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https://nhs.sharepoint.com/sites/RNQ_Departmental_Filestores/Biochemistry QC Files/Biochemistry QC/Manual Excel QC/HPLC QC Logs/"/>
    </mc:Choice>
  </mc:AlternateContent>
  <xr:revisionPtr revIDLastSave="21" documentId="8_{DEB47D3D-20B8-47D3-9040-FD61F6CC186E}" xr6:coauthVersionLast="47" xr6:coauthVersionMax="47" xr10:uidLastSave="{9488D516-98F7-4887-B69E-576FB9871C69}"/>
  <bookViews>
    <workbookView xWindow="28680" yWindow="-120" windowWidth="29040" windowHeight="15840" tabRatio="739" xr2:uid="{00000000-000D-0000-FFFF-FFFF00000000}"/>
  </bookViews>
  <sheets>
    <sheet name="63530" sheetId="7" r:id="rId1"/>
    <sheet name="63510" sheetId="5" r:id="rId2"/>
    <sheet name="EQA" sheetId="6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9" i="7" l="1"/>
  <c r="AB19" i="7"/>
  <c r="Z19" i="7"/>
  <c r="AC18" i="7"/>
  <c r="Z18" i="7"/>
  <c r="Y18" i="7"/>
  <c r="AC14" i="7"/>
  <c r="AC13" i="7"/>
  <c r="V6" i="7"/>
  <c r="V5" i="7"/>
  <c r="Y19" i="7" s="1"/>
  <c r="S5" i="7"/>
  <c r="Z14" i="7" s="1"/>
  <c r="AC9" i="7"/>
  <c r="AC8" i="7"/>
  <c r="AB9" i="7"/>
  <c r="AB4" i="7"/>
  <c r="AC4" i="7"/>
  <c r="AC3" i="7"/>
  <c r="AB3" i="7"/>
  <c r="H37" i="6"/>
  <c r="G37" i="6"/>
  <c r="F37" i="6"/>
  <c r="F36" i="6"/>
  <c r="H36" i="6"/>
  <c r="G36" i="6"/>
  <c r="AC19" i="5"/>
  <c r="AC18" i="5"/>
  <c r="AC14" i="5"/>
  <c r="AC13" i="5"/>
  <c r="AA14" i="5"/>
  <c r="H25" i="6"/>
  <c r="H26" i="6"/>
  <c r="H27" i="6"/>
  <c r="H28" i="6"/>
  <c r="H29" i="6"/>
  <c r="H30" i="6"/>
  <c r="H31" i="6"/>
  <c r="H32" i="6"/>
  <c r="H33" i="6"/>
  <c r="H34" i="6"/>
  <c r="H35" i="6"/>
  <c r="H38" i="6"/>
  <c r="H39" i="6"/>
  <c r="H40" i="6"/>
  <c r="H41" i="6"/>
  <c r="H42" i="6"/>
  <c r="H43" i="6"/>
  <c r="H44" i="6"/>
  <c r="H45" i="6"/>
  <c r="H46" i="6"/>
  <c r="H47" i="6"/>
  <c r="H48" i="6"/>
  <c r="H49" i="6"/>
  <c r="G25" i="6"/>
  <c r="G26" i="6"/>
  <c r="G27" i="6"/>
  <c r="G28" i="6"/>
  <c r="G29" i="6"/>
  <c r="G30" i="6"/>
  <c r="G31" i="6"/>
  <c r="G32" i="6"/>
  <c r="G33" i="6"/>
  <c r="G34" i="6"/>
  <c r="G35" i="6"/>
  <c r="G38" i="6"/>
  <c r="G39" i="6"/>
  <c r="G40" i="6"/>
  <c r="G41" i="6"/>
  <c r="G42" i="6"/>
  <c r="G43" i="6"/>
  <c r="G44" i="6"/>
  <c r="G45" i="6"/>
  <c r="G46" i="6"/>
  <c r="G47" i="6"/>
  <c r="G48" i="6"/>
  <c r="G49" i="6"/>
  <c r="F25" i="6"/>
  <c r="F26" i="6"/>
  <c r="F27" i="6"/>
  <c r="F28" i="6"/>
  <c r="F29" i="6"/>
  <c r="F30" i="6"/>
  <c r="F31" i="6"/>
  <c r="F32" i="6"/>
  <c r="F33" i="6"/>
  <c r="F34" i="6"/>
  <c r="F35" i="6"/>
  <c r="F38" i="6"/>
  <c r="F39" i="6"/>
  <c r="F40" i="6"/>
  <c r="F41" i="6"/>
  <c r="F42" i="6"/>
  <c r="F43" i="6"/>
  <c r="F44" i="6"/>
  <c r="F45" i="6"/>
  <c r="F46" i="6"/>
  <c r="F47" i="6"/>
  <c r="F48" i="6"/>
  <c r="F49" i="6"/>
  <c r="H24" i="6"/>
  <c r="G24" i="6"/>
  <c r="F24" i="6"/>
  <c r="H23" i="6"/>
  <c r="G23" i="6"/>
  <c r="F23" i="6"/>
  <c r="H22" i="6"/>
  <c r="G22" i="6"/>
  <c r="F22" i="6"/>
  <c r="H21" i="6"/>
  <c r="G21" i="6"/>
  <c r="F21" i="6"/>
  <c r="S5" i="5"/>
  <c r="S6" i="5" s="1"/>
  <c r="AA18" i="7" l="1"/>
  <c r="AB18" i="7"/>
  <c r="AA19" i="7"/>
  <c r="AA14" i="7"/>
  <c r="AB14" i="7"/>
  <c r="Z3" i="7"/>
  <c r="Y3" i="7"/>
  <c r="AA3" i="7"/>
  <c r="Y8" i="7"/>
  <c r="S6" i="7"/>
  <c r="AA8" i="7"/>
  <c r="Y13" i="7"/>
  <c r="Y4" i="7"/>
  <c r="AB8" i="7"/>
  <c r="Z13" i="7"/>
  <c r="AA13" i="7"/>
  <c r="Z8" i="7"/>
  <c r="Z4" i="7"/>
  <c r="AA4" i="7"/>
  <c r="Y9" i="7"/>
  <c r="AB13" i="7"/>
  <c r="Z9" i="7"/>
  <c r="AA9" i="7"/>
  <c r="Y14" i="7"/>
  <c r="Y19" i="5"/>
  <c r="Y3" i="5"/>
  <c r="AA18" i="5"/>
  <c r="AB14" i="5"/>
  <c r="AB18" i="5"/>
  <c r="Y18" i="5"/>
  <c r="Z18" i="5"/>
  <c r="AB19" i="5"/>
  <c r="AA19" i="5"/>
  <c r="Z19" i="5"/>
  <c r="Y13" i="5"/>
  <c r="AA13" i="5"/>
  <c r="Z13" i="5"/>
  <c r="AB13" i="5"/>
  <c r="Y14" i="5"/>
  <c r="Z14" i="5"/>
  <c r="H4" i="6"/>
  <c r="I4" i="6" s="1"/>
  <c r="H5" i="6"/>
  <c r="I5" i="6" s="1"/>
  <c r="H6" i="6"/>
  <c r="I6" i="6" s="1"/>
  <c r="H7" i="6"/>
  <c r="I7" i="6" s="1"/>
  <c r="H8" i="6"/>
  <c r="I8" i="6" s="1"/>
  <c r="H9" i="6"/>
  <c r="I9" i="6" s="1"/>
  <c r="H10" i="6"/>
  <c r="I10" i="6" s="1"/>
  <c r="H11" i="6"/>
  <c r="I11" i="6" s="1"/>
  <c r="H12" i="6"/>
  <c r="I12" i="6" s="1"/>
  <c r="H13" i="6"/>
  <c r="I13" i="6" s="1"/>
  <c r="H14" i="6"/>
  <c r="I14" i="6" s="1"/>
  <c r="H15" i="6"/>
  <c r="I15" i="6" s="1"/>
  <c r="H16" i="6"/>
  <c r="I16" i="6" s="1"/>
  <c r="H17" i="6"/>
  <c r="I17" i="6" s="1"/>
  <c r="H18" i="6"/>
  <c r="I18" i="6" s="1"/>
  <c r="H19" i="6"/>
  <c r="I19" i="6" s="1"/>
  <c r="H20" i="6"/>
  <c r="I20" i="6" s="1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G4" i="6"/>
  <c r="J4" i="6" s="1"/>
  <c r="G5" i="6"/>
  <c r="J5" i="6" s="1"/>
  <c r="G6" i="6"/>
  <c r="J6" i="6" s="1"/>
  <c r="G7" i="6"/>
  <c r="J7" i="6" s="1"/>
  <c r="G8" i="6"/>
  <c r="J8" i="6" s="1"/>
  <c r="G9" i="6"/>
  <c r="J9" i="6" s="1"/>
  <c r="G10" i="6"/>
  <c r="J10" i="6" s="1"/>
  <c r="G11" i="6"/>
  <c r="J11" i="6" s="1"/>
  <c r="G12" i="6"/>
  <c r="J12" i="6" s="1"/>
  <c r="G13" i="6"/>
  <c r="J13" i="6" s="1"/>
  <c r="G14" i="6"/>
  <c r="J14" i="6" s="1"/>
  <c r="G15" i="6"/>
  <c r="J15" i="6" s="1"/>
  <c r="G16" i="6"/>
  <c r="J16" i="6" s="1"/>
  <c r="G17" i="6"/>
  <c r="J17" i="6" s="1"/>
  <c r="G18" i="6"/>
  <c r="J18" i="6" s="1"/>
  <c r="G19" i="6"/>
  <c r="J19" i="6" s="1"/>
  <c r="G20" i="6"/>
  <c r="J20" i="6" s="1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H3" i="6"/>
  <c r="I3" i="6" s="1"/>
  <c r="G3" i="6"/>
  <c r="J3" i="6" s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3" i="6"/>
  <c r="AK3" i="6"/>
  <c r="AK4" i="6"/>
  <c r="AJ4" i="6"/>
  <c r="AJ3" i="6"/>
  <c r="AI4" i="6"/>
  <c r="AI3" i="6"/>
  <c r="AH4" i="6"/>
  <c r="AH3" i="6"/>
  <c r="V5" i="5" l="1"/>
  <c r="V6" i="5" s="1"/>
  <c r="Y9" i="5" l="1"/>
  <c r="AC3" i="5" l="1"/>
  <c r="AB9" i="5"/>
  <c r="AB8" i="5"/>
  <c r="AA9" i="5"/>
  <c r="AA8" i="5"/>
  <c r="Z9" i="5"/>
  <c r="Z8" i="5"/>
  <c r="Y8" i="5"/>
  <c r="AC9" i="5"/>
  <c r="AC8" i="5"/>
  <c r="AB4" i="5"/>
  <c r="AB3" i="5"/>
  <c r="AA4" i="5"/>
  <c r="AA3" i="5"/>
  <c r="Z4" i="5"/>
  <c r="Y4" i="5"/>
  <c r="Z3" i="5"/>
  <c r="AC4" i="5"/>
</calcChain>
</file>

<file path=xl/sharedStrings.xml><?xml version="1.0" encoding="utf-8"?>
<sst xmlns="http://schemas.openxmlformats.org/spreadsheetml/2006/main" count="293" uniqueCount="76">
  <si>
    <t>Run</t>
  </si>
  <si>
    <t>Date</t>
  </si>
  <si>
    <t>Operator</t>
  </si>
  <si>
    <t>Comments</t>
  </si>
  <si>
    <t>Level 1</t>
  </si>
  <si>
    <t>Level 2</t>
  </si>
  <si>
    <t>SH</t>
  </si>
  <si>
    <t>X</t>
  </si>
  <si>
    <t>Minus 1SD</t>
  </si>
  <si>
    <t>Minus 2SD</t>
  </si>
  <si>
    <t>Plus 1SD</t>
  </si>
  <si>
    <t>Plus 2D</t>
  </si>
  <si>
    <t>Mean</t>
  </si>
  <si>
    <t>SD</t>
  </si>
  <si>
    <t xml:space="preserve">Mean </t>
  </si>
  <si>
    <t>PP</t>
  </si>
  <si>
    <t xml:space="preserve">Level 1 slightly low. QC accepted. EQA good. </t>
  </si>
  <si>
    <t>? QC deterioration.</t>
  </si>
  <si>
    <t>New bottle of QC on same run. Slightly high level 1. QC accepted.</t>
  </si>
  <si>
    <t>? Old QC used for level 1 (made Dec 23)</t>
  </si>
  <si>
    <t>New calibrator (made May 2024)</t>
  </si>
  <si>
    <t>Distribution</t>
  </si>
  <si>
    <t>EQA Result</t>
  </si>
  <si>
    <t>Previous Result</t>
  </si>
  <si>
    <t>ALTM</t>
  </si>
  <si>
    <t>MLTM</t>
  </si>
  <si>
    <t>% Deviation MLTM</t>
  </si>
  <si>
    <t>% Deviation ALTM</t>
  </si>
  <si>
    <t>MLTM (greeen)</t>
  </si>
  <si>
    <t>EQA Acceptable % Deviation</t>
  </si>
  <si>
    <t>63-12</t>
  </si>
  <si>
    <t>64-1</t>
  </si>
  <si>
    <t>64-2</t>
  </si>
  <si>
    <t>64-3</t>
  </si>
  <si>
    <t>64-4</t>
  </si>
  <si>
    <t>64-5</t>
  </si>
  <si>
    <t>64-6</t>
  </si>
  <si>
    <t>64-7</t>
  </si>
  <si>
    <t>64-8</t>
  </si>
  <si>
    <t>64-9</t>
  </si>
  <si>
    <t>64-10</t>
  </si>
  <si>
    <t>64-11</t>
  </si>
  <si>
    <t>64-12</t>
  </si>
  <si>
    <t>65-1</t>
  </si>
  <si>
    <t xml:space="preserve">New bottles of QC. Accepted as EQA and old QC ok. </t>
  </si>
  <si>
    <t>65-2</t>
  </si>
  <si>
    <t>65-3</t>
  </si>
  <si>
    <t>65-4</t>
  </si>
  <si>
    <t>AS/SH</t>
  </si>
  <si>
    <t>JL/SH</t>
  </si>
  <si>
    <t>New calibrator (made Oct 2024)</t>
  </si>
  <si>
    <t>QC1 showed tailing, causing higher result. Other peaks look ok, so accepted.</t>
  </si>
  <si>
    <t>65-6</t>
  </si>
  <si>
    <t>65-5</t>
  </si>
  <si>
    <t>65-7</t>
  </si>
  <si>
    <t>65-8</t>
  </si>
  <si>
    <t>65-9</t>
  </si>
  <si>
    <t>65-10</t>
  </si>
  <si>
    <t>65-11</t>
  </si>
  <si>
    <t>65-12</t>
  </si>
  <si>
    <t>AS</t>
  </si>
  <si>
    <t>Fresh QC</t>
  </si>
  <si>
    <t>No IS added. Area alone shows result approx. 77</t>
  </si>
  <si>
    <t>CV</t>
  </si>
  <si>
    <t>QC 1 (63511)</t>
  </si>
  <si>
    <t>QC 2 (63512)</t>
  </si>
  <si>
    <t>QC 1 (63531)</t>
  </si>
  <si>
    <t>QC 2 (63532)</t>
  </si>
  <si>
    <t>New Lot of IQC in use. Mean determined from just 2 runs. Will monitor</t>
  </si>
  <si>
    <t>New Lot of IQC seems to be deteriorating. Fresh QC made for next run. Run accepted as QC 2 ok and  EQA QC higher not low than previous.</t>
  </si>
  <si>
    <t>Fresh bottle of QC</t>
  </si>
  <si>
    <t>SH/JL</t>
  </si>
  <si>
    <t>AS/HG</t>
  </si>
  <si>
    <t>295C</t>
  </si>
  <si>
    <t xml:space="preserve">QC 1 low again. Low level EQA run and performed well (see EQA tab). Shows it is a QC material problem. </t>
  </si>
  <si>
    <t>294C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</si>
</sst>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sz val="9"/>
      <color indexed="8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196EBF"/>
      <name val="Open Sans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249977111117893"/>
        <bgColor theme="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9" fontId="0" fillId="0" borderId="0" xfId="0" applyNumberFormat="1"/>
    <xf numFmtId="14" fontId="1" fillId="0" borderId="11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4" fontId="1" fillId="0" borderId="8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0" fillId="0" borderId="18" xfId="0" applyBorder="1"/>
    <xf numFmtId="0" fontId="0" fillId="0" borderId="8" xfId="0" applyBorder="1"/>
    <xf numFmtId="0" fontId="0" fillId="0" borderId="4" xfId="0" applyBorder="1"/>
    <xf numFmtId="0" fontId="0" fillId="0" borderId="3" xfId="0" applyBorder="1"/>
    <xf numFmtId="0" fontId="0" fillId="0" borderId="19" xfId="0" applyBorder="1"/>
    <xf numFmtId="164" fontId="2" fillId="0" borderId="2" xfId="0" applyNumberFormat="1" applyFont="1" applyBorder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64" fontId="1" fillId="0" borderId="0" xfId="0" applyNumberFormat="1" applyFont="1"/>
    <xf numFmtId="164" fontId="2" fillId="0" borderId="20" xfId="0" applyNumberFormat="1" applyFont="1" applyBorder="1" applyAlignment="1">
      <alignment horizontal="center"/>
    </xf>
    <xf numFmtId="164" fontId="2" fillId="0" borderId="21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164" fontId="0" fillId="0" borderId="16" xfId="0" applyNumberFormat="1" applyBorder="1"/>
    <xf numFmtId="164" fontId="0" fillId="0" borderId="16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2" fontId="1" fillId="2" borderId="22" xfId="0" applyNumberFormat="1" applyFont="1" applyFill="1" applyBorder="1" applyAlignment="1">
      <alignment horizontal="center" vertical="center"/>
    </xf>
    <xf numFmtId="2" fontId="1" fillId="2" borderId="23" xfId="0" applyNumberFormat="1" applyFont="1" applyFill="1" applyBorder="1" applyAlignment="1">
      <alignment horizontal="center" vertical="center"/>
    </xf>
    <xf numFmtId="14" fontId="1" fillId="2" borderId="25" xfId="0" applyNumberFormat="1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 wrapText="1"/>
    </xf>
    <xf numFmtId="2" fontId="1" fillId="0" borderId="0" xfId="0" applyNumberFormat="1" applyFont="1"/>
    <xf numFmtId="2" fontId="1" fillId="2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5" fillId="0" borderId="0" xfId="0" applyFont="1"/>
    <xf numFmtId="0" fontId="3" fillId="3" borderId="14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14" fontId="1" fillId="2" borderId="9" xfId="0" applyNumberFormat="1" applyFont="1" applyFill="1" applyBorder="1" applyAlignment="1">
      <alignment horizontal="center" vertical="center"/>
    </xf>
    <xf numFmtId="14" fontId="1" fillId="2" borderId="10" xfId="0" applyNumberFormat="1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174BB-78B8-4E8F-BBA6-8742D09E87C2}">
  <dimension ref="A1:AG1221"/>
  <sheetViews>
    <sheetView tabSelected="1" zoomScaleNormal="100" workbookViewId="0">
      <pane ySplit="1" topLeftCell="A2" activePane="bottomLeft" state="frozenSplit"/>
      <selection activeCell="C1" sqref="C1"/>
      <selection pane="bottomLeft" activeCell="L6" sqref="L6"/>
    </sheetView>
  </sheetViews>
  <sheetFormatPr defaultRowHeight="11.25" x14ac:dyDescent="0.2"/>
  <cols>
    <col min="1" max="1" width="9.140625" style="1"/>
    <col min="2" max="2" width="12.28515625" style="6" customWidth="1"/>
    <col min="3" max="3" width="10.28515625" style="2" customWidth="1"/>
    <col min="4" max="4" width="8.42578125" style="7" bestFit="1" customWidth="1"/>
    <col min="5" max="5" width="8.42578125" style="8" bestFit="1" customWidth="1"/>
    <col min="6" max="6" width="8.42578125" style="50" customWidth="1"/>
    <col min="7" max="7" width="40.42578125" style="3" customWidth="1"/>
    <col min="8" max="9" width="9.140625" style="1"/>
    <col min="10" max="10" width="9.5703125" style="1" customWidth="1"/>
    <col min="11" max="11" width="9.42578125" style="1" customWidth="1"/>
    <col min="12" max="23" width="9.140625" style="1"/>
    <col min="24" max="29" width="9.140625" style="1" customWidth="1"/>
    <col min="30" max="16384" width="9.140625" style="1"/>
  </cols>
  <sheetData>
    <row r="1" spans="1:33" ht="15" customHeight="1" x14ac:dyDescent="0.2">
      <c r="A1" s="43" t="s">
        <v>0</v>
      </c>
      <c r="B1" s="43" t="s">
        <v>1</v>
      </c>
      <c r="C1" s="44" t="s">
        <v>2</v>
      </c>
      <c r="D1" s="41" t="s">
        <v>4</v>
      </c>
      <c r="E1" s="42" t="s">
        <v>5</v>
      </c>
      <c r="F1" s="47"/>
      <c r="G1" s="45" t="s">
        <v>3</v>
      </c>
    </row>
    <row r="2" spans="1:33" ht="22.5" x14ac:dyDescent="0.25">
      <c r="A2" s="21">
        <v>30</v>
      </c>
      <c r="B2" s="16">
        <v>45708</v>
      </c>
      <c r="C2" s="36" t="s">
        <v>6</v>
      </c>
      <c r="D2" s="19">
        <v>12.1</v>
      </c>
      <c r="E2" s="20">
        <v>130</v>
      </c>
      <c r="F2" s="48"/>
      <c r="G2" s="3" t="s">
        <v>68</v>
      </c>
      <c r="X2" s="11" t="s">
        <v>7</v>
      </c>
      <c r="Y2" s="11" t="s">
        <v>8</v>
      </c>
      <c r="Z2" s="11" t="s">
        <v>9</v>
      </c>
      <c r="AA2" s="11" t="s">
        <v>10</v>
      </c>
      <c r="AB2" s="11" t="s">
        <v>11</v>
      </c>
      <c r="AC2" s="11" t="s">
        <v>12</v>
      </c>
    </row>
    <row r="3" spans="1:33" ht="15" customHeight="1" x14ac:dyDescent="0.25">
      <c r="A3" s="21">
        <v>30.5</v>
      </c>
      <c r="B3" s="16">
        <v>45708</v>
      </c>
      <c r="C3" s="36" t="s">
        <v>6</v>
      </c>
      <c r="D3" s="19">
        <v>12.1</v>
      </c>
      <c r="E3" s="20">
        <v>131.5</v>
      </c>
      <c r="F3" s="48"/>
      <c r="R3" s="52" t="s">
        <v>66</v>
      </c>
      <c r="S3" s="54"/>
      <c r="T3"/>
      <c r="U3" s="52" t="s">
        <v>67</v>
      </c>
      <c r="V3" s="54"/>
      <c r="X3" s="11">
        <v>0</v>
      </c>
      <c r="Y3" s="12" t="e">
        <f>#REF!-#REF!</f>
        <v>#REF!</v>
      </c>
      <c r="Z3" s="12" t="e">
        <f>#REF!-(2*#REF!)</f>
        <v>#REF!</v>
      </c>
      <c r="AA3" s="12" t="e">
        <f>#REF!+#REF!</f>
        <v>#REF!</v>
      </c>
      <c r="AB3" s="12" t="e">
        <f>#REF!+(2*#REF!)</f>
        <v>#REF!</v>
      </c>
      <c r="AC3" s="12" t="e">
        <f>#REF!</f>
        <v>#REF!</v>
      </c>
      <c r="AG3"/>
    </row>
    <row r="4" spans="1:33" ht="15" customHeight="1" x14ac:dyDescent="0.25">
      <c r="A4" s="21">
        <v>31</v>
      </c>
      <c r="B4" s="16">
        <v>45720</v>
      </c>
      <c r="C4" s="36" t="s">
        <v>6</v>
      </c>
      <c r="D4" s="19">
        <v>11.33</v>
      </c>
      <c r="E4" s="20">
        <v>133.84</v>
      </c>
      <c r="F4" s="48"/>
      <c r="R4" s="13" t="s">
        <v>14</v>
      </c>
      <c r="S4" s="12">
        <v>12.38</v>
      </c>
      <c r="T4"/>
      <c r="U4" s="13" t="s">
        <v>14</v>
      </c>
      <c r="V4" s="12">
        <v>132.24</v>
      </c>
      <c r="X4" s="11">
        <v>29.5</v>
      </c>
      <c r="Y4" s="12" t="e">
        <f>#REF!-#REF!</f>
        <v>#REF!</v>
      </c>
      <c r="Z4" s="12" t="e">
        <f>#REF!-(2*#REF!)</f>
        <v>#REF!</v>
      </c>
      <c r="AA4" s="12" t="e">
        <f>#REF!+#REF!</f>
        <v>#REF!</v>
      </c>
      <c r="AB4" s="12" t="e">
        <f>#REF!+(2*#REF!)</f>
        <v>#REF!</v>
      </c>
      <c r="AC4" s="12" t="e">
        <f>#REF!</f>
        <v>#REF!</v>
      </c>
      <c r="AG4"/>
    </row>
    <row r="5" spans="1:33" ht="15" customHeight="1" x14ac:dyDescent="0.25">
      <c r="A5" s="21">
        <v>31.5</v>
      </c>
      <c r="B5" s="16">
        <v>45720</v>
      </c>
      <c r="C5" s="36" t="s">
        <v>6</v>
      </c>
      <c r="D5" s="19">
        <v>11.45</v>
      </c>
      <c r="E5" s="20">
        <v>134.30000000000001</v>
      </c>
      <c r="F5" s="48"/>
      <c r="R5" s="13" t="s">
        <v>13</v>
      </c>
      <c r="S5" s="12">
        <f>S4*0.1</f>
        <v>1.2380000000000002</v>
      </c>
      <c r="T5" s="14"/>
      <c r="U5" s="13" t="s">
        <v>13</v>
      </c>
      <c r="V5" s="12">
        <f>V4*0.05</f>
        <v>6.612000000000001</v>
      </c>
      <c r="AG5"/>
    </row>
    <row r="6" spans="1:33" ht="15" customHeight="1" x14ac:dyDescent="0.25">
      <c r="A6" s="21">
        <v>32</v>
      </c>
      <c r="B6" s="16">
        <v>45735</v>
      </c>
      <c r="C6" s="36" t="s">
        <v>6</v>
      </c>
      <c r="D6" s="19">
        <v>9.89</v>
      </c>
      <c r="E6" s="20">
        <v>132.08000000000001</v>
      </c>
      <c r="F6" s="48"/>
      <c r="R6" s="13" t="s">
        <v>63</v>
      </c>
      <c r="S6" s="12">
        <f>S5/S4*100</f>
        <v>10</v>
      </c>
      <c r="U6" s="13" t="s">
        <v>63</v>
      </c>
      <c r="V6" s="12">
        <f>V5/V4*100</f>
        <v>5</v>
      </c>
      <c r="X6" s="52" t="s">
        <v>65</v>
      </c>
      <c r="Y6" s="53"/>
      <c r="Z6" s="53"/>
      <c r="AA6" s="53"/>
      <c r="AB6" s="53"/>
      <c r="AC6" s="54"/>
      <c r="AG6"/>
    </row>
    <row r="7" spans="1:33" ht="33.75" x14ac:dyDescent="0.25">
      <c r="A7" s="21">
        <v>32.5</v>
      </c>
      <c r="B7" s="16">
        <v>45735</v>
      </c>
      <c r="C7" s="36" t="s">
        <v>6</v>
      </c>
      <c r="D7" s="19">
        <v>10.56</v>
      </c>
      <c r="E7" s="20">
        <v>133.29</v>
      </c>
      <c r="F7" s="48"/>
      <c r="G7" s="3" t="s">
        <v>69</v>
      </c>
      <c r="X7" s="11" t="s">
        <v>7</v>
      </c>
      <c r="Y7" s="11" t="s">
        <v>8</v>
      </c>
      <c r="Z7" s="11" t="s">
        <v>9</v>
      </c>
      <c r="AA7" s="11" t="s">
        <v>10</v>
      </c>
      <c r="AB7" s="11" t="s">
        <v>11</v>
      </c>
      <c r="AC7" s="11" t="s">
        <v>12</v>
      </c>
    </row>
    <row r="8" spans="1:33" ht="15" customHeight="1" x14ac:dyDescent="0.25">
      <c r="A8" s="21">
        <v>33</v>
      </c>
      <c r="B8" s="16">
        <v>45758</v>
      </c>
      <c r="C8" s="36" t="s">
        <v>6</v>
      </c>
      <c r="D8" s="19">
        <v>13.561</v>
      </c>
      <c r="E8" s="20">
        <v>138.852</v>
      </c>
      <c r="F8" s="48"/>
      <c r="G8" s="3" t="s">
        <v>70</v>
      </c>
      <c r="X8" s="11">
        <v>0</v>
      </c>
      <c r="Y8" s="12" t="e">
        <f>#REF!-#REF!</f>
        <v>#REF!</v>
      </c>
      <c r="Z8" s="12" t="e">
        <f>#REF!-(2*#REF!)</f>
        <v>#REF!</v>
      </c>
      <c r="AA8" s="12" t="e">
        <f>#REF!+#REF!</f>
        <v>#REF!</v>
      </c>
      <c r="AB8" s="12" t="e">
        <f>#REF!+(2*#REF!)</f>
        <v>#REF!</v>
      </c>
      <c r="AC8" s="12" t="e">
        <f>#REF!</f>
        <v>#REF!</v>
      </c>
    </row>
    <row r="9" spans="1:33" ht="15" customHeight="1" x14ac:dyDescent="0.25">
      <c r="A9" s="21">
        <v>33.5</v>
      </c>
      <c r="B9" s="16">
        <v>45758</v>
      </c>
      <c r="C9" s="36" t="s">
        <v>6</v>
      </c>
      <c r="D9" s="19">
        <v>13.65</v>
      </c>
      <c r="E9" s="20">
        <v>140.22999999999999</v>
      </c>
      <c r="F9" s="48"/>
      <c r="I9" s="46"/>
      <c r="J9" s="46"/>
      <c r="T9"/>
      <c r="X9" s="11">
        <v>29.5</v>
      </c>
      <c r="Y9" s="12" t="e">
        <f>#REF!-#REF!</f>
        <v>#REF!</v>
      </c>
      <c r="Z9" s="12" t="e">
        <f>#REF!-(2*#REF!)</f>
        <v>#REF!</v>
      </c>
      <c r="AA9" s="12" t="e">
        <f>#REF!+#REF!</f>
        <v>#REF!</v>
      </c>
      <c r="AB9" s="12" t="e">
        <f>#REF!+(2*#REF!)</f>
        <v>#REF!</v>
      </c>
      <c r="AC9" s="12" t="e">
        <f>#REF!</f>
        <v>#REF!</v>
      </c>
    </row>
    <row r="10" spans="1:33" ht="15" customHeight="1" x14ac:dyDescent="0.25">
      <c r="A10" s="21">
        <v>34</v>
      </c>
      <c r="B10" s="16">
        <v>45777</v>
      </c>
      <c r="C10" s="36" t="s">
        <v>71</v>
      </c>
      <c r="D10" s="19">
        <v>10.84</v>
      </c>
      <c r="E10" s="20">
        <v>132.24</v>
      </c>
      <c r="F10" s="48"/>
      <c r="T10" s="14"/>
    </row>
    <row r="11" spans="1:33" ht="21.75" customHeight="1" x14ac:dyDescent="0.35">
      <c r="A11" s="21">
        <v>34.5</v>
      </c>
      <c r="B11" s="16">
        <v>45777</v>
      </c>
      <c r="C11" s="36" t="s">
        <v>71</v>
      </c>
      <c r="D11" s="19">
        <v>11.25</v>
      </c>
      <c r="E11" s="20">
        <v>132.96</v>
      </c>
      <c r="F11" s="48"/>
      <c r="M11" s="51"/>
      <c r="X11" s="52" t="s">
        <v>66</v>
      </c>
      <c r="Y11" s="53"/>
      <c r="Z11" s="53"/>
      <c r="AA11" s="53"/>
      <c r="AB11" s="53"/>
      <c r="AC11" s="54"/>
    </row>
    <row r="12" spans="1:33" ht="15" customHeight="1" x14ac:dyDescent="0.35">
      <c r="A12" s="21">
        <v>35</v>
      </c>
      <c r="B12" s="16">
        <v>45792</v>
      </c>
      <c r="C12" s="36" t="s">
        <v>72</v>
      </c>
      <c r="D12" s="19">
        <v>9.39</v>
      </c>
      <c r="E12" s="20">
        <v>119.8</v>
      </c>
      <c r="F12" s="48"/>
      <c r="M12" s="51"/>
      <c r="X12" s="11" t="s">
        <v>7</v>
      </c>
      <c r="Y12" s="11" t="s">
        <v>8</v>
      </c>
      <c r="Z12" s="11" t="s">
        <v>9</v>
      </c>
      <c r="AA12" s="11" t="s">
        <v>10</v>
      </c>
      <c r="AB12" s="11" t="s">
        <v>11</v>
      </c>
      <c r="AC12" s="11" t="s">
        <v>12</v>
      </c>
    </row>
    <row r="13" spans="1:33" ht="15" customHeight="1" x14ac:dyDescent="0.25">
      <c r="A13" s="21">
        <v>35.5</v>
      </c>
      <c r="B13" s="16">
        <v>45792</v>
      </c>
      <c r="C13" s="36" t="s">
        <v>72</v>
      </c>
      <c r="D13" s="19">
        <v>8.6999999999999993</v>
      </c>
      <c r="E13" s="20">
        <v>123.4</v>
      </c>
      <c r="F13" s="48"/>
      <c r="J13" s="46"/>
      <c r="K13" s="46"/>
      <c r="X13" s="11">
        <v>30</v>
      </c>
      <c r="Y13" s="12">
        <f>S4-S5</f>
        <v>11.142000000000001</v>
      </c>
      <c r="Z13" s="12">
        <f>S4-(2*S5)</f>
        <v>9.9039999999999999</v>
      </c>
      <c r="AA13" s="12">
        <f>S4+S5</f>
        <v>13.618</v>
      </c>
      <c r="AB13" s="12">
        <f>S4+(2*S5)</f>
        <v>14.856000000000002</v>
      </c>
      <c r="AC13" s="12">
        <f>S4</f>
        <v>12.38</v>
      </c>
    </row>
    <row r="14" spans="1:33" ht="22.5" x14ac:dyDescent="0.25">
      <c r="A14" s="21">
        <v>36</v>
      </c>
      <c r="B14" s="16">
        <v>45819</v>
      </c>
      <c r="C14" s="36" t="s">
        <v>6</v>
      </c>
      <c r="D14" s="19">
        <v>8.24</v>
      </c>
      <c r="E14" s="20">
        <v>124.68</v>
      </c>
      <c r="F14" s="48"/>
      <c r="G14" s="3" t="s">
        <v>74</v>
      </c>
      <c r="X14" s="11">
        <v>50</v>
      </c>
      <c r="Y14" s="12">
        <f>S4-S5</f>
        <v>11.142000000000001</v>
      </c>
      <c r="Z14" s="12">
        <f>S4-(2*S5)</f>
        <v>9.9039999999999999</v>
      </c>
      <c r="AA14" s="12">
        <f>S4+S5</f>
        <v>13.618</v>
      </c>
      <c r="AB14" s="12">
        <f>S4+(2*S5)</f>
        <v>14.856000000000002</v>
      </c>
      <c r="AC14" s="12">
        <f>S4</f>
        <v>12.38</v>
      </c>
    </row>
    <row r="15" spans="1:33" ht="15" customHeight="1" x14ac:dyDescent="0.2">
      <c r="A15" s="21">
        <v>36.5</v>
      </c>
      <c r="B15" s="16">
        <v>45819</v>
      </c>
      <c r="C15" s="36" t="s">
        <v>6</v>
      </c>
      <c r="D15" s="19">
        <v>8.41</v>
      </c>
      <c r="E15" s="20">
        <v>122.5</v>
      </c>
      <c r="F15" s="48"/>
      <c r="S15" s="33"/>
    </row>
    <row r="16" spans="1:33" ht="15" customHeight="1" x14ac:dyDescent="0.25">
      <c r="A16" s="21">
        <v>37</v>
      </c>
      <c r="B16" s="16">
        <v>45833</v>
      </c>
      <c r="C16" s="36" t="s">
        <v>6</v>
      </c>
      <c r="D16" s="19">
        <v>17.829999999999998</v>
      </c>
      <c r="E16" s="20">
        <v>137.30000000000001</v>
      </c>
      <c r="F16" s="48"/>
      <c r="S16" s="33"/>
      <c r="X16" s="52" t="s">
        <v>67</v>
      </c>
      <c r="Y16" s="53"/>
      <c r="Z16" s="53"/>
      <c r="AA16" s="53"/>
      <c r="AB16" s="53"/>
      <c r="AC16" s="54"/>
    </row>
    <row r="17" spans="1:29" ht="15" customHeight="1" x14ac:dyDescent="0.25">
      <c r="A17" s="21">
        <v>37.5</v>
      </c>
      <c r="B17" s="16">
        <v>45833</v>
      </c>
      <c r="C17" s="36" t="s">
        <v>6</v>
      </c>
      <c r="D17" s="19">
        <v>17.45</v>
      </c>
      <c r="E17" s="20">
        <v>137.93</v>
      </c>
      <c r="F17" s="48"/>
      <c r="S17" s="33"/>
      <c r="X17" s="11" t="s">
        <v>7</v>
      </c>
      <c r="Y17" s="11" t="s">
        <v>8</v>
      </c>
      <c r="Z17" s="11" t="s">
        <v>9</v>
      </c>
      <c r="AA17" s="11" t="s">
        <v>10</v>
      </c>
      <c r="AB17" s="11" t="s">
        <v>11</v>
      </c>
      <c r="AC17" s="11" t="s">
        <v>12</v>
      </c>
    </row>
    <row r="18" spans="1:29" ht="15" customHeight="1" x14ac:dyDescent="0.25">
      <c r="A18" s="21">
        <v>38</v>
      </c>
      <c r="B18" s="16">
        <v>45854</v>
      </c>
      <c r="C18" s="4" t="s">
        <v>6</v>
      </c>
      <c r="D18" s="19">
        <v>13.12</v>
      </c>
      <c r="E18" s="20">
        <v>141.68</v>
      </c>
      <c r="F18" s="49"/>
      <c r="G18" s="9"/>
      <c r="S18" s="33"/>
      <c r="X18" s="11">
        <v>30</v>
      </c>
      <c r="Y18" s="12">
        <f>V4-V5</f>
        <v>125.62800000000001</v>
      </c>
      <c r="Z18" s="12">
        <f>V4-(2*V5)</f>
        <v>119.01600000000001</v>
      </c>
      <c r="AA18" s="12">
        <f>V4+V5</f>
        <v>138.852</v>
      </c>
      <c r="AB18" s="12">
        <f>V4+(2*V5)</f>
        <v>145.464</v>
      </c>
      <c r="AC18" s="12">
        <f>V4</f>
        <v>132.24</v>
      </c>
    </row>
    <row r="19" spans="1:29" ht="15" customHeight="1" x14ac:dyDescent="0.25">
      <c r="A19" s="21">
        <v>38.5</v>
      </c>
      <c r="B19" s="16">
        <v>45854</v>
      </c>
      <c r="C19" s="4" t="s">
        <v>6</v>
      </c>
      <c r="D19" s="19">
        <v>13.64</v>
      </c>
      <c r="E19" s="20">
        <v>144</v>
      </c>
      <c r="F19" s="49"/>
      <c r="G19" s="9"/>
      <c r="X19" s="11">
        <v>50</v>
      </c>
      <c r="Y19" s="12">
        <f>V4-V5</f>
        <v>125.62800000000001</v>
      </c>
      <c r="Z19" s="12">
        <f>V4-(2*V5)</f>
        <v>119.01600000000001</v>
      </c>
      <c r="AA19" s="12">
        <f>V4+V5</f>
        <v>138.852</v>
      </c>
      <c r="AB19" s="12">
        <f>V4+(2*V5)</f>
        <v>145.464</v>
      </c>
      <c r="AC19" s="12">
        <f>V4</f>
        <v>132.24</v>
      </c>
    </row>
    <row r="20" spans="1:29" ht="15" customHeight="1" x14ac:dyDescent="0.2">
      <c r="A20" s="21"/>
      <c r="B20" s="16"/>
      <c r="C20" s="4"/>
      <c r="D20" s="19"/>
      <c r="E20" s="20"/>
      <c r="F20" s="49"/>
      <c r="G20" s="9"/>
    </row>
    <row r="21" spans="1:29" ht="15" customHeight="1" x14ac:dyDescent="0.2">
      <c r="A21" s="21"/>
      <c r="B21" s="16"/>
      <c r="C21" s="4"/>
      <c r="D21" s="19"/>
      <c r="E21" s="20"/>
      <c r="F21" s="49"/>
      <c r="G21" s="9"/>
    </row>
    <row r="22" spans="1:29" ht="15" customHeight="1" x14ac:dyDescent="0.2">
      <c r="A22" s="21"/>
      <c r="B22" s="16"/>
      <c r="C22" s="4"/>
      <c r="D22" s="19"/>
      <c r="E22" s="20"/>
      <c r="F22" s="49"/>
      <c r="G22" s="10"/>
    </row>
    <row r="23" spans="1:29" ht="15" customHeight="1" x14ac:dyDescent="0.25">
      <c r="A23" s="21"/>
      <c r="B23" s="16"/>
      <c r="C23" s="4"/>
      <c r="D23" s="19"/>
      <c r="E23" s="20"/>
      <c r="F23" s="49"/>
      <c r="G23" s="9"/>
      <c r="N23"/>
    </row>
    <row r="24" spans="1:29" ht="15" customHeight="1" x14ac:dyDescent="0.25">
      <c r="A24" s="21"/>
      <c r="B24" s="16"/>
      <c r="C24" s="4"/>
      <c r="D24" s="19"/>
      <c r="E24" s="20"/>
      <c r="F24" s="49"/>
      <c r="G24" s="9"/>
      <c r="N24"/>
    </row>
    <row r="25" spans="1:29" ht="15" customHeight="1" x14ac:dyDescent="0.25">
      <c r="A25" s="21"/>
      <c r="B25" s="16"/>
      <c r="C25" s="4"/>
      <c r="D25" s="19"/>
      <c r="E25" s="20"/>
      <c r="F25" s="49"/>
      <c r="G25" s="9"/>
      <c r="N25" s="14"/>
    </row>
    <row r="26" spans="1:29" ht="15" customHeight="1" x14ac:dyDescent="0.2">
      <c r="A26" s="21"/>
      <c r="B26" s="16"/>
      <c r="C26" s="4"/>
      <c r="D26" s="19"/>
      <c r="E26" s="20"/>
      <c r="F26" s="49"/>
      <c r="G26" s="9"/>
    </row>
    <row r="27" spans="1:29" ht="15" customHeight="1" x14ac:dyDescent="0.2">
      <c r="A27" s="21"/>
      <c r="B27" s="16"/>
      <c r="C27" s="4"/>
      <c r="D27" s="19"/>
      <c r="E27" s="20"/>
      <c r="F27" s="49"/>
      <c r="G27" s="9"/>
    </row>
    <row r="28" spans="1:29" ht="15" customHeight="1" x14ac:dyDescent="0.2">
      <c r="A28" s="21"/>
      <c r="B28" s="16"/>
      <c r="C28" s="4"/>
      <c r="D28" s="19"/>
      <c r="E28" s="20"/>
      <c r="F28" s="49"/>
      <c r="G28" s="9"/>
    </row>
    <row r="29" spans="1:29" ht="15" customHeight="1" x14ac:dyDescent="0.2">
      <c r="A29" s="21"/>
      <c r="B29" s="16"/>
      <c r="C29" s="4"/>
      <c r="D29" s="19"/>
      <c r="E29" s="20"/>
      <c r="F29" s="49"/>
      <c r="G29" s="9"/>
    </row>
    <row r="30" spans="1:29" ht="15" customHeight="1" x14ac:dyDescent="0.2">
      <c r="A30" s="21"/>
      <c r="B30" s="16"/>
      <c r="C30" s="4"/>
      <c r="D30" s="19"/>
      <c r="E30" s="20"/>
      <c r="F30" s="49"/>
      <c r="G30" s="9"/>
    </row>
    <row r="31" spans="1:29" ht="15" customHeight="1" x14ac:dyDescent="0.2">
      <c r="A31" s="21"/>
      <c r="B31" s="16"/>
      <c r="C31" s="4"/>
      <c r="D31" s="19"/>
      <c r="E31" s="20"/>
      <c r="F31" s="49"/>
      <c r="G31" s="9"/>
    </row>
    <row r="32" spans="1:29" ht="15" customHeight="1" x14ac:dyDescent="0.2">
      <c r="A32" s="21"/>
      <c r="B32" s="16"/>
      <c r="C32" s="4"/>
      <c r="D32" s="19"/>
      <c r="E32" s="20"/>
      <c r="F32" s="49"/>
      <c r="G32" s="9"/>
    </row>
    <row r="33" spans="1:7" ht="15" customHeight="1" x14ac:dyDescent="0.2">
      <c r="A33" s="21"/>
      <c r="B33" s="16"/>
      <c r="C33" s="4"/>
      <c r="D33" s="19"/>
      <c r="E33" s="20"/>
      <c r="F33" s="49"/>
      <c r="G33" s="9"/>
    </row>
    <row r="34" spans="1:7" ht="15" customHeight="1" x14ac:dyDescent="0.2">
      <c r="A34" s="21"/>
      <c r="B34" s="16"/>
      <c r="C34" s="4"/>
      <c r="D34" s="19"/>
      <c r="E34" s="20"/>
      <c r="F34" s="49"/>
      <c r="G34" s="9"/>
    </row>
    <row r="35" spans="1:7" ht="15" customHeight="1" x14ac:dyDescent="0.2">
      <c r="A35" s="21"/>
      <c r="B35" s="16"/>
      <c r="C35" s="4"/>
      <c r="D35" s="19"/>
      <c r="E35" s="20"/>
      <c r="F35" s="49"/>
      <c r="G35" s="9"/>
    </row>
    <row r="36" spans="1:7" ht="15" customHeight="1" x14ac:dyDescent="0.2">
      <c r="A36" s="21"/>
      <c r="B36" s="16"/>
      <c r="C36" s="4"/>
      <c r="D36" s="19"/>
      <c r="E36" s="20"/>
      <c r="F36" s="49"/>
      <c r="G36" s="9"/>
    </row>
    <row r="37" spans="1:7" ht="15" customHeight="1" x14ac:dyDescent="0.2">
      <c r="A37" s="21"/>
      <c r="B37" s="16"/>
      <c r="C37" s="4"/>
      <c r="D37" s="19"/>
      <c r="E37" s="20"/>
      <c r="F37" s="49"/>
      <c r="G37" s="9"/>
    </row>
    <row r="38" spans="1:7" ht="15" customHeight="1" x14ac:dyDescent="0.2">
      <c r="A38" s="21"/>
      <c r="B38" s="16"/>
      <c r="C38" s="4"/>
      <c r="D38" s="19"/>
      <c r="E38" s="20"/>
      <c r="F38" s="49"/>
      <c r="G38" s="9"/>
    </row>
    <row r="39" spans="1:7" ht="12" x14ac:dyDescent="0.2">
      <c r="A39" s="21"/>
      <c r="B39" s="16"/>
      <c r="C39" s="36"/>
      <c r="D39" s="19"/>
      <c r="E39" s="20"/>
      <c r="F39" s="49"/>
      <c r="G39" s="9"/>
    </row>
    <row r="40" spans="1:7" ht="12" x14ac:dyDescent="0.2">
      <c r="A40" s="21"/>
      <c r="B40" s="16"/>
      <c r="C40" s="36"/>
      <c r="D40" s="19"/>
      <c r="E40" s="20"/>
      <c r="F40" s="49"/>
      <c r="G40" s="9"/>
    </row>
    <row r="41" spans="1:7" ht="12" x14ac:dyDescent="0.2">
      <c r="A41" s="21"/>
      <c r="B41" s="16"/>
      <c r="C41" s="36"/>
      <c r="D41" s="19"/>
      <c r="E41" s="20"/>
      <c r="F41" s="49"/>
      <c r="G41" s="9"/>
    </row>
    <row r="42" spans="1:7" ht="12" x14ac:dyDescent="0.2">
      <c r="A42" s="21"/>
      <c r="B42" s="16"/>
      <c r="C42" s="36"/>
      <c r="D42" s="19"/>
      <c r="E42" s="20"/>
      <c r="F42" s="49"/>
      <c r="G42" s="9"/>
    </row>
    <row r="43" spans="1:7" ht="12" x14ac:dyDescent="0.2">
      <c r="A43" s="21"/>
      <c r="B43" s="16"/>
      <c r="C43" s="36"/>
      <c r="D43" s="19"/>
      <c r="E43" s="20"/>
      <c r="F43" s="49"/>
      <c r="G43" s="9"/>
    </row>
    <row r="44" spans="1:7" ht="12" x14ac:dyDescent="0.2">
      <c r="A44" s="21"/>
      <c r="B44" s="16"/>
      <c r="C44" s="36"/>
      <c r="D44" s="19"/>
      <c r="E44" s="20"/>
      <c r="F44" s="49"/>
      <c r="G44" s="9"/>
    </row>
    <row r="45" spans="1:7" ht="12" x14ac:dyDescent="0.2">
      <c r="A45" s="21"/>
      <c r="B45" s="16"/>
      <c r="C45" s="36"/>
      <c r="D45" s="19"/>
      <c r="E45" s="20"/>
      <c r="F45" s="49"/>
      <c r="G45" s="9"/>
    </row>
    <row r="46" spans="1:7" ht="12" x14ac:dyDescent="0.2">
      <c r="A46" s="21"/>
      <c r="B46" s="16"/>
      <c r="C46" s="36"/>
      <c r="D46" s="19"/>
      <c r="E46" s="20"/>
      <c r="F46" s="49"/>
      <c r="G46" s="9"/>
    </row>
    <row r="47" spans="1:7" ht="12" x14ac:dyDescent="0.2">
      <c r="A47" s="21"/>
      <c r="B47" s="16"/>
      <c r="C47" s="36"/>
      <c r="D47" s="19"/>
      <c r="E47" s="20"/>
      <c r="F47" s="49"/>
      <c r="G47" s="9"/>
    </row>
    <row r="48" spans="1:7" ht="12" x14ac:dyDescent="0.2">
      <c r="A48" s="21"/>
      <c r="B48" s="16"/>
      <c r="C48" s="36"/>
      <c r="D48" s="19"/>
      <c r="E48" s="20"/>
      <c r="F48" s="49"/>
      <c r="G48" s="9"/>
    </row>
    <row r="49" spans="1:7" ht="12" x14ac:dyDescent="0.2">
      <c r="A49" s="21"/>
      <c r="B49" s="16"/>
      <c r="C49" s="36"/>
      <c r="D49" s="19"/>
      <c r="E49" s="20"/>
      <c r="F49" s="49"/>
      <c r="G49" s="9"/>
    </row>
    <row r="50" spans="1:7" ht="12" x14ac:dyDescent="0.2">
      <c r="A50" s="21"/>
      <c r="B50" s="16"/>
      <c r="C50" s="36"/>
      <c r="D50" s="19"/>
      <c r="E50" s="20"/>
      <c r="F50" s="49"/>
      <c r="G50" s="9"/>
    </row>
    <row r="51" spans="1:7" ht="12" x14ac:dyDescent="0.2">
      <c r="A51" s="21"/>
      <c r="B51" s="16"/>
      <c r="C51" s="36"/>
      <c r="D51" s="19"/>
      <c r="E51" s="20"/>
      <c r="F51" s="49"/>
      <c r="G51" s="9"/>
    </row>
    <row r="52" spans="1:7" ht="12" x14ac:dyDescent="0.2">
      <c r="A52" s="21"/>
      <c r="B52" s="16"/>
      <c r="C52" s="36"/>
      <c r="D52" s="19"/>
      <c r="E52" s="20"/>
      <c r="F52" s="49"/>
      <c r="G52" s="9"/>
    </row>
    <row r="53" spans="1:7" ht="12" x14ac:dyDescent="0.2">
      <c r="A53" s="21"/>
      <c r="B53" s="16"/>
      <c r="C53" s="36"/>
      <c r="D53" s="19"/>
      <c r="E53" s="20"/>
      <c r="F53" s="49"/>
      <c r="G53" s="9"/>
    </row>
    <row r="54" spans="1:7" ht="12" x14ac:dyDescent="0.2">
      <c r="A54" s="21"/>
      <c r="B54" s="16"/>
      <c r="C54" s="36"/>
      <c r="D54" s="19"/>
      <c r="E54" s="20"/>
      <c r="F54" s="49"/>
      <c r="G54" s="9"/>
    </row>
    <row r="55" spans="1:7" ht="12" x14ac:dyDescent="0.2">
      <c r="A55" s="21"/>
      <c r="B55" s="16"/>
      <c r="C55" s="36"/>
      <c r="D55" s="34"/>
      <c r="E55" s="35"/>
      <c r="F55" s="48"/>
    </row>
    <row r="56" spans="1:7" ht="12" x14ac:dyDescent="0.2">
      <c r="A56" s="21"/>
      <c r="B56" s="16"/>
      <c r="C56" s="36"/>
      <c r="D56" s="19"/>
      <c r="E56" s="20"/>
      <c r="F56" s="48"/>
    </row>
    <row r="57" spans="1:7" ht="12" x14ac:dyDescent="0.2">
      <c r="A57" s="21"/>
      <c r="B57" s="16"/>
      <c r="C57" s="36"/>
      <c r="D57" s="19"/>
      <c r="E57" s="20"/>
      <c r="F57" s="48"/>
    </row>
    <row r="58" spans="1:7" ht="12" x14ac:dyDescent="0.2">
      <c r="A58" s="21"/>
      <c r="B58" s="16"/>
      <c r="C58" s="36"/>
      <c r="D58" s="19"/>
      <c r="E58" s="20"/>
      <c r="F58" s="48"/>
    </row>
    <row r="59" spans="1:7" ht="12" x14ac:dyDescent="0.2">
      <c r="A59" s="21"/>
      <c r="B59" s="16"/>
      <c r="C59" s="36"/>
      <c r="D59" s="19"/>
      <c r="E59" s="20"/>
      <c r="F59" s="48"/>
    </row>
    <row r="60" spans="1:7" ht="12" x14ac:dyDescent="0.2">
      <c r="A60" s="21"/>
      <c r="B60" s="16"/>
      <c r="C60" s="36"/>
      <c r="D60" s="19"/>
      <c r="E60" s="20"/>
      <c r="F60" s="48"/>
    </row>
    <row r="61" spans="1:7" ht="12" x14ac:dyDescent="0.2">
      <c r="A61" s="21"/>
      <c r="B61" s="16"/>
      <c r="C61" s="36"/>
      <c r="D61" s="19"/>
      <c r="E61" s="20"/>
      <c r="F61" s="48"/>
    </row>
    <row r="62" spans="1:7" ht="12" x14ac:dyDescent="0.2">
      <c r="A62" s="21"/>
      <c r="B62" s="16"/>
      <c r="C62" s="36"/>
      <c r="D62" s="19"/>
      <c r="E62" s="20"/>
      <c r="F62" s="48"/>
    </row>
    <row r="63" spans="1:7" ht="12" x14ac:dyDescent="0.2">
      <c r="A63" s="21"/>
      <c r="B63" s="16"/>
      <c r="C63" s="36"/>
      <c r="D63" s="19"/>
      <c r="E63" s="20"/>
      <c r="F63" s="48"/>
    </row>
    <row r="64" spans="1:7" ht="12" x14ac:dyDescent="0.2">
      <c r="A64" s="21"/>
      <c r="B64" s="16"/>
      <c r="C64" s="36"/>
      <c r="D64" s="19"/>
      <c r="E64" s="20"/>
      <c r="F64" s="48"/>
    </row>
    <row r="65" spans="1:6" ht="12" x14ac:dyDescent="0.2">
      <c r="A65" s="21"/>
      <c r="B65" s="16"/>
      <c r="C65" s="36"/>
      <c r="D65" s="19"/>
      <c r="E65" s="20"/>
      <c r="F65" s="48"/>
    </row>
    <row r="66" spans="1:6" ht="12" x14ac:dyDescent="0.2">
      <c r="A66" s="21"/>
      <c r="B66" s="16"/>
      <c r="C66" s="36"/>
      <c r="D66" s="19"/>
      <c r="E66" s="20"/>
      <c r="F66" s="48"/>
    </row>
    <row r="67" spans="1:6" ht="12" x14ac:dyDescent="0.2">
      <c r="A67" s="21"/>
      <c r="B67" s="16"/>
      <c r="C67" s="36"/>
      <c r="D67" s="19"/>
      <c r="E67" s="20"/>
      <c r="F67" s="48"/>
    </row>
    <row r="68" spans="1:6" ht="12" x14ac:dyDescent="0.2">
      <c r="A68" s="21"/>
      <c r="B68" s="16"/>
      <c r="C68" s="36"/>
      <c r="D68" s="19"/>
      <c r="E68" s="20"/>
      <c r="F68" s="48"/>
    </row>
    <row r="69" spans="1:6" ht="12" x14ac:dyDescent="0.2">
      <c r="A69" s="21"/>
      <c r="B69" s="16"/>
      <c r="C69" s="36"/>
      <c r="D69" s="19"/>
      <c r="E69" s="20"/>
      <c r="F69" s="48"/>
    </row>
    <row r="70" spans="1:6" ht="12" x14ac:dyDescent="0.2">
      <c r="A70" s="21"/>
      <c r="B70" s="16"/>
      <c r="C70" s="36"/>
      <c r="D70" s="19"/>
      <c r="E70" s="20"/>
      <c r="F70" s="48"/>
    </row>
    <row r="71" spans="1:6" ht="12" x14ac:dyDescent="0.2">
      <c r="A71" s="21"/>
      <c r="B71" s="16"/>
      <c r="C71" s="36"/>
      <c r="D71" s="19"/>
      <c r="E71" s="20"/>
      <c r="F71" s="48"/>
    </row>
    <row r="72" spans="1:6" ht="12" x14ac:dyDescent="0.2">
      <c r="A72" s="21"/>
      <c r="B72" s="16"/>
      <c r="C72" s="36"/>
      <c r="D72" s="19"/>
      <c r="E72" s="20"/>
      <c r="F72" s="48"/>
    </row>
    <row r="73" spans="1:6" ht="12" x14ac:dyDescent="0.2">
      <c r="A73" s="21"/>
      <c r="B73" s="16"/>
      <c r="C73" s="36"/>
      <c r="D73" s="19"/>
      <c r="E73" s="20"/>
      <c r="F73" s="48"/>
    </row>
    <row r="74" spans="1:6" ht="12" x14ac:dyDescent="0.2">
      <c r="A74" s="21"/>
      <c r="B74" s="16"/>
      <c r="C74" s="36"/>
      <c r="D74" s="19"/>
      <c r="E74" s="20"/>
      <c r="F74" s="48"/>
    </row>
    <row r="75" spans="1:6" ht="12" x14ac:dyDescent="0.2">
      <c r="A75" s="21"/>
      <c r="B75" s="16"/>
      <c r="C75" s="36"/>
      <c r="D75" s="19"/>
      <c r="E75" s="20"/>
      <c r="F75" s="48"/>
    </row>
    <row r="76" spans="1:6" ht="12" x14ac:dyDescent="0.2">
      <c r="A76" s="21"/>
      <c r="B76" s="16"/>
      <c r="C76" s="36"/>
      <c r="D76" s="19"/>
      <c r="E76" s="20"/>
      <c r="F76" s="48"/>
    </row>
    <row r="77" spans="1:6" ht="12" x14ac:dyDescent="0.2">
      <c r="A77" s="21"/>
      <c r="B77" s="16"/>
      <c r="C77" s="36"/>
      <c r="D77" s="19"/>
      <c r="E77" s="20"/>
      <c r="F77" s="48"/>
    </row>
    <row r="78" spans="1:6" ht="12" x14ac:dyDescent="0.2">
      <c r="A78" s="21"/>
      <c r="B78" s="16"/>
      <c r="C78" s="36"/>
      <c r="D78" s="19"/>
      <c r="E78" s="20"/>
      <c r="F78" s="48"/>
    </row>
    <row r="79" spans="1:6" ht="12" x14ac:dyDescent="0.2">
      <c r="A79" s="21"/>
      <c r="B79" s="16"/>
      <c r="C79" s="36"/>
      <c r="D79" s="19"/>
      <c r="E79" s="20"/>
      <c r="F79" s="48"/>
    </row>
    <row r="80" spans="1:6" ht="12" x14ac:dyDescent="0.2">
      <c r="A80" s="21"/>
      <c r="B80" s="16"/>
      <c r="C80" s="36"/>
      <c r="D80" s="19"/>
      <c r="E80" s="20"/>
      <c r="F80" s="48"/>
    </row>
    <row r="81" spans="1:6" ht="12" x14ac:dyDescent="0.2">
      <c r="A81" s="21"/>
      <c r="B81" s="16"/>
      <c r="C81" s="36"/>
      <c r="D81" s="19"/>
      <c r="E81" s="20"/>
      <c r="F81" s="48"/>
    </row>
    <row r="82" spans="1:6" ht="12" x14ac:dyDescent="0.2">
      <c r="A82" s="21"/>
      <c r="B82" s="16"/>
      <c r="C82" s="36"/>
      <c r="D82" s="19"/>
      <c r="E82" s="20"/>
      <c r="F82" s="48"/>
    </row>
    <row r="83" spans="1:6" ht="12" x14ac:dyDescent="0.2">
      <c r="A83" s="21"/>
      <c r="B83" s="16"/>
      <c r="C83" s="36"/>
      <c r="D83" s="19"/>
      <c r="E83" s="20"/>
      <c r="F83" s="48"/>
    </row>
    <row r="84" spans="1:6" ht="12" x14ac:dyDescent="0.2">
      <c r="A84" s="21"/>
      <c r="B84" s="16"/>
      <c r="C84" s="36"/>
      <c r="D84" s="19"/>
      <c r="E84" s="20"/>
      <c r="F84" s="48"/>
    </row>
    <row r="85" spans="1:6" ht="12" x14ac:dyDescent="0.2">
      <c r="A85" s="21"/>
      <c r="B85" s="16"/>
      <c r="C85" s="36"/>
      <c r="D85" s="19"/>
      <c r="E85" s="20"/>
      <c r="F85" s="48"/>
    </row>
    <row r="86" spans="1:6" ht="12" x14ac:dyDescent="0.2">
      <c r="A86" s="21"/>
      <c r="B86" s="16"/>
      <c r="C86" s="36"/>
      <c r="D86" s="19"/>
      <c r="E86" s="20"/>
      <c r="F86" s="48"/>
    </row>
    <row r="87" spans="1:6" ht="12" x14ac:dyDescent="0.2">
      <c r="A87" s="21"/>
      <c r="B87" s="16"/>
      <c r="C87" s="36"/>
      <c r="D87" s="19"/>
      <c r="E87" s="20"/>
      <c r="F87" s="48"/>
    </row>
    <row r="88" spans="1:6" ht="12" x14ac:dyDescent="0.2">
      <c r="A88" s="21"/>
      <c r="B88" s="16"/>
      <c r="C88" s="36"/>
      <c r="D88" s="19"/>
      <c r="E88" s="20"/>
      <c r="F88" s="48"/>
    </row>
    <row r="89" spans="1:6" ht="12" x14ac:dyDescent="0.2">
      <c r="A89" s="21"/>
      <c r="B89" s="16"/>
      <c r="C89" s="36"/>
      <c r="D89" s="19"/>
      <c r="E89" s="20"/>
      <c r="F89" s="48"/>
    </row>
    <row r="90" spans="1:6" ht="12" x14ac:dyDescent="0.2">
      <c r="A90" s="21"/>
      <c r="B90" s="16"/>
      <c r="C90" s="36"/>
      <c r="D90" s="19"/>
      <c r="E90" s="20"/>
      <c r="F90" s="48"/>
    </row>
    <row r="91" spans="1:6" ht="12" x14ac:dyDescent="0.2">
      <c r="A91" s="21"/>
      <c r="B91" s="16"/>
      <c r="C91" s="36"/>
      <c r="D91" s="19"/>
      <c r="E91" s="20"/>
      <c r="F91" s="48"/>
    </row>
    <row r="92" spans="1:6" ht="12" x14ac:dyDescent="0.2">
      <c r="A92" s="21"/>
      <c r="B92" s="16"/>
      <c r="C92" s="36"/>
      <c r="D92" s="19"/>
      <c r="E92" s="20"/>
      <c r="F92" s="48"/>
    </row>
    <row r="93" spans="1:6" ht="12" x14ac:dyDescent="0.2">
      <c r="A93" s="21"/>
      <c r="B93" s="16"/>
      <c r="C93" s="36"/>
      <c r="D93" s="19"/>
      <c r="E93" s="20"/>
      <c r="F93" s="48"/>
    </row>
    <row r="94" spans="1:6" ht="12" x14ac:dyDescent="0.2">
      <c r="A94" s="21"/>
      <c r="B94" s="16"/>
      <c r="C94" s="36"/>
      <c r="D94" s="19"/>
      <c r="E94" s="20"/>
      <c r="F94" s="48"/>
    </row>
    <row r="95" spans="1:6" ht="12" x14ac:dyDescent="0.2">
      <c r="A95" s="21"/>
      <c r="B95" s="16"/>
      <c r="C95" s="36"/>
      <c r="D95" s="19"/>
      <c r="E95" s="20"/>
      <c r="F95" s="48"/>
    </row>
    <row r="96" spans="1:6" ht="12" x14ac:dyDescent="0.2">
      <c r="A96" s="21"/>
      <c r="B96" s="16"/>
      <c r="C96" s="36"/>
      <c r="D96" s="19"/>
      <c r="E96" s="20"/>
      <c r="F96" s="48"/>
    </row>
    <row r="97" spans="1:3" x14ac:dyDescent="0.2">
      <c r="A97" s="21"/>
      <c r="B97" s="16"/>
      <c r="C97" s="36"/>
    </row>
    <row r="98" spans="1:3" x14ac:dyDescent="0.2">
      <c r="A98" s="21"/>
      <c r="B98" s="16"/>
      <c r="C98" s="36"/>
    </row>
    <row r="99" spans="1:3" x14ac:dyDescent="0.2">
      <c r="A99" s="21"/>
      <c r="B99" s="16"/>
      <c r="C99" s="36"/>
    </row>
    <row r="100" spans="1:3" x14ac:dyDescent="0.2">
      <c r="A100" s="21"/>
      <c r="B100" s="16"/>
      <c r="C100" s="36"/>
    </row>
    <row r="101" spans="1:3" x14ac:dyDescent="0.2">
      <c r="A101" s="21"/>
      <c r="B101" s="16"/>
      <c r="C101" s="36"/>
    </row>
    <row r="102" spans="1:3" x14ac:dyDescent="0.2">
      <c r="A102" s="21"/>
      <c r="B102" s="16"/>
      <c r="C102" s="36"/>
    </row>
    <row r="103" spans="1:3" x14ac:dyDescent="0.2">
      <c r="A103" s="21"/>
      <c r="B103" s="16"/>
      <c r="C103" s="36"/>
    </row>
    <row r="104" spans="1:3" x14ac:dyDescent="0.2">
      <c r="A104" s="21"/>
      <c r="B104" s="16"/>
      <c r="C104" s="36"/>
    </row>
    <row r="105" spans="1:3" x14ac:dyDescent="0.2">
      <c r="A105" s="21"/>
      <c r="B105" s="16"/>
      <c r="C105" s="36"/>
    </row>
    <row r="106" spans="1:3" x14ac:dyDescent="0.2">
      <c r="A106" s="21"/>
      <c r="B106" s="16"/>
      <c r="C106" s="36"/>
    </row>
    <row r="107" spans="1:3" x14ac:dyDescent="0.2">
      <c r="A107" s="21"/>
      <c r="B107" s="16"/>
      <c r="C107" s="36"/>
    </row>
    <row r="108" spans="1:3" x14ac:dyDescent="0.2">
      <c r="A108" s="21"/>
      <c r="B108" s="16"/>
      <c r="C108" s="36"/>
    </row>
    <row r="109" spans="1:3" x14ac:dyDescent="0.2">
      <c r="A109" s="21"/>
      <c r="B109" s="16"/>
      <c r="C109" s="36"/>
    </row>
    <row r="110" spans="1:3" x14ac:dyDescent="0.2">
      <c r="A110" s="21"/>
      <c r="B110" s="16"/>
      <c r="C110" s="36"/>
    </row>
    <row r="111" spans="1:3" x14ac:dyDescent="0.2">
      <c r="A111" s="21"/>
      <c r="B111" s="16"/>
      <c r="C111" s="36"/>
    </row>
    <row r="112" spans="1:3" x14ac:dyDescent="0.2">
      <c r="A112" s="21"/>
      <c r="B112" s="16"/>
      <c r="C112" s="36"/>
    </row>
    <row r="113" spans="1:3" x14ac:dyDescent="0.2">
      <c r="A113" s="21"/>
      <c r="B113" s="16"/>
      <c r="C113" s="36"/>
    </row>
    <row r="114" spans="1:3" x14ac:dyDescent="0.2">
      <c r="A114" s="21"/>
      <c r="B114" s="16"/>
      <c r="C114" s="36"/>
    </row>
    <row r="115" spans="1:3" x14ac:dyDescent="0.2">
      <c r="A115" s="21"/>
      <c r="B115" s="16"/>
      <c r="C115" s="36"/>
    </row>
    <row r="116" spans="1:3" x14ac:dyDescent="0.2">
      <c r="A116" s="21"/>
      <c r="B116" s="16"/>
      <c r="C116" s="36"/>
    </row>
    <row r="117" spans="1:3" x14ac:dyDescent="0.2">
      <c r="A117" s="21"/>
      <c r="B117" s="16"/>
      <c r="C117" s="36"/>
    </row>
    <row r="118" spans="1:3" x14ac:dyDescent="0.2">
      <c r="A118" s="21"/>
      <c r="B118" s="16"/>
      <c r="C118" s="36"/>
    </row>
    <row r="119" spans="1:3" x14ac:dyDescent="0.2">
      <c r="A119" s="21"/>
      <c r="B119" s="16"/>
      <c r="C119" s="36"/>
    </row>
    <row r="120" spans="1:3" x14ac:dyDescent="0.2">
      <c r="A120" s="21"/>
      <c r="B120" s="16"/>
      <c r="C120" s="36"/>
    </row>
    <row r="121" spans="1:3" x14ac:dyDescent="0.2">
      <c r="A121" s="21"/>
      <c r="B121" s="16"/>
      <c r="C121" s="36"/>
    </row>
    <row r="122" spans="1:3" x14ac:dyDescent="0.2">
      <c r="A122" s="21"/>
      <c r="B122" s="16"/>
      <c r="C122" s="36"/>
    </row>
    <row r="123" spans="1:3" x14ac:dyDescent="0.2">
      <c r="A123" s="21"/>
      <c r="B123" s="16"/>
      <c r="C123" s="36"/>
    </row>
    <row r="124" spans="1:3" x14ac:dyDescent="0.2">
      <c r="A124" s="21"/>
      <c r="B124" s="16"/>
      <c r="C124" s="36"/>
    </row>
    <row r="125" spans="1:3" x14ac:dyDescent="0.2">
      <c r="A125" s="21"/>
      <c r="B125" s="16"/>
      <c r="C125" s="36"/>
    </row>
    <row r="126" spans="1:3" x14ac:dyDescent="0.2">
      <c r="A126" s="21"/>
      <c r="B126" s="16"/>
      <c r="C126" s="36"/>
    </row>
    <row r="127" spans="1:3" x14ac:dyDescent="0.2">
      <c r="A127" s="21"/>
      <c r="B127" s="16"/>
      <c r="C127" s="36"/>
    </row>
    <row r="128" spans="1:3" x14ac:dyDescent="0.2">
      <c r="A128" s="21"/>
      <c r="B128" s="16"/>
      <c r="C128" s="36"/>
    </row>
    <row r="129" spans="1:3" x14ac:dyDescent="0.2">
      <c r="A129" s="21"/>
      <c r="B129" s="16"/>
      <c r="C129" s="36"/>
    </row>
    <row r="130" spans="1:3" x14ac:dyDescent="0.2">
      <c r="A130" s="21"/>
      <c r="B130" s="16"/>
      <c r="C130" s="36"/>
    </row>
    <row r="131" spans="1:3" x14ac:dyDescent="0.2">
      <c r="A131" s="21"/>
      <c r="B131" s="16"/>
      <c r="C131" s="36"/>
    </row>
    <row r="132" spans="1:3" x14ac:dyDescent="0.2">
      <c r="A132" s="21"/>
      <c r="B132" s="16"/>
      <c r="C132" s="36"/>
    </row>
    <row r="133" spans="1:3" x14ac:dyDescent="0.2">
      <c r="A133" s="21"/>
      <c r="B133" s="16"/>
      <c r="C133" s="36"/>
    </row>
    <row r="134" spans="1:3" x14ac:dyDescent="0.2">
      <c r="A134" s="21"/>
      <c r="B134" s="16"/>
      <c r="C134" s="36"/>
    </row>
    <row r="135" spans="1:3" x14ac:dyDescent="0.2">
      <c r="A135" s="21"/>
      <c r="B135" s="16"/>
      <c r="C135" s="36"/>
    </row>
    <row r="136" spans="1:3" x14ac:dyDescent="0.2">
      <c r="A136" s="21"/>
      <c r="B136" s="16"/>
      <c r="C136" s="36"/>
    </row>
    <row r="137" spans="1:3" x14ac:dyDescent="0.2">
      <c r="A137" s="21"/>
      <c r="B137" s="16"/>
      <c r="C137" s="36"/>
    </row>
    <row r="138" spans="1:3" x14ac:dyDescent="0.2">
      <c r="A138" s="21"/>
      <c r="B138" s="16"/>
      <c r="C138" s="36"/>
    </row>
    <row r="139" spans="1:3" x14ac:dyDescent="0.2">
      <c r="A139" s="21"/>
      <c r="B139" s="16"/>
      <c r="C139" s="36"/>
    </row>
    <row r="140" spans="1:3" x14ac:dyDescent="0.2">
      <c r="A140" s="21"/>
      <c r="B140" s="16"/>
      <c r="C140" s="36"/>
    </row>
    <row r="141" spans="1:3" x14ac:dyDescent="0.2">
      <c r="A141" s="21"/>
      <c r="B141" s="16"/>
      <c r="C141" s="36"/>
    </row>
    <row r="142" spans="1:3" x14ac:dyDescent="0.2">
      <c r="A142" s="21"/>
      <c r="B142" s="16"/>
      <c r="C142" s="36"/>
    </row>
    <row r="143" spans="1:3" x14ac:dyDescent="0.2">
      <c r="A143" s="21"/>
      <c r="B143" s="16"/>
      <c r="C143" s="36"/>
    </row>
    <row r="144" spans="1:3" x14ac:dyDescent="0.2">
      <c r="A144" s="21"/>
      <c r="B144" s="16"/>
      <c r="C144" s="36"/>
    </row>
    <row r="145" spans="1:3" x14ac:dyDescent="0.2">
      <c r="A145" s="21"/>
      <c r="B145" s="16"/>
      <c r="C145" s="36"/>
    </row>
    <row r="146" spans="1:3" x14ac:dyDescent="0.2">
      <c r="A146" s="21"/>
      <c r="B146" s="16"/>
      <c r="C146" s="36"/>
    </row>
    <row r="147" spans="1:3" x14ac:dyDescent="0.2">
      <c r="A147" s="21"/>
      <c r="B147" s="16"/>
      <c r="C147" s="36"/>
    </row>
    <row r="148" spans="1:3" x14ac:dyDescent="0.2">
      <c r="A148" s="21"/>
      <c r="B148" s="16"/>
      <c r="C148" s="36"/>
    </row>
    <row r="149" spans="1:3" x14ac:dyDescent="0.2">
      <c r="A149" s="21"/>
      <c r="B149" s="16"/>
      <c r="C149" s="36"/>
    </row>
    <row r="150" spans="1:3" x14ac:dyDescent="0.2">
      <c r="A150" s="21"/>
      <c r="B150" s="16"/>
      <c r="C150" s="36"/>
    </row>
    <row r="151" spans="1:3" x14ac:dyDescent="0.2">
      <c r="A151" s="21"/>
      <c r="B151" s="16"/>
      <c r="C151" s="36"/>
    </row>
    <row r="152" spans="1:3" x14ac:dyDescent="0.2">
      <c r="A152" s="21"/>
      <c r="B152" s="16"/>
      <c r="C152" s="36"/>
    </row>
    <row r="153" spans="1:3" x14ac:dyDescent="0.2">
      <c r="A153" s="21"/>
      <c r="B153" s="16"/>
      <c r="C153" s="36"/>
    </row>
    <row r="154" spans="1:3" x14ac:dyDescent="0.2">
      <c r="A154" s="21"/>
      <c r="B154" s="16"/>
      <c r="C154" s="36"/>
    </row>
    <row r="155" spans="1:3" x14ac:dyDescent="0.2">
      <c r="A155" s="21"/>
      <c r="B155" s="16"/>
      <c r="C155" s="36"/>
    </row>
    <row r="156" spans="1:3" x14ac:dyDescent="0.2">
      <c r="A156" s="21"/>
      <c r="B156" s="16"/>
      <c r="C156" s="36"/>
    </row>
    <row r="157" spans="1:3" x14ac:dyDescent="0.2">
      <c r="A157" s="21"/>
      <c r="B157" s="16"/>
      <c r="C157" s="36"/>
    </row>
    <row r="158" spans="1:3" x14ac:dyDescent="0.2">
      <c r="A158" s="21"/>
      <c r="B158" s="16"/>
      <c r="C158" s="36"/>
    </row>
    <row r="159" spans="1:3" x14ac:dyDescent="0.2">
      <c r="A159" s="21"/>
      <c r="B159" s="16"/>
      <c r="C159" s="36"/>
    </row>
    <row r="160" spans="1:3" x14ac:dyDescent="0.2">
      <c r="A160" s="21"/>
      <c r="B160" s="16"/>
      <c r="C160" s="36"/>
    </row>
    <row r="161" spans="1:3" x14ac:dyDescent="0.2">
      <c r="A161" s="21"/>
      <c r="B161" s="16"/>
      <c r="C161" s="36"/>
    </row>
    <row r="162" spans="1:3" x14ac:dyDescent="0.2">
      <c r="A162" s="21"/>
      <c r="B162" s="16"/>
      <c r="C162" s="36"/>
    </row>
    <row r="163" spans="1:3" x14ac:dyDescent="0.2">
      <c r="A163" s="21"/>
      <c r="B163" s="16"/>
      <c r="C163" s="36"/>
    </row>
    <row r="164" spans="1:3" x14ac:dyDescent="0.2">
      <c r="A164" s="21"/>
      <c r="B164" s="16"/>
      <c r="C164" s="36"/>
    </row>
    <row r="165" spans="1:3" x14ac:dyDescent="0.2">
      <c r="A165" s="21"/>
      <c r="B165" s="16"/>
      <c r="C165" s="36"/>
    </row>
    <row r="166" spans="1:3" x14ac:dyDescent="0.2">
      <c r="A166" s="21"/>
      <c r="B166" s="16"/>
      <c r="C166" s="36"/>
    </row>
    <row r="167" spans="1:3" x14ac:dyDescent="0.2">
      <c r="A167" s="21"/>
      <c r="B167" s="16"/>
      <c r="C167" s="36"/>
    </row>
    <row r="168" spans="1:3" x14ac:dyDescent="0.2">
      <c r="A168" s="21"/>
      <c r="B168" s="16"/>
      <c r="C168" s="36"/>
    </row>
    <row r="169" spans="1:3" x14ac:dyDescent="0.2">
      <c r="A169" s="21"/>
      <c r="B169" s="16"/>
      <c r="C169" s="36"/>
    </row>
    <row r="170" spans="1:3" x14ac:dyDescent="0.2">
      <c r="A170" s="21"/>
      <c r="B170" s="16"/>
      <c r="C170" s="36"/>
    </row>
    <row r="171" spans="1:3" x14ac:dyDescent="0.2">
      <c r="A171" s="21"/>
      <c r="B171" s="16"/>
      <c r="C171" s="36"/>
    </row>
    <row r="172" spans="1:3" x14ac:dyDescent="0.2">
      <c r="A172" s="21"/>
      <c r="B172" s="16"/>
      <c r="C172" s="36"/>
    </row>
    <row r="173" spans="1:3" x14ac:dyDescent="0.2">
      <c r="A173" s="21"/>
      <c r="B173" s="16"/>
      <c r="C173" s="36"/>
    </row>
    <row r="174" spans="1:3" x14ac:dyDescent="0.2">
      <c r="A174" s="21"/>
      <c r="B174" s="16"/>
      <c r="C174" s="36"/>
    </row>
    <row r="175" spans="1:3" x14ac:dyDescent="0.2">
      <c r="A175" s="21"/>
      <c r="B175" s="16"/>
      <c r="C175" s="36"/>
    </row>
    <row r="176" spans="1:3" x14ac:dyDescent="0.2">
      <c r="A176" s="21"/>
      <c r="B176" s="16"/>
      <c r="C176" s="36"/>
    </row>
    <row r="177" spans="1:3" x14ac:dyDescent="0.2">
      <c r="A177" s="21"/>
      <c r="B177" s="16"/>
      <c r="C177" s="36"/>
    </row>
    <row r="178" spans="1:3" x14ac:dyDescent="0.2">
      <c r="A178" s="21"/>
      <c r="B178" s="16"/>
      <c r="C178" s="36"/>
    </row>
    <row r="179" spans="1:3" x14ac:dyDescent="0.2">
      <c r="A179" s="21"/>
      <c r="B179" s="16"/>
      <c r="C179" s="36"/>
    </row>
    <row r="180" spans="1:3" x14ac:dyDescent="0.2">
      <c r="A180" s="21"/>
      <c r="B180" s="16"/>
      <c r="C180" s="36"/>
    </row>
    <row r="181" spans="1:3" x14ac:dyDescent="0.2">
      <c r="A181" s="21"/>
      <c r="B181" s="16"/>
      <c r="C181" s="36"/>
    </row>
    <row r="182" spans="1:3" x14ac:dyDescent="0.2">
      <c r="A182" s="21"/>
      <c r="B182" s="16"/>
      <c r="C182" s="36"/>
    </row>
    <row r="183" spans="1:3" x14ac:dyDescent="0.2">
      <c r="A183" s="21"/>
      <c r="B183" s="16"/>
      <c r="C183" s="36"/>
    </row>
    <row r="184" spans="1:3" x14ac:dyDescent="0.2">
      <c r="A184" s="21"/>
      <c r="B184" s="16"/>
      <c r="C184" s="36"/>
    </row>
    <row r="185" spans="1:3" x14ac:dyDescent="0.2">
      <c r="A185" s="21"/>
      <c r="B185" s="16"/>
      <c r="C185" s="36"/>
    </row>
    <row r="186" spans="1:3" x14ac:dyDescent="0.2">
      <c r="A186" s="21"/>
      <c r="B186" s="16"/>
      <c r="C186" s="36"/>
    </row>
    <row r="187" spans="1:3" x14ac:dyDescent="0.2">
      <c r="A187" s="21"/>
      <c r="B187" s="16"/>
      <c r="C187" s="36"/>
    </row>
    <row r="188" spans="1:3" x14ac:dyDescent="0.2">
      <c r="A188" s="21"/>
      <c r="B188" s="16"/>
      <c r="C188" s="36"/>
    </row>
    <row r="189" spans="1:3" x14ac:dyDescent="0.2">
      <c r="A189" s="21"/>
      <c r="B189" s="16"/>
      <c r="C189" s="36"/>
    </row>
    <row r="190" spans="1:3" x14ac:dyDescent="0.2">
      <c r="A190" s="21"/>
      <c r="B190" s="16"/>
      <c r="C190" s="36"/>
    </row>
    <row r="191" spans="1:3" x14ac:dyDescent="0.2">
      <c r="A191" s="21"/>
      <c r="B191" s="16"/>
      <c r="C191" s="36"/>
    </row>
    <row r="192" spans="1:3" x14ac:dyDescent="0.2">
      <c r="A192" s="18"/>
      <c r="B192" s="16"/>
      <c r="C192" s="36"/>
    </row>
    <row r="193" spans="1:3" x14ac:dyDescent="0.2">
      <c r="A193" s="18"/>
      <c r="B193" s="16"/>
      <c r="C193" s="36"/>
    </row>
    <row r="194" spans="1:3" x14ac:dyDescent="0.2">
      <c r="A194" s="18"/>
      <c r="B194" s="16"/>
      <c r="C194" s="36"/>
    </row>
    <row r="195" spans="1:3" x14ac:dyDescent="0.2">
      <c r="A195" s="18"/>
      <c r="B195" s="16"/>
      <c r="C195" s="36"/>
    </row>
    <row r="196" spans="1:3" x14ac:dyDescent="0.2">
      <c r="A196" s="18"/>
      <c r="B196" s="16"/>
      <c r="C196" s="36"/>
    </row>
    <row r="197" spans="1:3" x14ac:dyDescent="0.2">
      <c r="A197" s="18"/>
      <c r="B197" s="16"/>
      <c r="C197" s="36"/>
    </row>
    <row r="198" spans="1:3" x14ac:dyDescent="0.2">
      <c r="A198" s="18"/>
      <c r="B198" s="16"/>
      <c r="C198" s="36"/>
    </row>
    <row r="199" spans="1:3" x14ac:dyDescent="0.2">
      <c r="A199" s="18"/>
      <c r="B199" s="16"/>
      <c r="C199" s="36"/>
    </row>
    <row r="200" spans="1:3" x14ac:dyDescent="0.2">
      <c r="A200" s="18"/>
      <c r="B200" s="16"/>
      <c r="C200" s="36"/>
    </row>
    <row r="201" spans="1:3" x14ac:dyDescent="0.2">
      <c r="A201" s="18"/>
      <c r="B201" s="16"/>
      <c r="C201" s="36"/>
    </row>
    <row r="202" spans="1:3" x14ac:dyDescent="0.2">
      <c r="A202" s="18"/>
      <c r="B202" s="16"/>
      <c r="C202" s="36"/>
    </row>
    <row r="203" spans="1:3" x14ac:dyDescent="0.2">
      <c r="A203" s="18"/>
      <c r="B203" s="16"/>
      <c r="C203" s="36"/>
    </row>
    <row r="204" spans="1:3" x14ac:dyDescent="0.2">
      <c r="A204" s="18"/>
      <c r="B204" s="16"/>
      <c r="C204" s="36"/>
    </row>
    <row r="205" spans="1:3" x14ac:dyDescent="0.2">
      <c r="A205" s="18"/>
      <c r="B205" s="16"/>
      <c r="C205" s="36"/>
    </row>
    <row r="206" spans="1:3" x14ac:dyDescent="0.2">
      <c r="A206" s="18"/>
      <c r="B206" s="16"/>
      <c r="C206" s="36"/>
    </row>
    <row r="207" spans="1:3" x14ac:dyDescent="0.2">
      <c r="A207" s="18"/>
      <c r="B207" s="16"/>
      <c r="C207" s="36"/>
    </row>
    <row r="208" spans="1:3" x14ac:dyDescent="0.2">
      <c r="A208" s="18"/>
      <c r="B208" s="16"/>
      <c r="C208" s="36"/>
    </row>
    <row r="209" spans="1:3" x14ac:dyDescent="0.2">
      <c r="A209" s="18"/>
      <c r="B209" s="16"/>
      <c r="C209" s="36"/>
    </row>
    <row r="210" spans="1:3" x14ac:dyDescent="0.2">
      <c r="A210" s="18"/>
      <c r="B210" s="16"/>
      <c r="C210" s="36"/>
    </row>
    <row r="211" spans="1:3" x14ac:dyDescent="0.2">
      <c r="A211" s="18"/>
      <c r="B211" s="16"/>
      <c r="C211" s="36"/>
    </row>
    <row r="212" spans="1:3" x14ac:dyDescent="0.2">
      <c r="A212" s="18"/>
      <c r="B212" s="16"/>
      <c r="C212" s="36"/>
    </row>
    <row r="213" spans="1:3" x14ac:dyDescent="0.2">
      <c r="A213" s="18"/>
      <c r="B213" s="16"/>
      <c r="C213" s="36"/>
    </row>
    <row r="214" spans="1:3" x14ac:dyDescent="0.2">
      <c r="A214" s="18"/>
      <c r="B214" s="16"/>
      <c r="C214" s="36"/>
    </row>
    <row r="215" spans="1:3" x14ac:dyDescent="0.2">
      <c r="A215" s="18"/>
      <c r="B215" s="16"/>
      <c r="C215" s="36"/>
    </row>
    <row r="216" spans="1:3" x14ac:dyDescent="0.2">
      <c r="A216" s="18"/>
      <c r="B216" s="16"/>
      <c r="C216" s="36"/>
    </row>
    <row r="217" spans="1:3" x14ac:dyDescent="0.2">
      <c r="A217" s="18"/>
      <c r="B217" s="16"/>
      <c r="C217" s="36"/>
    </row>
    <row r="218" spans="1:3" x14ac:dyDescent="0.2">
      <c r="A218" s="18"/>
      <c r="B218" s="16"/>
      <c r="C218" s="36"/>
    </row>
    <row r="219" spans="1:3" x14ac:dyDescent="0.2">
      <c r="A219" s="18"/>
      <c r="B219" s="16"/>
      <c r="C219" s="36"/>
    </row>
    <row r="220" spans="1:3" x14ac:dyDescent="0.2">
      <c r="A220" s="18"/>
      <c r="B220" s="16"/>
      <c r="C220" s="36"/>
    </row>
    <row r="221" spans="1:3" x14ac:dyDescent="0.2">
      <c r="A221" s="18"/>
      <c r="B221" s="16"/>
      <c r="C221" s="36"/>
    </row>
    <row r="222" spans="1:3" x14ac:dyDescent="0.2">
      <c r="A222" s="18"/>
      <c r="B222" s="16"/>
      <c r="C222" s="36"/>
    </row>
    <row r="223" spans="1:3" x14ac:dyDescent="0.2">
      <c r="A223" s="18"/>
      <c r="B223" s="16"/>
      <c r="C223" s="36"/>
    </row>
    <row r="224" spans="1:3" x14ac:dyDescent="0.2">
      <c r="A224" s="18"/>
      <c r="B224" s="16"/>
      <c r="C224" s="36"/>
    </row>
    <row r="225" spans="1:3" x14ac:dyDescent="0.2">
      <c r="A225" s="18"/>
      <c r="B225" s="16"/>
      <c r="C225" s="36"/>
    </row>
    <row r="226" spans="1:3" x14ac:dyDescent="0.2">
      <c r="A226" s="18"/>
      <c r="B226" s="16"/>
      <c r="C226" s="36"/>
    </row>
    <row r="227" spans="1:3" x14ac:dyDescent="0.2">
      <c r="A227" s="18"/>
      <c r="B227" s="16"/>
      <c r="C227" s="36"/>
    </row>
    <row r="228" spans="1:3" x14ac:dyDescent="0.2">
      <c r="A228" s="18"/>
      <c r="B228" s="16"/>
      <c r="C228" s="36"/>
    </row>
    <row r="229" spans="1:3" x14ac:dyDescent="0.2">
      <c r="A229" s="18"/>
      <c r="B229" s="16"/>
      <c r="C229" s="36"/>
    </row>
    <row r="230" spans="1:3" x14ac:dyDescent="0.2">
      <c r="A230" s="18"/>
      <c r="B230" s="16"/>
      <c r="C230" s="36"/>
    </row>
    <row r="231" spans="1:3" x14ac:dyDescent="0.2">
      <c r="A231" s="18"/>
      <c r="B231" s="16"/>
      <c r="C231" s="36"/>
    </row>
    <row r="232" spans="1:3" x14ac:dyDescent="0.2">
      <c r="A232" s="18"/>
      <c r="B232" s="16"/>
      <c r="C232" s="36"/>
    </row>
    <row r="233" spans="1:3" x14ac:dyDescent="0.2">
      <c r="A233" s="18"/>
      <c r="B233" s="16"/>
      <c r="C233" s="36"/>
    </row>
    <row r="234" spans="1:3" x14ac:dyDescent="0.2">
      <c r="A234" s="18"/>
      <c r="B234" s="16"/>
      <c r="C234" s="36"/>
    </row>
    <row r="235" spans="1:3" x14ac:dyDescent="0.2">
      <c r="A235" s="18"/>
      <c r="B235" s="16"/>
      <c r="C235" s="36"/>
    </row>
    <row r="236" spans="1:3" x14ac:dyDescent="0.2">
      <c r="A236" s="18"/>
      <c r="B236" s="16"/>
      <c r="C236" s="36"/>
    </row>
    <row r="237" spans="1:3" x14ac:dyDescent="0.2">
      <c r="A237" s="18"/>
      <c r="B237" s="16"/>
      <c r="C237" s="36"/>
    </row>
    <row r="238" spans="1:3" x14ac:dyDescent="0.2">
      <c r="A238" s="18"/>
      <c r="B238" s="16"/>
      <c r="C238" s="36"/>
    </row>
    <row r="239" spans="1:3" x14ac:dyDescent="0.2">
      <c r="A239" s="18"/>
      <c r="B239" s="16"/>
      <c r="C239" s="36"/>
    </row>
    <row r="240" spans="1:3" x14ac:dyDescent="0.2">
      <c r="A240" s="18"/>
      <c r="B240" s="16"/>
      <c r="C240" s="36"/>
    </row>
    <row r="241" spans="1:3" x14ac:dyDescent="0.2">
      <c r="A241" s="18"/>
      <c r="B241" s="16"/>
      <c r="C241" s="36"/>
    </row>
    <row r="242" spans="1:3" x14ac:dyDescent="0.2">
      <c r="A242" s="18"/>
      <c r="B242" s="16"/>
      <c r="C242" s="36"/>
    </row>
    <row r="243" spans="1:3" x14ac:dyDescent="0.2">
      <c r="A243" s="18"/>
      <c r="B243" s="16"/>
      <c r="C243" s="36"/>
    </row>
    <row r="244" spans="1:3" x14ac:dyDescent="0.2">
      <c r="A244" s="18"/>
      <c r="B244" s="16"/>
      <c r="C244" s="36"/>
    </row>
    <row r="245" spans="1:3" x14ac:dyDescent="0.2">
      <c r="A245" s="18"/>
      <c r="B245" s="16"/>
      <c r="C245" s="36"/>
    </row>
    <row r="246" spans="1:3" x14ac:dyDescent="0.2">
      <c r="A246" s="18"/>
      <c r="B246" s="16"/>
      <c r="C246" s="36"/>
    </row>
    <row r="247" spans="1:3" x14ac:dyDescent="0.2">
      <c r="A247" s="18"/>
      <c r="B247" s="16"/>
      <c r="C247" s="36"/>
    </row>
    <row r="248" spans="1:3" x14ac:dyDescent="0.2">
      <c r="A248" s="18"/>
      <c r="B248" s="16"/>
      <c r="C248" s="36"/>
    </row>
    <row r="249" spans="1:3" x14ac:dyDescent="0.2">
      <c r="A249" s="18"/>
      <c r="B249" s="16"/>
      <c r="C249" s="36"/>
    </row>
    <row r="250" spans="1:3" x14ac:dyDescent="0.2">
      <c r="A250" s="18"/>
      <c r="B250" s="16"/>
      <c r="C250" s="36"/>
    </row>
    <row r="251" spans="1:3" x14ac:dyDescent="0.2">
      <c r="A251" s="18"/>
      <c r="B251" s="16"/>
      <c r="C251" s="36"/>
    </row>
    <row r="252" spans="1:3" x14ac:dyDescent="0.2">
      <c r="A252" s="18"/>
      <c r="B252" s="16"/>
      <c r="C252" s="36"/>
    </row>
    <row r="253" spans="1:3" x14ac:dyDescent="0.2">
      <c r="A253" s="18"/>
      <c r="B253" s="16"/>
      <c r="C253" s="36"/>
    </row>
    <row r="254" spans="1:3" x14ac:dyDescent="0.2">
      <c r="A254" s="18"/>
      <c r="B254" s="16"/>
      <c r="C254" s="36"/>
    </row>
    <row r="255" spans="1:3" x14ac:dyDescent="0.2">
      <c r="A255" s="18"/>
      <c r="B255" s="16"/>
      <c r="C255" s="36"/>
    </row>
    <row r="256" spans="1:3" x14ac:dyDescent="0.2">
      <c r="A256" s="18"/>
      <c r="B256" s="16"/>
      <c r="C256" s="36"/>
    </row>
    <row r="257" spans="1:3" x14ac:dyDescent="0.2">
      <c r="A257" s="18"/>
      <c r="B257" s="16"/>
      <c r="C257" s="36"/>
    </row>
    <row r="258" spans="1:3" x14ac:dyDescent="0.2">
      <c r="A258" s="18"/>
      <c r="B258" s="16"/>
      <c r="C258" s="36"/>
    </row>
    <row r="259" spans="1:3" x14ac:dyDescent="0.2">
      <c r="A259" s="18"/>
      <c r="B259" s="16"/>
      <c r="C259" s="36"/>
    </row>
    <row r="260" spans="1:3" x14ac:dyDescent="0.2">
      <c r="A260" s="18"/>
      <c r="B260" s="16"/>
      <c r="C260" s="36"/>
    </row>
    <row r="261" spans="1:3" x14ac:dyDescent="0.2">
      <c r="A261" s="18"/>
      <c r="B261" s="16"/>
      <c r="C261" s="36"/>
    </row>
    <row r="262" spans="1:3" x14ac:dyDescent="0.2">
      <c r="A262" s="18"/>
      <c r="B262" s="16"/>
      <c r="C262" s="36"/>
    </row>
    <row r="263" spans="1:3" x14ac:dyDescent="0.2">
      <c r="A263" s="18"/>
      <c r="B263" s="16"/>
      <c r="C263" s="36"/>
    </row>
    <row r="264" spans="1:3" x14ac:dyDescent="0.2">
      <c r="A264" s="18"/>
      <c r="B264" s="16"/>
      <c r="C264" s="36"/>
    </row>
    <row r="265" spans="1:3" x14ac:dyDescent="0.2">
      <c r="A265" s="18"/>
      <c r="B265" s="16"/>
      <c r="C265" s="36"/>
    </row>
    <row r="266" spans="1:3" x14ac:dyDescent="0.2">
      <c r="A266" s="18"/>
      <c r="B266" s="16"/>
      <c r="C266" s="36"/>
    </row>
    <row r="267" spans="1:3" x14ac:dyDescent="0.2">
      <c r="A267" s="18"/>
      <c r="B267" s="16"/>
      <c r="C267" s="36"/>
    </row>
    <row r="268" spans="1:3" x14ac:dyDescent="0.2">
      <c r="A268" s="18"/>
      <c r="B268" s="16"/>
      <c r="C268" s="36"/>
    </row>
    <row r="269" spans="1:3" x14ac:dyDescent="0.2">
      <c r="A269" s="18"/>
      <c r="B269" s="16"/>
      <c r="C269" s="36"/>
    </row>
    <row r="270" spans="1:3" x14ac:dyDescent="0.2">
      <c r="A270" s="18"/>
      <c r="B270" s="16"/>
      <c r="C270" s="36"/>
    </row>
    <row r="271" spans="1:3" x14ac:dyDescent="0.2">
      <c r="A271" s="18"/>
      <c r="B271" s="16"/>
      <c r="C271" s="36"/>
    </row>
    <row r="272" spans="1:3" x14ac:dyDescent="0.2">
      <c r="A272" s="18"/>
      <c r="B272" s="16"/>
      <c r="C272" s="36"/>
    </row>
    <row r="273" spans="1:3" x14ac:dyDescent="0.2">
      <c r="A273" s="18"/>
      <c r="B273" s="16"/>
      <c r="C273" s="36"/>
    </row>
    <row r="274" spans="1:3" x14ac:dyDescent="0.2">
      <c r="A274" s="18"/>
      <c r="B274" s="16"/>
      <c r="C274" s="36"/>
    </row>
    <row r="275" spans="1:3" x14ac:dyDescent="0.2">
      <c r="A275" s="18"/>
      <c r="B275" s="16"/>
      <c r="C275" s="36"/>
    </row>
    <row r="276" spans="1:3" x14ac:dyDescent="0.2">
      <c r="A276" s="18"/>
      <c r="B276" s="16"/>
      <c r="C276" s="36"/>
    </row>
    <row r="277" spans="1:3" x14ac:dyDescent="0.2">
      <c r="A277" s="18"/>
      <c r="B277" s="16"/>
      <c r="C277" s="36"/>
    </row>
    <row r="278" spans="1:3" x14ac:dyDescent="0.2">
      <c r="A278" s="18"/>
      <c r="B278" s="16"/>
      <c r="C278" s="36"/>
    </row>
    <row r="279" spans="1:3" x14ac:dyDescent="0.2">
      <c r="A279" s="18"/>
      <c r="B279" s="16"/>
      <c r="C279" s="36"/>
    </row>
    <row r="280" spans="1:3" x14ac:dyDescent="0.2">
      <c r="A280" s="18"/>
      <c r="B280" s="16"/>
      <c r="C280" s="36"/>
    </row>
    <row r="281" spans="1:3" x14ac:dyDescent="0.2">
      <c r="A281" s="18"/>
      <c r="B281" s="16"/>
      <c r="C281" s="36"/>
    </row>
    <row r="282" spans="1:3" x14ac:dyDescent="0.2">
      <c r="A282" s="18"/>
      <c r="B282" s="16"/>
      <c r="C282" s="36"/>
    </row>
    <row r="283" spans="1:3" x14ac:dyDescent="0.2">
      <c r="A283" s="18"/>
      <c r="B283" s="16"/>
      <c r="C283" s="36"/>
    </row>
    <row r="284" spans="1:3" x14ac:dyDescent="0.2">
      <c r="A284" s="18"/>
      <c r="B284" s="16"/>
      <c r="C284" s="36"/>
    </row>
    <row r="285" spans="1:3" x14ac:dyDescent="0.2">
      <c r="A285" s="18"/>
      <c r="B285" s="16"/>
      <c r="C285" s="36"/>
    </row>
    <row r="286" spans="1:3" x14ac:dyDescent="0.2">
      <c r="A286" s="18"/>
      <c r="B286" s="16"/>
      <c r="C286" s="36"/>
    </row>
    <row r="287" spans="1:3" x14ac:dyDescent="0.2">
      <c r="A287" s="18"/>
      <c r="B287" s="16"/>
      <c r="C287" s="36"/>
    </row>
    <row r="288" spans="1:3" x14ac:dyDescent="0.2">
      <c r="A288" s="18"/>
      <c r="B288" s="16"/>
      <c r="C288" s="36"/>
    </row>
    <row r="289" spans="1:3" x14ac:dyDescent="0.2">
      <c r="A289" s="18"/>
      <c r="B289" s="16"/>
      <c r="C289" s="36"/>
    </row>
    <row r="290" spans="1:3" x14ac:dyDescent="0.2">
      <c r="A290" s="18"/>
      <c r="B290" s="16"/>
      <c r="C290" s="36"/>
    </row>
    <row r="291" spans="1:3" x14ac:dyDescent="0.2">
      <c r="A291" s="18"/>
      <c r="B291" s="16"/>
      <c r="C291" s="36"/>
    </row>
    <row r="292" spans="1:3" x14ac:dyDescent="0.2">
      <c r="A292" s="18"/>
      <c r="B292" s="16"/>
      <c r="C292" s="36"/>
    </row>
    <row r="293" spans="1:3" x14ac:dyDescent="0.2">
      <c r="A293" s="18"/>
      <c r="B293" s="16"/>
      <c r="C293" s="36"/>
    </row>
    <row r="294" spans="1:3" x14ac:dyDescent="0.2">
      <c r="A294" s="18"/>
      <c r="B294" s="16"/>
      <c r="C294" s="36"/>
    </row>
    <row r="295" spans="1:3" x14ac:dyDescent="0.2">
      <c r="A295" s="18"/>
      <c r="B295" s="16"/>
      <c r="C295" s="36"/>
    </row>
    <row r="296" spans="1:3" x14ac:dyDescent="0.2">
      <c r="A296" s="18"/>
      <c r="B296" s="16"/>
      <c r="C296" s="36"/>
    </row>
    <row r="297" spans="1:3" x14ac:dyDescent="0.2">
      <c r="A297" s="18"/>
      <c r="B297" s="16"/>
      <c r="C297" s="36"/>
    </row>
    <row r="298" spans="1:3" x14ac:dyDescent="0.2">
      <c r="A298" s="18"/>
      <c r="B298" s="16"/>
      <c r="C298" s="36"/>
    </row>
    <row r="299" spans="1:3" x14ac:dyDescent="0.2">
      <c r="A299" s="18"/>
      <c r="B299" s="16"/>
      <c r="C299" s="36"/>
    </row>
    <row r="300" spans="1:3" x14ac:dyDescent="0.2">
      <c r="A300" s="18"/>
      <c r="B300" s="16"/>
      <c r="C300" s="36"/>
    </row>
    <row r="301" spans="1:3" x14ac:dyDescent="0.2">
      <c r="A301" s="18"/>
      <c r="B301" s="16"/>
      <c r="C301" s="36"/>
    </row>
    <row r="302" spans="1:3" x14ac:dyDescent="0.2">
      <c r="A302" s="18"/>
      <c r="B302" s="16"/>
      <c r="C302" s="36"/>
    </row>
    <row r="303" spans="1:3" x14ac:dyDescent="0.2">
      <c r="A303" s="18"/>
      <c r="B303" s="16"/>
      <c r="C303" s="36"/>
    </row>
    <row r="304" spans="1:3" x14ac:dyDescent="0.2">
      <c r="A304" s="18"/>
      <c r="B304" s="16"/>
      <c r="C304" s="36"/>
    </row>
    <row r="305" spans="1:3" x14ac:dyDescent="0.2">
      <c r="A305" s="18"/>
      <c r="B305" s="16"/>
      <c r="C305" s="36"/>
    </row>
    <row r="306" spans="1:3" x14ac:dyDescent="0.2">
      <c r="A306" s="18"/>
      <c r="B306" s="16"/>
      <c r="C306" s="36"/>
    </row>
    <row r="307" spans="1:3" x14ac:dyDescent="0.2">
      <c r="A307" s="18"/>
      <c r="B307" s="16"/>
      <c r="C307" s="36"/>
    </row>
    <row r="308" spans="1:3" x14ac:dyDescent="0.2">
      <c r="A308" s="18"/>
      <c r="B308" s="16"/>
      <c r="C308" s="36"/>
    </row>
    <row r="309" spans="1:3" x14ac:dyDescent="0.2">
      <c r="A309" s="18"/>
      <c r="B309" s="16"/>
      <c r="C309" s="36"/>
    </row>
    <row r="310" spans="1:3" x14ac:dyDescent="0.2">
      <c r="A310" s="18"/>
      <c r="B310" s="16"/>
      <c r="C310" s="36"/>
    </row>
    <row r="311" spans="1:3" x14ac:dyDescent="0.2">
      <c r="A311" s="18"/>
      <c r="B311" s="16"/>
      <c r="C311" s="36"/>
    </row>
    <row r="312" spans="1:3" x14ac:dyDescent="0.2">
      <c r="A312" s="18"/>
      <c r="B312" s="16"/>
      <c r="C312" s="36"/>
    </row>
    <row r="313" spans="1:3" x14ac:dyDescent="0.2">
      <c r="A313" s="18"/>
      <c r="B313" s="16"/>
      <c r="C313" s="36"/>
    </row>
    <row r="314" spans="1:3" x14ac:dyDescent="0.2">
      <c r="A314" s="18"/>
      <c r="B314" s="16"/>
      <c r="C314" s="36"/>
    </row>
    <row r="315" spans="1:3" x14ac:dyDescent="0.2">
      <c r="A315" s="18"/>
      <c r="B315" s="16"/>
      <c r="C315" s="36"/>
    </row>
    <row r="316" spans="1:3" x14ac:dyDescent="0.2">
      <c r="A316" s="18"/>
      <c r="B316" s="16"/>
      <c r="C316" s="36"/>
    </row>
    <row r="317" spans="1:3" x14ac:dyDescent="0.2">
      <c r="A317" s="18"/>
      <c r="B317" s="16"/>
      <c r="C317" s="36"/>
    </row>
    <row r="318" spans="1:3" x14ac:dyDescent="0.2">
      <c r="A318" s="18"/>
      <c r="B318" s="16"/>
      <c r="C318" s="36"/>
    </row>
    <row r="319" spans="1:3" x14ac:dyDescent="0.2">
      <c r="A319" s="18"/>
      <c r="B319" s="16"/>
      <c r="C319" s="36"/>
    </row>
    <row r="320" spans="1:3" x14ac:dyDescent="0.2">
      <c r="A320" s="18"/>
      <c r="B320" s="16"/>
      <c r="C320" s="36"/>
    </row>
    <row r="321" spans="1:3" x14ac:dyDescent="0.2">
      <c r="A321" s="18"/>
      <c r="B321" s="16"/>
      <c r="C321" s="36"/>
    </row>
    <row r="322" spans="1:3" x14ac:dyDescent="0.2">
      <c r="A322" s="18"/>
      <c r="B322" s="16"/>
      <c r="C322" s="36"/>
    </row>
    <row r="323" spans="1:3" x14ac:dyDescent="0.2">
      <c r="A323" s="18"/>
      <c r="B323" s="16"/>
      <c r="C323" s="36"/>
    </row>
    <row r="324" spans="1:3" x14ac:dyDescent="0.2">
      <c r="A324" s="18"/>
      <c r="B324" s="16"/>
      <c r="C324" s="36"/>
    </row>
    <row r="325" spans="1:3" x14ac:dyDescent="0.2">
      <c r="A325" s="18"/>
      <c r="B325" s="16"/>
      <c r="C325" s="36"/>
    </row>
    <row r="326" spans="1:3" x14ac:dyDescent="0.2">
      <c r="A326" s="18"/>
      <c r="B326" s="16"/>
      <c r="C326" s="36"/>
    </row>
    <row r="327" spans="1:3" x14ac:dyDescent="0.2">
      <c r="A327" s="18"/>
      <c r="B327" s="16"/>
      <c r="C327" s="36"/>
    </row>
    <row r="328" spans="1:3" x14ac:dyDescent="0.2">
      <c r="A328" s="18"/>
      <c r="B328" s="16"/>
      <c r="C328" s="36"/>
    </row>
    <row r="329" spans="1:3" x14ac:dyDescent="0.2">
      <c r="A329" s="18"/>
      <c r="B329" s="16"/>
      <c r="C329" s="36"/>
    </row>
    <row r="330" spans="1:3" x14ac:dyDescent="0.2">
      <c r="A330" s="18"/>
      <c r="B330" s="16"/>
      <c r="C330" s="36"/>
    </row>
    <row r="331" spans="1:3" x14ac:dyDescent="0.2">
      <c r="A331" s="18"/>
      <c r="B331" s="16"/>
      <c r="C331" s="36"/>
    </row>
    <row r="332" spans="1:3" x14ac:dyDescent="0.2">
      <c r="A332" s="18"/>
      <c r="B332" s="16"/>
      <c r="C332" s="36"/>
    </row>
    <row r="333" spans="1:3" x14ac:dyDescent="0.2">
      <c r="A333" s="18"/>
      <c r="B333" s="16"/>
      <c r="C333" s="36"/>
    </row>
    <row r="334" spans="1:3" x14ac:dyDescent="0.2">
      <c r="A334" s="18"/>
      <c r="B334" s="16"/>
      <c r="C334" s="36"/>
    </row>
    <row r="335" spans="1:3" x14ac:dyDescent="0.2">
      <c r="A335" s="18"/>
      <c r="B335" s="16"/>
      <c r="C335" s="36"/>
    </row>
    <row r="336" spans="1:3" x14ac:dyDescent="0.2">
      <c r="A336" s="5"/>
      <c r="B336" s="16"/>
      <c r="C336" s="36"/>
    </row>
    <row r="337" spans="1:3" x14ac:dyDescent="0.2">
      <c r="A337" s="5"/>
      <c r="B337" s="16"/>
      <c r="C337" s="36"/>
    </row>
    <row r="338" spans="1:3" x14ac:dyDescent="0.2">
      <c r="A338" s="5"/>
      <c r="B338" s="16"/>
      <c r="C338" s="36"/>
    </row>
    <row r="339" spans="1:3" x14ac:dyDescent="0.2">
      <c r="A339" s="5"/>
      <c r="B339" s="16"/>
      <c r="C339" s="36"/>
    </row>
    <row r="340" spans="1:3" x14ac:dyDescent="0.2">
      <c r="A340" s="5"/>
      <c r="B340" s="16"/>
      <c r="C340" s="36"/>
    </row>
    <row r="341" spans="1:3" x14ac:dyDescent="0.2">
      <c r="A341" s="5"/>
      <c r="B341" s="16"/>
      <c r="C341" s="36"/>
    </row>
    <row r="342" spans="1:3" x14ac:dyDescent="0.2">
      <c r="A342" s="5"/>
      <c r="B342" s="16"/>
      <c r="C342" s="36"/>
    </row>
    <row r="343" spans="1:3" x14ac:dyDescent="0.2">
      <c r="A343" s="5"/>
      <c r="B343" s="16"/>
      <c r="C343" s="36"/>
    </row>
    <row r="344" spans="1:3" x14ac:dyDescent="0.2">
      <c r="A344" s="5"/>
      <c r="B344" s="16"/>
      <c r="C344" s="36"/>
    </row>
    <row r="345" spans="1:3" x14ac:dyDescent="0.2">
      <c r="A345" s="5"/>
      <c r="B345" s="16"/>
      <c r="C345" s="36"/>
    </row>
    <row r="346" spans="1:3" x14ac:dyDescent="0.2">
      <c r="A346" s="5"/>
      <c r="B346" s="16"/>
      <c r="C346" s="36"/>
    </row>
    <row r="347" spans="1:3" x14ac:dyDescent="0.2">
      <c r="A347" s="5"/>
      <c r="B347" s="16"/>
      <c r="C347" s="36"/>
    </row>
    <row r="348" spans="1:3" x14ac:dyDescent="0.2">
      <c r="A348" s="5"/>
      <c r="B348" s="16"/>
      <c r="C348" s="36"/>
    </row>
    <row r="349" spans="1:3" x14ac:dyDescent="0.2">
      <c r="A349" s="5"/>
      <c r="B349" s="16"/>
      <c r="C349" s="36"/>
    </row>
    <row r="350" spans="1:3" x14ac:dyDescent="0.2">
      <c r="A350" s="5"/>
      <c r="B350" s="16"/>
      <c r="C350" s="36"/>
    </row>
    <row r="351" spans="1:3" x14ac:dyDescent="0.2">
      <c r="A351" s="5"/>
      <c r="B351" s="16"/>
      <c r="C351" s="36"/>
    </row>
    <row r="352" spans="1:3" x14ac:dyDescent="0.2">
      <c r="A352" s="5"/>
      <c r="B352" s="16"/>
      <c r="C352" s="36"/>
    </row>
    <row r="353" spans="1:3" x14ac:dyDescent="0.2">
      <c r="A353" s="5"/>
      <c r="B353" s="16"/>
      <c r="C353" s="36"/>
    </row>
    <row r="354" spans="1:3" x14ac:dyDescent="0.2">
      <c r="A354" s="5"/>
      <c r="B354" s="16"/>
      <c r="C354" s="36"/>
    </row>
    <row r="355" spans="1:3" x14ac:dyDescent="0.2">
      <c r="A355" s="5"/>
      <c r="B355" s="16"/>
      <c r="C355" s="36"/>
    </row>
    <row r="356" spans="1:3" x14ac:dyDescent="0.2">
      <c r="A356" s="5"/>
      <c r="B356" s="16"/>
      <c r="C356" s="36"/>
    </row>
    <row r="357" spans="1:3" x14ac:dyDescent="0.2">
      <c r="A357" s="5"/>
      <c r="B357" s="16"/>
      <c r="C357" s="36"/>
    </row>
    <row r="358" spans="1:3" x14ac:dyDescent="0.2">
      <c r="A358" s="5"/>
      <c r="B358" s="16"/>
      <c r="C358" s="36"/>
    </row>
    <row r="359" spans="1:3" x14ac:dyDescent="0.2">
      <c r="A359" s="5"/>
      <c r="B359" s="16"/>
      <c r="C359" s="36"/>
    </row>
    <row r="360" spans="1:3" x14ac:dyDescent="0.2">
      <c r="A360" s="5"/>
      <c r="B360" s="16"/>
      <c r="C360" s="36"/>
    </row>
    <row r="361" spans="1:3" x14ac:dyDescent="0.2">
      <c r="A361" s="5"/>
      <c r="B361" s="16"/>
      <c r="C361" s="36"/>
    </row>
    <row r="362" spans="1:3" x14ac:dyDescent="0.2">
      <c r="A362" s="5"/>
      <c r="B362" s="16"/>
      <c r="C362" s="36"/>
    </row>
    <row r="363" spans="1:3" x14ac:dyDescent="0.2">
      <c r="A363" s="5"/>
      <c r="B363" s="16"/>
      <c r="C363" s="36"/>
    </row>
    <row r="364" spans="1:3" x14ac:dyDescent="0.2">
      <c r="A364" s="5"/>
      <c r="B364" s="16"/>
      <c r="C364" s="36"/>
    </row>
    <row r="365" spans="1:3" x14ac:dyDescent="0.2">
      <c r="A365" s="5"/>
      <c r="B365" s="16"/>
      <c r="C365" s="36"/>
    </row>
    <row r="366" spans="1:3" x14ac:dyDescent="0.2">
      <c r="A366" s="5"/>
      <c r="B366" s="16"/>
      <c r="C366" s="36"/>
    </row>
    <row r="367" spans="1:3" x14ac:dyDescent="0.2">
      <c r="A367" s="5"/>
      <c r="B367" s="16"/>
      <c r="C367" s="36"/>
    </row>
    <row r="368" spans="1:3" x14ac:dyDescent="0.2">
      <c r="A368" s="5"/>
      <c r="B368" s="16"/>
      <c r="C368" s="36"/>
    </row>
    <row r="369" spans="1:3" x14ac:dyDescent="0.2">
      <c r="A369" s="5"/>
      <c r="B369" s="16"/>
      <c r="C369" s="36"/>
    </row>
    <row r="370" spans="1:3" x14ac:dyDescent="0.2">
      <c r="A370" s="5"/>
      <c r="B370" s="16"/>
      <c r="C370" s="36"/>
    </row>
    <row r="371" spans="1:3" x14ac:dyDescent="0.2">
      <c r="A371" s="5"/>
      <c r="B371" s="16"/>
      <c r="C371" s="36"/>
    </row>
    <row r="372" spans="1:3" x14ac:dyDescent="0.2">
      <c r="A372" s="5"/>
      <c r="B372" s="16"/>
      <c r="C372" s="36"/>
    </row>
    <row r="373" spans="1:3" x14ac:dyDescent="0.2">
      <c r="A373" s="5"/>
      <c r="B373" s="16"/>
      <c r="C373" s="36"/>
    </row>
    <row r="374" spans="1:3" x14ac:dyDescent="0.2">
      <c r="A374" s="5"/>
      <c r="B374" s="16"/>
      <c r="C374" s="36"/>
    </row>
    <row r="375" spans="1:3" x14ac:dyDescent="0.2">
      <c r="A375" s="5"/>
      <c r="B375" s="16"/>
      <c r="C375" s="36"/>
    </row>
    <row r="376" spans="1:3" x14ac:dyDescent="0.2">
      <c r="A376" s="5"/>
      <c r="B376" s="16"/>
      <c r="C376" s="36"/>
    </row>
    <row r="377" spans="1:3" x14ac:dyDescent="0.2">
      <c r="A377" s="5"/>
      <c r="B377" s="16"/>
      <c r="C377" s="36"/>
    </row>
    <row r="378" spans="1:3" x14ac:dyDescent="0.2">
      <c r="A378" s="5"/>
      <c r="B378" s="16"/>
      <c r="C378" s="36"/>
    </row>
    <row r="379" spans="1:3" x14ac:dyDescent="0.2">
      <c r="A379" s="5"/>
      <c r="B379" s="16"/>
      <c r="C379" s="36"/>
    </row>
    <row r="380" spans="1:3" x14ac:dyDescent="0.2">
      <c r="A380" s="5"/>
      <c r="B380" s="16"/>
      <c r="C380" s="36"/>
    </row>
    <row r="381" spans="1:3" x14ac:dyDescent="0.2">
      <c r="A381" s="5"/>
      <c r="B381" s="16"/>
      <c r="C381" s="36"/>
    </row>
    <row r="382" spans="1:3" x14ac:dyDescent="0.2">
      <c r="A382" s="5"/>
      <c r="B382" s="16"/>
      <c r="C382" s="36"/>
    </row>
    <row r="383" spans="1:3" x14ac:dyDescent="0.2">
      <c r="A383" s="5"/>
      <c r="B383" s="16"/>
      <c r="C383" s="36"/>
    </row>
    <row r="384" spans="1:3" x14ac:dyDescent="0.2">
      <c r="A384" s="5"/>
      <c r="B384" s="16"/>
      <c r="C384" s="36"/>
    </row>
    <row r="385" spans="1:3" x14ac:dyDescent="0.2">
      <c r="A385" s="5"/>
      <c r="B385" s="16"/>
      <c r="C385" s="36"/>
    </row>
    <row r="386" spans="1:3" x14ac:dyDescent="0.2">
      <c r="A386" s="5"/>
      <c r="B386" s="16"/>
      <c r="C386" s="36"/>
    </row>
    <row r="387" spans="1:3" x14ac:dyDescent="0.2">
      <c r="A387" s="5"/>
      <c r="B387" s="16"/>
      <c r="C387" s="36"/>
    </row>
    <row r="388" spans="1:3" x14ac:dyDescent="0.2">
      <c r="A388" s="5"/>
      <c r="B388" s="16"/>
      <c r="C388" s="36"/>
    </row>
    <row r="389" spans="1:3" x14ac:dyDescent="0.2">
      <c r="A389" s="5"/>
      <c r="B389" s="16"/>
      <c r="C389" s="36"/>
    </row>
    <row r="390" spans="1:3" x14ac:dyDescent="0.2">
      <c r="A390" s="5"/>
      <c r="B390" s="16"/>
      <c r="C390" s="36"/>
    </row>
    <row r="391" spans="1:3" x14ac:dyDescent="0.2">
      <c r="A391" s="5"/>
      <c r="B391" s="16"/>
      <c r="C391" s="36"/>
    </row>
    <row r="392" spans="1:3" x14ac:dyDescent="0.2">
      <c r="A392" s="5"/>
      <c r="B392" s="16"/>
      <c r="C392" s="36"/>
    </row>
    <row r="393" spans="1:3" x14ac:dyDescent="0.2">
      <c r="A393" s="5"/>
      <c r="B393" s="16"/>
      <c r="C393" s="36"/>
    </row>
    <row r="394" spans="1:3" x14ac:dyDescent="0.2">
      <c r="A394" s="5"/>
      <c r="B394" s="16"/>
      <c r="C394" s="36"/>
    </row>
    <row r="395" spans="1:3" x14ac:dyDescent="0.2">
      <c r="A395" s="5"/>
      <c r="B395" s="16"/>
      <c r="C395" s="36"/>
    </row>
    <row r="396" spans="1:3" x14ac:dyDescent="0.2">
      <c r="A396" s="5"/>
      <c r="B396" s="16"/>
      <c r="C396" s="36"/>
    </row>
    <row r="397" spans="1:3" x14ac:dyDescent="0.2">
      <c r="A397" s="5"/>
      <c r="B397" s="16"/>
      <c r="C397" s="36"/>
    </row>
    <row r="398" spans="1:3" x14ac:dyDescent="0.2">
      <c r="A398" s="5"/>
      <c r="B398" s="16"/>
      <c r="C398" s="36"/>
    </row>
    <row r="399" spans="1:3" x14ac:dyDescent="0.2">
      <c r="A399" s="5"/>
      <c r="B399" s="16"/>
      <c r="C399" s="36"/>
    </row>
    <row r="400" spans="1:3" x14ac:dyDescent="0.2">
      <c r="A400" s="5"/>
      <c r="B400" s="16"/>
      <c r="C400" s="36"/>
    </row>
    <row r="401" spans="1:3" x14ac:dyDescent="0.2">
      <c r="A401" s="5"/>
      <c r="B401" s="16"/>
      <c r="C401" s="36"/>
    </row>
    <row r="402" spans="1:3" x14ac:dyDescent="0.2">
      <c r="A402" s="5"/>
      <c r="B402" s="16"/>
      <c r="C402" s="36"/>
    </row>
    <row r="403" spans="1:3" x14ac:dyDescent="0.2">
      <c r="A403" s="5"/>
      <c r="B403" s="16"/>
      <c r="C403" s="36"/>
    </row>
    <row r="404" spans="1:3" x14ac:dyDescent="0.2">
      <c r="A404" s="5"/>
      <c r="B404" s="16"/>
      <c r="C404" s="36"/>
    </row>
    <row r="405" spans="1:3" x14ac:dyDescent="0.2">
      <c r="A405" s="5"/>
      <c r="B405" s="16"/>
      <c r="C405" s="36"/>
    </row>
    <row r="406" spans="1:3" x14ac:dyDescent="0.2">
      <c r="A406" s="5"/>
      <c r="B406" s="16"/>
      <c r="C406" s="36"/>
    </row>
    <row r="407" spans="1:3" x14ac:dyDescent="0.2">
      <c r="A407" s="5"/>
      <c r="B407" s="16"/>
      <c r="C407" s="36"/>
    </row>
    <row r="408" spans="1:3" x14ac:dyDescent="0.2">
      <c r="A408" s="5"/>
      <c r="B408" s="16"/>
      <c r="C408" s="36"/>
    </row>
    <row r="409" spans="1:3" x14ac:dyDescent="0.2">
      <c r="A409" s="5"/>
      <c r="B409" s="16"/>
      <c r="C409" s="36"/>
    </row>
    <row r="410" spans="1:3" x14ac:dyDescent="0.2">
      <c r="A410" s="5"/>
      <c r="B410" s="16"/>
      <c r="C410" s="36"/>
    </row>
    <row r="411" spans="1:3" x14ac:dyDescent="0.2">
      <c r="A411" s="5"/>
      <c r="B411" s="16"/>
      <c r="C411" s="36"/>
    </row>
    <row r="412" spans="1:3" x14ac:dyDescent="0.2">
      <c r="A412" s="5"/>
      <c r="B412" s="16"/>
      <c r="C412" s="36"/>
    </row>
    <row r="413" spans="1:3" x14ac:dyDescent="0.2">
      <c r="A413" s="5"/>
      <c r="B413" s="16"/>
      <c r="C413" s="36"/>
    </row>
    <row r="414" spans="1:3" x14ac:dyDescent="0.2">
      <c r="A414" s="5"/>
      <c r="B414" s="16"/>
      <c r="C414" s="36"/>
    </row>
    <row r="415" spans="1:3" x14ac:dyDescent="0.2">
      <c r="A415" s="5"/>
      <c r="B415" s="16"/>
      <c r="C415" s="36"/>
    </row>
    <row r="416" spans="1:3" x14ac:dyDescent="0.2">
      <c r="A416" s="5"/>
      <c r="B416" s="16"/>
      <c r="C416" s="36"/>
    </row>
    <row r="417" spans="1:3" x14ac:dyDescent="0.2">
      <c r="A417" s="5"/>
      <c r="B417" s="16"/>
      <c r="C417" s="36"/>
    </row>
    <row r="418" spans="1:3" x14ac:dyDescent="0.2">
      <c r="A418" s="5"/>
      <c r="B418" s="16"/>
      <c r="C418" s="36"/>
    </row>
    <row r="419" spans="1:3" x14ac:dyDescent="0.2">
      <c r="A419" s="5"/>
      <c r="B419" s="16"/>
      <c r="C419" s="36"/>
    </row>
    <row r="420" spans="1:3" x14ac:dyDescent="0.2">
      <c r="A420" s="5"/>
      <c r="B420" s="16"/>
      <c r="C420" s="36"/>
    </row>
    <row r="421" spans="1:3" x14ac:dyDescent="0.2">
      <c r="A421" s="5"/>
      <c r="B421" s="16"/>
      <c r="C421" s="36"/>
    </row>
    <row r="422" spans="1:3" x14ac:dyDescent="0.2">
      <c r="A422" s="5"/>
      <c r="B422" s="16"/>
      <c r="C422" s="36"/>
    </row>
    <row r="423" spans="1:3" x14ac:dyDescent="0.2">
      <c r="A423" s="5"/>
      <c r="B423" s="16"/>
      <c r="C423" s="36"/>
    </row>
    <row r="424" spans="1:3" x14ac:dyDescent="0.2">
      <c r="A424" s="5"/>
      <c r="B424" s="16"/>
      <c r="C424" s="36"/>
    </row>
    <row r="425" spans="1:3" x14ac:dyDescent="0.2">
      <c r="A425" s="5"/>
      <c r="B425" s="16"/>
      <c r="C425" s="36"/>
    </row>
    <row r="426" spans="1:3" x14ac:dyDescent="0.2">
      <c r="A426" s="5"/>
      <c r="B426" s="16"/>
      <c r="C426" s="36"/>
    </row>
    <row r="427" spans="1:3" x14ac:dyDescent="0.2">
      <c r="A427" s="5"/>
      <c r="B427" s="16"/>
      <c r="C427" s="36"/>
    </row>
    <row r="428" spans="1:3" x14ac:dyDescent="0.2">
      <c r="A428" s="5"/>
      <c r="B428" s="16"/>
      <c r="C428" s="36"/>
    </row>
    <row r="429" spans="1:3" x14ac:dyDescent="0.2">
      <c r="A429" s="5"/>
      <c r="B429" s="16"/>
      <c r="C429" s="36"/>
    </row>
    <row r="430" spans="1:3" x14ac:dyDescent="0.2">
      <c r="A430" s="5"/>
      <c r="B430" s="16"/>
      <c r="C430" s="36"/>
    </row>
    <row r="431" spans="1:3" x14ac:dyDescent="0.2">
      <c r="A431" s="5"/>
      <c r="B431" s="16"/>
      <c r="C431" s="36"/>
    </row>
    <row r="432" spans="1:3" x14ac:dyDescent="0.2">
      <c r="A432" s="5"/>
      <c r="B432" s="16"/>
      <c r="C432" s="36"/>
    </row>
    <row r="433" spans="1:3" x14ac:dyDescent="0.2">
      <c r="A433" s="5"/>
      <c r="B433" s="16"/>
      <c r="C433" s="36"/>
    </row>
    <row r="434" spans="1:3" x14ac:dyDescent="0.2">
      <c r="A434" s="5"/>
      <c r="B434" s="16"/>
      <c r="C434" s="36"/>
    </row>
    <row r="435" spans="1:3" x14ac:dyDescent="0.2">
      <c r="A435" s="5"/>
      <c r="B435" s="16"/>
      <c r="C435" s="36"/>
    </row>
    <row r="436" spans="1:3" x14ac:dyDescent="0.2">
      <c r="A436" s="5"/>
      <c r="B436" s="16"/>
      <c r="C436" s="36"/>
    </row>
    <row r="437" spans="1:3" x14ac:dyDescent="0.2">
      <c r="A437" s="5"/>
      <c r="B437" s="16"/>
      <c r="C437" s="36"/>
    </row>
    <row r="438" spans="1:3" x14ac:dyDescent="0.2">
      <c r="A438" s="5"/>
      <c r="B438" s="16"/>
      <c r="C438" s="36"/>
    </row>
    <row r="439" spans="1:3" x14ac:dyDescent="0.2">
      <c r="A439" s="5"/>
      <c r="B439" s="16"/>
      <c r="C439" s="36"/>
    </row>
    <row r="440" spans="1:3" x14ac:dyDescent="0.2">
      <c r="A440" s="5"/>
      <c r="B440" s="16"/>
      <c r="C440" s="36"/>
    </row>
    <row r="441" spans="1:3" x14ac:dyDescent="0.2">
      <c r="A441" s="5"/>
      <c r="B441" s="16"/>
      <c r="C441" s="36"/>
    </row>
    <row r="442" spans="1:3" x14ac:dyDescent="0.2">
      <c r="A442" s="5"/>
      <c r="B442" s="16"/>
      <c r="C442" s="36"/>
    </row>
    <row r="443" spans="1:3" x14ac:dyDescent="0.2">
      <c r="A443" s="5"/>
      <c r="B443" s="16"/>
      <c r="C443" s="36"/>
    </row>
    <row r="444" spans="1:3" x14ac:dyDescent="0.2">
      <c r="A444" s="5"/>
      <c r="B444" s="16"/>
      <c r="C444" s="36"/>
    </row>
    <row r="445" spans="1:3" x14ac:dyDescent="0.2">
      <c r="A445" s="5"/>
      <c r="B445" s="16"/>
      <c r="C445" s="36"/>
    </row>
    <row r="446" spans="1:3" x14ac:dyDescent="0.2">
      <c r="A446" s="5"/>
      <c r="B446" s="16"/>
      <c r="C446" s="36"/>
    </row>
    <row r="447" spans="1:3" x14ac:dyDescent="0.2">
      <c r="A447" s="5"/>
      <c r="B447" s="16"/>
      <c r="C447" s="36"/>
    </row>
    <row r="448" spans="1:3" x14ac:dyDescent="0.2">
      <c r="A448" s="5"/>
      <c r="B448" s="16"/>
      <c r="C448" s="36"/>
    </row>
    <row r="449" spans="1:3" x14ac:dyDescent="0.2">
      <c r="A449" s="5"/>
      <c r="B449" s="16"/>
      <c r="C449" s="36"/>
    </row>
    <row r="450" spans="1:3" x14ac:dyDescent="0.2">
      <c r="A450" s="5"/>
      <c r="B450" s="16"/>
      <c r="C450" s="36"/>
    </row>
    <row r="451" spans="1:3" x14ac:dyDescent="0.2">
      <c r="A451" s="5"/>
      <c r="B451" s="16"/>
      <c r="C451" s="36"/>
    </row>
    <row r="452" spans="1:3" x14ac:dyDescent="0.2">
      <c r="A452" s="5"/>
      <c r="B452" s="16"/>
      <c r="C452" s="36"/>
    </row>
    <row r="453" spans="1:3" x14ac:dyDescent="0.2">
      <c r="A453" s="5"/>
      <c r="B453" s="16"/>
      <c r="C453" s="36"/>
    </row>
    <row r="454" spans="1:3" x14ac:dyDescent="0.2">
      <c r="A454" s="5"/>
      <c r="B454" s="16"/>
      <c r="C454" s="36"/>
    </row>
    <row r="455" spans="1:3" x14ac:dyDescent="0.2">
      <c r="A455" s="5"/>
      <c r="B455" s="16"/>
      <c r="C455" s="36"/>
    </row>
    <row r="456" spans="1:3" x14ac:dyDescent="0.2">
      <c r="A456" s="5"/>
      <c r="B456" s="16"/>
      <c r="C456" s="36"/>
    </row>
    <row r="457" spans="1:3" x14ac:dyDescent="0.2">
      <c r="A457" s="5"/>
      <c r="B457" s="16"/>
      <c r="C457" s="36"/>
    </row>
    <row r="458" spans="1:3" x14ac:dyDescent="0.2">
      <c r="A458" s="5"/>
      <c r="B458" s="16"/>
      <c r="C458" s="36"/>
    </row>
    <row r="459" spans="1:3" x14ac:dyDescent="0.2">
      <c r="A459" s="5"/>
      <c r="B459" s="16"/>
      <c r="C459" s="36"/>
    </row>
    <row r="460" spans="1:3" x14ac:dyDescent="0.2">
      <c r="A460" s="5"/>
      <c r="B460" s="16"/>
      <c r="C460" s="36"/>
    </row>
    <row r="461" spans="1:3" x14ac:dyDescent="0.2">
      <c r="A461" s="5"/>
      <c r="B461" s="16"/>
      <c r="C461" s="36"/>
    </row>
    <row r="462" spans="1:3" x14ac:dyDescent="0.2">
      <c r="A462" s="5"/>
      <c r="B462" s="16"/>
      <c r="C462" s="36"/>
    </row>
    <row r="463" spans="1:3" x14ac:dyDescent="0.2">
      <c r="A463" s="5"/>
      <c r="B463" s="16"/>
      <c r="C463" s="36"/>
    </row>
    <row r="464" spans="1:3" x14ac:dyDescent="0.2">
      <c r="A464" s="5"/>
      <c r="B464" s="16"/>
      <c r="C464" s="36"/>
    </row>
    <row r="465" spans="1:3" x14ac:dyDescent="0.2">
      <c r="A465" s="5"/>
      <c r="B465" s="16"/>
      <c r="C465" s="36"/>
    </row>
    <row r="466" spans="1:3" x14ac:dyDescent="0.2">
      <c r="A466" s="5"/>
      <c r="B466" s="16"/>
      <c r="C466" s="36"/>
    </row>
    <row r="467" spans="1:3" x14ac:dyDescent="0.2">
      <c r="A467" s="5"/>
      <c r="B467" s="16"/>
      <c r="C467" s="36"/>
    </row>
    <row r="468" spans="1:3" x14ac:dyDescent="0.2">
      <c r="A468" s="5"/>
      <c r="B468" s="16"/>
      <c r="C468" s="36"/>
    </row>
    <row r="469" spans="1:3" x14ac:dyDescent="0.2">
      <c r="A469" s="5"/>
      <c r="B469" s="16"/>
      <c r="C469" s="36"/>
    </row>
    <row r="470" spans="1:3" x14ac:dyDescent="0.2">
      <c r="A470" s="5"/>
      <c r="B470" s="16"/>
      <c r="C470" s="36"/>
    </row>
    <row r="471" spans="1:3" x14ac:dyDescent="0.2">
      <c r="A471" s="5"/>
      <c r="B471" s="16"/>
      <c r="C471" s="36"/>
    </row>
    <row r="472" spans="1:3" x14ac:dyDescent="0.2">
      <c r="A472" s="5"/>
      <c r="B472" s="16"/>
      <c r="C472" s="36"/>
    </row>
    <row r="473" spans="1:3" x14ac:dyDescent="0.2">
      <c r="A473" s="5"/>
      <c r="B473" s="16"/>
      <c r="C473" s="36"/>
    </row>
    <row r="474" spans="1:3" x14ac:dyDescent="0.2">
      <c r="A474" s="5"/>
      <c r="B474" s="16"/>
      <c r="C474" s="36"/>
    </row>
    <row r="475" spans="1:3" x14ac:dyDescent="0.2">
      <c r="A475" s="5"/>
      <c r="B475" s="16"/>
      <c r="C475" s="36"/>
    </row>
    <row r="476" spans="1:3" x14ac:dyDescent="0.2">
      <c r="A476" s="5"/>
      <c r="B476" s="16"/>
      <c r="C476" s="36"/>
    </row>
    <row r="477" spans="1:3" x14ac:dyDescent="0.2">
      <c r="A477" s="5"/>
      <c r="B477" s="16"/>
      <c r="C477" s="36"/>
    </row>
    <row r="478" spans="1:3" x14ac:dyDescent="0.2">
      <c r="A478" s="5"/>
      <c r="B478" s="16"/>
      <c r="C478" s="36"/>
    </row>
    <row r="479" spans="1:3" x14ac:dyDescent="0.2">
      <c r="A479" s="5"/>
      <c r="B479" s="16"/>
      <c r="C479" s="36"/>
    </row>
    <row r="480" spans="1:3" x14ac:dyDescent="0.2">
      <c r="A480" s="5"/>
      <c r="B480" s="16"/>
      <c r="C480" s="36"/>
    </row>
    <row r="481" spans="1:3" x14ac:dyDescent="0.2">
      <c r="A481" s="5"/>
      <c r="B481" s="16"/>
      <c r="C481" s="36"/>
    </row>
    <row r="482" spans="1:3" x14ac:dyDescent="0.2">
      <c r="A482" s="5"/>
      <c r="B482" s="16"/>
      <c r="C482" s="36"/>
    </row>
    <row r="483" spans="1:3" x14ac:dyDescent="0.2">
      <c r="A483" s="5"/>
      <c r="B483" s="16"/>
      <c r="C483" s="36"/>
    </row>
    <row r="484" spans="1:3" x14ac:dyDescent="0.2">
      <c r="A484" s="5"/>
      <c r="B484" s="16"/>
      <c r="C484" s="36"/>
    </row>
    <row r="485" spans="1:3" x14ac:dyDescent="0.2">
      <c r="A485" s="5"/>
      <c r="B485" s="16"/>
      <c r="C485" s="36"/>
    </row>
    <row r="486" spans="1:3" x14ac:dyDescent="0.2">
      <c r="A486" s="5"/>
      <c r="B486" s="16"/>
      <c r="C486" s="36"/>
    </row>
    <row r="487" spans="1:3" x14ac:dyDescent="0.2">
      <c r="A487" s="5"/>
      <c r="B487" s="16"/>
      <c r="C487" s="36"/>
    </row>
    <row r="488" spans="1:3" x14ac:dyDescent="0.2">
      <c r="A488" s="5"/>
      <c r="B488" s="16"/>
      <c r="C488" s="36"/>
    </row>
    <row r="489" spans="1:3" x14ac:dyDescent="0.2">
      <c r="A489" s="5"/>
      <c r="B489" s="16"/>
      <c r="C489" s="36"/>
    </row>
    <row r="490" spans="1:3" x14ac:dyDescent="0.2">
      <c r="A490" s="5"/>
      <c r="B490" s="16"/>
      <c r="C490" s="36"/>
    </row>
    <row r="491" spans="1:3" x14ac:dyDescent="0.2">
      <c r="A491" s="5"/>
      <c r="B491" s="16"/>
      <c r="C491" s="36"/>
    </row>
    <row r="492" spans="1:3" x14ac:dyDescent="0.2">
      <c r="A492" s="5"/>
      <c r="B492" s="16"/>
      <c r="C492" s="36"/>
    </row>
    <row r="493" spans="1:3" x14ac:dyDescent="0.2">
      <c r="A493" s="5"/>
      <c r="B493" s="16"/>
      <c r="C493" s="36"/>
    </row>
    <row r="494" spans="1:3" x14ac:dyDescent="0.2">
      <c r="A494" s="5"/>
      <c r="B494" s="16"/>
      <c r="C494" s="36"/>
    </row>
    <row r="495" spans="1:3" x14ac:dyDescent="0.2">
      <c r="A495" s="5"/>
      <c r="B495" s="16"/>
      <c r="C495" s="36"/>
    </row>
    <row r="496" spans="1:3" x14ac:dyDescent="0.2">
      <c r="A496" s="5"/>
      <c r="B496" s="16"/>
      <c r="C496" s="36"/>
    </row>
    <row r="497" spans="1:3" x14ac:dyDescent="0.2">
      <c r="A497" s="5"/>
      <c r="B497" s="16"/>
      <c r="C497" s="36"/>
    </row>
    <row r="498" spans="1:3" x14ac:dyDescent="0.2">
      <c r="A498" s="5"/>
      <c r="B498" s="16"/>
      <c r="C498" s="36"/>
    </row>
    <row r="499" spans="1:3" x14ac:dyDescent="0.2">
      <c r="A499" s="5"/>
      <c r="B499" s="16"/>
      <c r="C499" s="36"/>
    </row>
    <row r="500" spans="1:3" x14ac:dyDescent="0.2">
      <c r="A500" s="5"/>
      <c r="B500" s="16"/>
      <c r="C500" s="36"/>
    </row>
    <row r="501" spans="1:3" x14ac:dyDescent="0.2">
      <c r="A501" s="5"/>
      <c r="B501" s="16"/>
      <c r="C501" s="36"/>
    </row>
    <row r="502" spans="1:3" x14ac:dyDescent="0.2">
      <c r="A502" s="5"/>
      <c r="B502" s="16"/>
      <c r="C502" s="36"/>
    </row>
    <row r="503" spans="1:3" x14ac:dyDescent="0.2">
      <c r="A503" s="5"/>
      <c r="B503" s="16"/>
      <c r="C503" s="36"/>
    </row>
    <row r="504" spans="1:3" x14ac:dyDescent="0.2">
      <c r="A504" s="5"/>
      <c r="B504" s="16"/>
      <c r="C504" s="36"/>
    </row>
    <row r="505" spans="1:3" x14ac:dyDescent="0.2">
      <c r="A505" s="5"/>
      <c r="B505" s="16"/>
      <c r="C505" s="36"/>
    </row>
    <row r="506" spans="1:3" x14ac:dyDescent="0.2">
      <c r="A506" s="5"/>
      <c r="B506" s="16"/>
      <c r="C506" s="36"/>
    </row>
    <row r="507" spans="1:3" x14ac:dyDescent="0.2">
      <c r="A507" s="5"/>
      <c r="B507" s="16"/>
      <c r="C507" s="36"/>
    </row>
    <row r="508" spans="1:3" x14ac:dyDescent="0.2">
      <c r="A508" s="5"/>
      <c r="B508" s="16"/>
      <c r="C508" s="36"/>
    </row>
    <row r="509" spans="1:3" x14ac:dyDescent="0.2">
      <c r="A509" s="5"/>
      <c r="B509" s="16"/>
      <c r="C509" s="36"/>
    </row>
    <row r="510" spans="1:3" x14ac:dyDescent="0.2">
      <c r="A510" s="5"/>
      <c r="B510" s="16"/>
      <c r="C510" s="36"/>
    </row>
    <row r="511" spans="1:3" x14ac:dyDescent="0.2">
      <c r="A511" s="5"/>
      <c r="B511" s="16"/>
      <c r="C511" s="36"/>
    </row>
    <row r="512" spans="1:3" x14ac:dyDescent="0.2">
      <c r="A512" s="5"/>
      <c r="B512" s="16"/>
    </row>
    <row r="513" spans="1:2" x14ac:dyDescent="0.2">
      <c r="A513" s="5"/>
      <c r="B513" s="16"/>
    </row>
    <row r="514" spans="1:2" x14ac:dyDescent="0.2">
      <c r="A514" s="5"/>
      <c r="B514" s="16"/>
    </row>
    <row r="515" spans="1:2" x14ac:dyDescent="0.2">
      <c r="A515" s="5"/>
      <c r="B515" s="16"/>
    </row>
    <row r="516" spans="1:2" x14ac:dyDescent="0.2">
      <c r="A516" s="5"/>
      <c r="B516" s="16"/>
    </row>
    <row r="517" spans="1:2" x14ac:dyDescent="0.2">
      <c r="A517" s="5"/>
      <c r="B517" s="16"/>
    </row>
    <row r="518" spans="1:2" x14ac:dyDescent="0.2">
      <c r="A518" s="5"/>
      <c r="B518" s="16"/>
    </row>
    <row r="519" spans="1:2" x14ac:dyDescent="0.2">
      <c r="A519" s="5"/>
      <c r="B519" s="16"/>
    </row>
    <row r="520" spans="1:2" x14ac:dyDescent="0.2">
      <c r="A520" s="5"/>
      <c r="B520" s="16"/>
    </row>
    <row r="521" spans="1:2" x14ac:dyDescent="0.2">
      <c r="A521" s="5"/>
      <c r="B521" s="16"/>
    </row>
    <row r="522" spans="1:2" x14ac:dyDescent="0.2">
      <c r="A522" s="5"/>
      <c r="B522" s="16"/>
    </row>
    <row r="523" spans="1:2" x14ac:dyDescent="0.2">
      <c r="A523" s="5"/>
      <c r="B523" s="16"/>
    </row>
    <row r="524" spans="1:2" x14ac:dyDescent="0.2">
      <c r="A524" s="5"/>
      <c r="B524" s="16"/>
    </row>
    <row r="525" spans="1:2" x14ac:dyDescent="0.2">
      <c r="A525" s="5"/>
      <c r="B525" s="16"/>
    </row>
    <row r="526" spans="1:2" x14ac:dyDescent="0.2">
      <c r="A526" s="5"/>
      <c r="B526" s="16"/>
    </row>
    <row r="527" spans="1:2" x14ac:dyDescent="0.2">
      <c r="A527" s="5"/>
      <c r="B527" s="16"/>
    </row>
    <row r="528" spans="1:2" x14ac:dyDescent="0.2">
      <c r="A528" s="5"/>
      <c r="B528" s="16"/>
    </row>
    <row r="529" spans="1:2" x14ac:dyDescent="0.2">
      <c r="A529" s="5"/>
      <c r="B529" s="16"/>
    </row>
    <row r="530" spans="1:2" x14ac:dyDescent="0.2">
      <c r="A530" s="5"/>
      <c r="B530" s="16"/>
    </row>
    <row r="531" spans="1:2" x14ac:dyDescent="0.2">
      <c r="A531" s="5"/>
      <c r="B531" s="16"/>
    </row>
    <row r="532" spans="1:2" x14ac:dyDescent="0.2">
      <c r="A532" s="5"/>
      <c r="B532" s="16"/>
    </row>
    <row r="533" spans="1:2" x14ac:dyDescent="0.2">
      <c r="A533" s="5"/>
      <c r="B533" s="16"/>
    </row>
    <row r="534" spans="1:2" x14ac:dyDescent="0.2">
      <c r="A534" s="5"/>
      <c r="B534" s="16"/>
    </row>
    <row r="535" spans="1:2" x14ac:dyDescent="0.2">
      <c r="A535" s="5"/>
      <c r="B535" s="16"/>
    </row>
    <row r="536" spans="1:2" x14ac:dyDescent="0.2">
      <c r="A536" s="5"/>
      <c r="B536" s="16"/>
    </row>
    <row r="537" spans="1:2" x14ac:dyDescent="0.2">
      <c r="A537" s="5"/>
      <c r="B537" s="16"/>
    </row>
    <row r="538" spans="1:2" x14ac:dyDescent="0.2">
      <c r="A538" s="5"/>
      <c r="B538" s="16"/>
    </row>
    <row r="539" spans="1:2" x14ac:dyDescent="0.2">
      <c r="A539" s="5"/>
      <c r="B539" s="16"/>
    </row>
    <row r="540" spans="1:2" x14ac:dyDescent="0.2">
      <c r="A540" s="5"/>
      <c r="B540" s="16"/>
    </row>
    <row r="541" spans="1:2" x14ac:dyDescent="0.2">
      <c r="A541" s="5"/>
      <c r="B541" s="16"/>
    </row>
    <row r="542" spans="1:2" x14ac:dyDescent="0.2">
      <c r="A542" s="5"/>
      <c r="B542" s="16"/>
    </row>
    <row r="543" spans="1:2" x14ac:dyDescent="0.2">
      <c r="A543" s="5"/>
      <c r="B543" s="16"/>
    </row>
    <row r="544" spans="1:2" x14ac:dyDescent="0.2">
      <c r="A544" s="5"/>
      <c r="B544" s="16"/>
    </row>
    <row r="545" spans="1:2" x14ac:dyDescent="0.2">
      <c r="A545" s="5"/>
      <c r="B545" s="16"/>
    </row>
    <row r="546" spans="1:2" x14ac:dyDescent="0.2">
      <c r="A546" s="5"/>
      <c r="B546" s="16"/>
    </row>
    <row r="547" spans="1:2" x14ac:dyDescent="0.2">
      <c r="A547" s="5"/>
      <c r="B547" s="16"/>
    </row>
    <row r="548" spans="1:2" x14ac:dyDescent="0.2">
      <c r="A548" s="5"/>
      <c r="B548" s="16"/>
    </row>
    <row r="549" spans="1:2" x14ac:dyDescent="0.2">
      <c r="A549" s="5"/>
      <c r="B549" s="16"/>
    </row>
    <row r="550" spans="1:2" x14ac:dyDescent="0.2">
      <c r="A550" s="5"/>
      <c r="B550" s="16"/>
    </row>
    <row r="551" spans="1:2" x14ac:dyDescent="0.2">
      <c r="A551" s="5"/>
      <c r="B551" s="16"/>
    </row>
    <row r="552" spans="1:2" x14ac:dyDescent="0.2">
      <c r="A552" s="5"/>
      <c r="B552" s="16"/>
    </row>
    <row r="553" spans="1:2" x14ac:dyDescent="0.2">
      <c r="A553" s="5"/>
      <c r="B553" s="16"/>
    </row>
    <row r="554" spans="1:2" x14ac:dyDescent="0.2">
      <c r="A554" s="5"/>
      <c r="B554" s="16"/>
    </row>
    <row r="555" spans="1:2" x14ac:dyDescent="0.2">
      <c r="A555" s="5"/>
      <c r="B555" s="16"/>
    </row>
    <row r="556" spans="1:2" x14ac:dyDescent="0.2">
      <c r="A556" s="5"/>
      <c r="B556" s="16"/>
    </row>
    <row r="557" spans="1:2" x14ac:dyDescent="0.2">
      <c r="A557" s="5"/>
      <c r="B557" s="16"/>
    </row>
    <row r="558" spans="1:2" x14ac:dyDescent="0.2">
      <c r="A558" s="5"/>
      <c r="B558" s="16"/>
    </row>
    <row r="559" spans="1:2" x14ac:dyDescent="0.2">
      <c r="A559" s="5"/>
      <c r="B559" s="16"/>
    </row>
    <row r="560" spans="1:2" x14ac:dyDescent="0.2">
      <c r="A560" s="5"/>
      <c r="B560" s="16"/>
    </row>
    <row r="561" spans="1:2" x14ac:dyDescent="0.2">
      <c r="A561" s="5"/>
      <c r="B561" s="16"/>
    </row>
    <row r="562" spans="1:2" x14ac:dyDescent="0.2">
      <c r="A562" s="5"/>
      <c r="B562" s="16"/>
    </row>
    <row r="563" spans="1:2" x14ac:dyDescent="0.2">
      <c r="A563" s="5"/>
      <c r="B563" s="16"/>
    </row>
    <row r="564" spans="1:2" x14ac:dyDescent="0.2">
      <c r="A564" s="5"/>
      <c r="B564" s="16"/>
    </row>
    <row r="565" spans="1:2" x14ac:dyDescent="0.2">
      <c r="A565" s="5"/>
      <c r="B565" s="16"/>
    </row>
    <row r="566" spans="1:2" x14ac:dyDescent="0.2">
      <c r="A566" s="5"/>
      <c r="B566" s="16"/>
    </row>
    <row r="567" spans="1:2" x14ac:dyDescent="0.2">
      <c r="A567" s="5"/>
      <c r="B567" s="16"/>
    </row>
    <row r="568" spans="1:2" x14ac:dyDescent="0.2">
      <c r="A568" s="5"/>
      <c r="B568" s="16"/>
    </row>
    <row r="569" spans="1:2" x14ac:dyDescent="0.2">
      <c r="A569" s="5"/>
      <c r="B569" s="16"/>
    </row>
    <row r="570" spans="1:2" x14ac:dyDescent="0.2">
      <c r="A570" s="5"/>
      <c r="B570" s="16"/>
    </row>
    <row r="571" spans="1:2" x14ac:dyDescent="0.2">
      <c r="A571" s="5"/>
      <c r="B571" s="16"/>
    </row>
    <row r="572" spans="1:2" x14ac:dyDescent="0.2">
      <c r="A572" s="5"/>
      <c r="B572" s="16"/>
    </row>
    <row r="573" spans="1:2" x14ac:dyDescent="0.2">
      <c r="A573" s="5"/>
      <c r="B573" s="16"/>
    </row>
    <row r="574" spans="1:2" x14ac:dyDescent="0.2">
      <c r="A574" s="5"/>
      <c r="B574" s="16"/>
    </row>
    <row r="575" spans="1:2" x14ac:dyDescent="0.2">
      <c r="A575" s="5"/>
      <c r="B575" s="16"/>
    </row>
    <row r="576" spans="1:2" x14ac:dyDescent="0.2">
      <c r="A576" s="5"/>
      <c r="B576" s="16"/>
    </row>
    <row r="577" spans="1:2" x14ac:dyDescent="0.2">
      <c r="A577" s="5"/>
      <c r="B577" s="16"/>
    </row>
    <row r="578" spans="1:2" x14ac:dyDescent="0.2">
      <c r="A578" s="5"/>
      <c r="B578" s="16"/>
    </row>
    <row r="579" spans="1:2" x14ac:dyDescent="0.2">
      <c r="A579" s="5"/>
      <c r="B579" s="16"/>
    </row>
    <row r="580" spans="1:2" x14ac:dyDescent="0.2">
      <c r="A580" s="5"/>
      <c r="B580" s="16"/>
    </row>
    <row r="581" spans="1:2" x14ac:dyDescent="0.2">
      <c r="A581" s="5"/>
      <c r="B581" s="16"/>
    </row>
    <row r="582" spans="1:2" x14ac:dyDescent="0.2">
      <c r="A582" s="5"/>
      <c r="B582" s="16"/>
    </row>
    <row r="583" spans="1:2" x14ac:dyDescent="0.2">
      <c r="A583" s="5"/>
      <c r="B583" s="16"/>
    </row>
    <row r="584" spans="1:2" x14ac:dyDescent="0.2">
      <c r="A584" s="5"/>
      <c r="B584" s="16"/>
    </row>
    <row r="585" spans="1:2" x14ac:dyDescent="0.2">
      <c r="A585" s="5"/>
      <c r="B585" s="16"/>
    </row>
    <row r="586" spans="1:2" x14ac:dyDescent="0.2">
      <c r="A586" s="5"/>
      <c r="B586" s="16"/>
    </row>
    <row r="587" spans="1:2" x14ac:dyDescent="0.2">
      <c r="A587" s="5"/>
      <c r="B587" s="16"/>
    </row>
    <row r="588" spans="1:2" x14ac:dyDescent="0.2">
      <c r="A588" s="5"/>
      <c r="B588" s="16"/>
    </row>
    <row r="589" spans="1:2" x14ac:dyDescent="0.2">
      <c r="A589" s="5"/>
      <c r="B589" s="16"/>
    </row>
    <row r="590" spans="1:2" x14ac:dyDescent="0.2">
      <c r="A590" s="5"/>
      <c r="B590" s="16"/>
    </row>
    <row r="591" spans="1:2" x14ac:dyDescent="0.2">
      <c r="A591" s="5"/>
      <c r="B591" s="16"/>
    </row>
    <row r="592" spans="1:2" x14ac:dyDescent="0.2">
      <c r="A592" s="5"/>
      <c r="B592" s="16"/>
    </row>
    <row r="593" spans="1:2" x14ac:dyDescent="0.2">
      <c r="A593" s="5"/>
      <c r="B593" s="16"/>
    </row>
    <row r="594" spans="1:2" x14ac:dyDescent="0.2">
      <c r="A594" s="5"/>
      <c r="B594" s="16"/>
    </row>
    <row r="595" spans="1:2" x14ac:dyDescent="0.2">
      <c r="A595" s="5"/>
      <c r="B595" s="16"/>
    </row>
    <row r="596" spans="1:2" x14ac:dyDescent="0.2">
      <c r="A596" s="5"/>
      <c r="B596" s="16"/>
    </row>
    <row r="597" spans="1:2" x14ac:dyDescent="0.2">
      <c r="A597" s="5"/>
      <c r="B597" s="16"/>
    </row>
    <row r="598" spans="1:2" x14ac:dyDescent="0.2">
      <c r="A598" s="5"/>
      <c r="B598" s="16"/>
    </row>
    <row r="599" spans="1:2" x14ac:dyDescent="0.2">
      <c r="A599" s="5"/>
      <c r="B599" s="16"/>
    </row>
    <row r="600" spans="1:2" x14ac:dyDescent="0.2">
      <c r="A600" s="5"/>
      <c r="B600" s="16"/>
    </row>
    <row r="601" spans="1:2" x14ac:dyDescent="0.2">
      <c r="A601" s="5"/>
      <c r="B601" s="16"/>
    </row>
    <row r="602" spans="1:2" x14ac:dyDescent="0.2">
      <c r="A602" s="5"/>
      <c r="B602" s="16"/>
    </row>
    <row r="603" spans="1:2" x14ac:dyDescent="0.2">
      <c r="A603" s="5"/>
      <c r="B603" s="16"/>
    </row>
    <row r="604" spans="1:2" x14ac:dyDescent="0.2">
      <c r="A604" s="5"/>
      <c r="B604" s="16"/>
    </row>
    <row r="605" spans="1:2" x14ac:dyDescent="0.2">
      <c r="A605" s="5"/>
      <c r="B605" s="16"/>
    </row>
    <row r="606" spans="1:2" x14ac:dyDescent="0.2">
      <c r="A606" s="5"/>
      <c r="B606" s="16"/>
    </row>
    <row r="607" spans="1:2" x14ac:dyDescent="0.2">
      <c r="A607" s="5"/>
      <c r="B607" s="16"/>
    </row>
    <row r="608" spans="1:2" x14ac:dyDescent="0.2">
      <c r="A608" s="5"/>
      <c r="B608" s="16"/>
    </row>
    <row r="609" spans="1:2" x14ac:dyDescent="0.2">
      <c r="A609" s="5"/>
      <c r="B609" s="16"/>
    </row>
    <row r="610" spans="1:2" x14ac:dyDescent="0.2">
      <c r="A610" s="5"/>
      <c r="B610" s="16"/>
    </row>
    <row r="611" spans="1:2" x14ac:dyDescent="0.2">
      <c r="A611" s="5"/>
      <c r="B611" s="16"/>
    </row>
    <row r="612" spans="1:2" x14ac:dyDescent="0.2">
      <c r="A612" s="5"/>
      <c r="B612" s="16"/>
    </row>
    <row r="613" spans="1:2" x14ac:dyDescent="0.2">
      <c r="A613" s="5"/>
      <c r="B613" s="16"/>
    </row>
    <row r="614" spans="1:2" x14ac:dyDescent="0.2">
      <c r="A614" s="5"/>
      <c r="B614" s="16"/>
    </row>
    <row r="615" spans="1:2" x14ac:dyDescent="0.2">
      <c r="A615" s="5"/>
      <c r="B615" s="16"/>
    </row>
    <row r="616" spans="1:2" x14ac:dyDescent="0.2">
      <c r="A616" s="5"/>
      <c r="B616" s="16"/>
    </row>
    <row r="617" spans="1:2" x14ac:dyDescent="0.2">
      <c r="A617" s="5"/>
      <c r="B617" s="16"/>
    </row>
    <row r="618" spans="1:2" x14ac:dyDescent="0.2">
      <c r="A618" s="5"/>
      <c r="B618" s="16"/>
    </row>
    <row r="619" spans="1:2" x14ac:dyDescent="0.2">
      <c r="A619" s="5"/>
      <c r="B619" s="16"/>
    </row>
    <row r="620" spans="1:2" x14ac:dyDescent="0.2">
      <c r="A620" s="5"/>
      <c r="B620" s="16"/>
    </row>
    <row r="621" spans="1:2" x14ac:dyDescent="0.2">
      <c r="A621" s="5"/>
      <c r="B621" s="16"/>
    </row>
    <row r="622" spans="1:2" x14ac:dyDescent="0.2">
      <c r="A622" s="5"/>
      <c r="B622" s="16"/>
    </row>
    <row r="623" spans="1:2" x14ac:dyDescent="0.2">
      <c r="A623" s="5"/>
      <c r="B623" s="16"/>
    </row>
    <row r="624" spans="1:2" x14ac:dyDescent="0.2">
      <c r="A624" s="5"/>
      <c r="B624" s="16"/>
    </row>
    <row r="625" spans="1:2" x14ac:dyDescent="0.2">
      <c r="A625" s="5"/>
      <c r="B625" s="16"/>
    </row>
    <row r="626" spans="1:2" x14ac:dyDescent="0.2">
      <c r="A626" s="5"/>
      <c r="B626" s="16"/>
    </row>
    <row r="627" spans="1:2" x14ac:dyDescent="0.2">
      <c r="A627" s="5"/>
      <c r="B627" s="16"/>
    </row>
    <row r="628" spans="1:2" x14ac:dyDescent="0.2">
      <c r="A628" s="5"/>
      <c r="B628" s="16"/>
    </row>
    <row r="629" spans="1:2" x14ac:dyDescent="0.2">
      <c r="A629" s="5"/>
      <c r="B629" s="16"/>
    </row>
    <row r="630" spans="1:2" x14ac:dyDescent="0.2">
      <c r="A630" s="5"/>
      <c r="B630" s="16"/>
    </row>
    <row r="631" spans="1:2" x14ac:dyDescent="0.2">
      <c r="A631" s="5"/>
      <c r="B631" s="16"/>
    </row>
    <row r="632" spans="1:2" x14ac:dyDescent="0.2">
      <c r="A632" s="5"/>
      <c r="B632" s="16"/>
    </row>
    <row r="633" spans="1:2" x14ac:dyDescent="0.2">
      <c r="A633" s="5"/>
      <c r="B633" s="16"/>
    </row>
    <row r="634" spans="1:2" x14ac:dyDescent="0.2">
      <c r="A634" s="5"/>
      <c r="B634" s="16"/>
    </row>
    <row r="635" spans="1:2" x14ac:dyDescent="0.2">
      <c r="A635" s="5"/>
      <c r="B635" s="16"/>
    </row>
    <row r="636" spans="1:2" x14ac:dyDescent="0.2">
      <c r="A636" s="5"/>
      <c r="B636" s="16"/>
    </row>
    <row r="637" spans="1:2" x14ac:dyDescent="0.2">
      <c r="A637" s="5"/>
      <c r="B637" s="16"/>
    </row>
    <row r="638" spans="1:2" x14ac:dyDescent="0.2">
      <c r="A638" s="5"/>
      <c r="B638" s="16"/>
    </row>
    <row r="639" spans="1:2" x14ac:dyDescent="0.2">
      <c r="A639" s="5"/>
      <c r="B639" s="16"/>
    </row>
    <row r="640" spans="1:2" x14ac:dyDescent="0.2">
      <c r="A640" s="5"/>
      <c r="B640" s="16"/>
    </row>
    <row r="641" spans="1:2" x14ac:dyDescent="0.2">
      <c r="A641" s="5"/>
      <c r="B641" s="16"/>
    </row>
    <row r="642" spans="1:2" x14ac:dyDescent="0.2">
      <c r="A642" s="5"/>
      <c r="B642" s="16"/>
    </row>
    <row r="643" spans="1:2" x14ac:dyDescent="0.2">
      <c r="A643" s="5"/>
      <c r="B643" s="16"/>
    </row>
    <row r="644" spans="1:2" x14ac:dyDescent="0.2">
      <c r="A644" s="5"/>
      <c r="B644" s="16"/>
    </row>
    <row r="645" spans="1:2" x14ac:dyDescent="0.2">
      <c r="A645" s="5"/>
      <c r="B645" s="16"/>
    </row>
    <row r="646" spans="1:2" x14ac:dyDescent="0.2">
      <c r="A646" s="5"/>
      <c r="B646" s="16"/>
    </row>
    <row r="647" spans="1:2" x14ac:dyDescent="0.2">
      <c r="A647" s="5"/>
      <c r="B647" s="16"/>
    </row>
    <row r="648" spans="1:2" x14ac:dyDescent="0.2">
      <c r="A648" s="5"/>
      <c r="B648" s="16"/>
    </row>
    <row r="649" spans="1:2" x14ac:dyDescent="0.2">
      <c r="A649" s="5"/>
      <c r="B649" s="16"/>
    </row>
    <row r="650" spans="1:2" x14ac:dyDescent="0.2">
      <c r="A650" s="5"/>
      <c r="B650" s="16"/>
    </row>
    <row r="651" spans="1:2" x14ac:dyDescent="0.2">
      <c r="A651" s="5"/>
      <c r="B651" s="16"/>
    </row>
    <row r="652" spans="1:2" x14ac:dyDescent="0.2">
      <c r="A652" s="5"/>
      <c r="B652" s="16"/>
    </row>
    <row r="653" spans="1:2" x14ac:dyDescent="0.2">
      <c r="A653" s="5"/>
      <c r="B653" s="16"/>
    </row>
    <row r="654" spans="1:2" x14ac:dyDescent="0.2">
      <c r="A654" s="5"/>
      <c r="B654" s="16"/>
    </row>
    <row r="655" spans="1:2" x14ac:dyDescent="0.2">
      <c r="A655" s="5"/>
      <c r="B655" s="16"/>
    </row>
    <row r="656" spans="1:2" x14ac:dyDescent="0.2">
      <c r="A656" s="5"/>
      <c r="B656" s="16"/>
    </row>
    <row r="657" spans="1:2" x14ac:dyDescent="0.2">
      <c r="A657" s="5"/>
      <c r="B657" s="16"/>
    </row>
    <row r="658" spans="1:2" x14ac:dyDescent="0.2">
      <c r="A658" s="5"/>
      <c r="B658" s="16"/>
    </row>
    <row r="659" spans="1:2" x14ac:dyDescent="0.2">
      <c r="A659" s="5"/>
      <c r="B659" s="16"/>
    </row>
    <row r="660" spans="1:2" x14ac:dyDescent="0.2">
      <c r="A660" s="5"/>
      <c r="B660" s="16"/>
    </row>
    <row r="661" spans="1:2" x14ac:dyDescent="0.2">
      <c r="A661" s="5"/>
      <c r="B661" s="16"/>
    </row>
    <row r="662" spans="1:2" x14ac:dyDescent="0.2">
      <c r="A662" s="5"/>
      <c r="B662" s="16"/>
    </row>
    <row r="663" spans="1:2" x14ac:dyDescent="0.2">
      <c r="A663" s="5"/>
      <c r="B663" s="16"/>
    </row>
    <row r="664" spans="1:2" x14ac:dyDescent="0.2">
      <c r="A664" s="5"/>
      <c r="B664" s="16"/>
    </row>
    <row r="665" spans="1:2" x14ac:dyDescent="0.2">
      <c r="A665" s="5"/>
      <c r="B665" s="16"/>
    </row>
    <row r="666" spans="1:2" x14ac:dyDescent="0.2">
      <c r="A666" s="5"/>
      <c r="B666" s="16"/>
    </row>
    <row r="667" spans="1:2" x14ac:dyDescent="0.2">
      <c r="A667" s="5"/>
      <c r="B667" s="16"/>
    </row>
    <row r="668" spans="1:2" x14ac:dyDescent="0.2">
      <c r="A668" s="5"/>
      <c r="B668" s="16"/>
    </row>
    <row r="669" spans="1:2" x14ac:dyDescent="0.2">
      <c r="A669" s="5"/>
      <c r="B669" s="16"/>
    </row>
    <row r="670" spans="1:2" x14ac:dyDescent="0.2">
      <c r="A670" s="5"/>
      <c r="B670" s="16"/>
    </row>
    <row r="671" spans="1:2" x14ac:dyDescent="0.2">
      <c r="A671" s="5"/>
      <c r="B671" s="16"/>
    </row>
    <row r="672" spans="1:2" x14ac:dyDescent="0.2">
      <c r="A672" s="5"/>
      <c r="B672" s="16"/>
    </row>
    <row r="673" spans="1:2" x14ac:dyDescent="0.2">
      <c r="A673" s="5"/>
      <c r="B673" s="16"/>
    </row>
    <row r="674" spans="1:2" x14ac:dyDescent="0.2">
      <c r="A674" s="5"/>
      <c r="B674" s="16"/>
    </row>
    <row r="675" spans="1:2" x14ac:dyDescent="0.2">
      <c r="A675" s="5"/>
      <c r="B675" s="16"/>
    </row>
    <row r="676" spans="1:2" x14ac:dyDescent="0.2">
      <c r="A676" s="5"/>
      <c r="B676" s="16"/>
    </row>
    <row r="677" spans="1:2" x14ac:dyDescent="0.2">
      <c r="A677" s="5"/>
      <c r="B677" s="16"/>
    </row>
    <row r="678" spans="1:2" x14ac:dyDescent="0.2">
      <c r="A678" s="5"/>
      <c r="B678" s="16"/>
    </row>
    <row r="679" spans="1:2" x14ac:dyDescent="0.2">
      <c r="A679" s="5"/>
      <c r="B679" s="16"/>
    </row>
    <row r="680" spans="1:2" x14ac:dyDescent="0.2">
      <c r="A680" s="5"/>
      <c r="B680" s="16"/>
    </row>
    <row r="681" spans="1:2" x14ac:dyDescent="0.2">
      <c r="A681" s="5"/>
      <c r="B681" s="16"/>
    </row>
    <row r="682" spans="1:2" x14ac:dyDescent="0.2">
      <c r="A682" s="5"/>
      <c r="B682" s="16"/>
    </row>
    <row r="683" spans="1:2" x14ac:dyDescent="0.2">
      <c r="A683" s="5"/>
      <c r="B683" s="16"/>
    </row>
    <row r="684" spans="1:2" x14ac:dyDescent="0.2">
      <c r="A684" s="5"/>
      <c r="B684" s="16"/>
    </row>
    <row r="685" spans="1:2" x14ac:dyDescent="0.2">
      <c r="A685" s="5"/>
      <c r="B685" s="16"/>
    </row>
    <row r="686" spans="1:2" x14ac:dyDescent="0.2">
      <c r="A686" s="5"/>
      <c r="B686" s="16"/>
    </row>
    <row r="687" spans="1:2" x14ac:dyDescent="0.2">
      <c r="A687" s="5"/>
      <c r="B687" s="16"/>
    </row>
    <row r="688" spans="1:2" x14ac:dyDescent="0.2">
      <c r="A688" s="5"/>
      <c r="B688" s="16"/>
    </row>
    <row r="689" spans="1:2" x14ac:dyDescent="0.2">
      <c r="A689" s="5"/>
      <c r="B689" s="16"/>
    </row>
    <row r="690" spans="1:2" x14ac:dyDescent="0.2">
      <c r="A690" s="5"/>
      <c r="B690" s="16"/>
    </row>
    <row r="691" spans="1:2" x14ac:dyDescent="0.2">
      <c r="A691" s="5"/>
      <c r="B691" s="16"/>
    </row>
    <row r="692" spans="1:2" x14ac:dyDescent="0.2">
      <c r="A692" s="5"/>
      <c r="B692" s="16"/>
    </row>
    <row r="693" spans="1:2" x14ac:dyDescent="0.2">
      <c r="A693" s="5"/>
      <c r="B693" s="16"/>
    </row>
    <row r="694" spans="1:2" x14ac:dyDescent="0.2">
      <c r="A694" s="5"/>
      <c r="B694" s="16"/>
    </row>
    <row r="695" spans="1:2" x14ac:dyDescent="0.2">
      <c r="A695" s="5"/>
      <c r="B695" s="16"/>
    </row>
    <row r="696" spans="1:2" x14ac:dyDescent="0.2">
      <c r="A696" s="5"/>
      <c r="B696" s="16"/>
    </row>
    <row r="697" spans="1:2" x14ac:dyDescent="0.2">
      <c r="A697" s="5"/>
      <c r="B697" s="16"/>
    </row>
    <row r="698" spans="1:2" x14ac:dyDescent="0.2">
      <c r="A698" s="5"/>
      <c r="B698" s="16"/>
    </row>
    <row r="699" spans="1:2" x14ac:dyDescent="0.2">
      <c r="A699" s="5"/>
      <c r="B699" s="16"/>
    </row>
    <row r="700" spans="1:2" x14ac:dyDescent="0.2">
      <c r="A700" s="5"/>
      <c r="B700" s="16"/>
    </row>
    <row r="701" spans="1:2" x14ac:dyDescent="0.2">
      <c r="A701" s="5"/>
      <c r="B701" s="16"/>
    </row>
    <row r="702" spans="1:2" x14ac:dyDescent="0.2">
      <c r="A702" s="5"/>
      <c r="B702" s="16"/>
    </row>
    <row r="703" spans="1:2" x14ac:dyDescent="0.2">
      <c r="A703" s="5"/>
      <c r="B703" s="16"/>
    </row>
    <row r="704" spans="1:2" x14ac:dyDescent="0.2">
      <c r="A704" s="5"/>
      <c r="B704" s="16"/>
    </row>
    <row r="705" spans="1:2" x14ac:dyDescent="0.2">
      <c r="A705" s="5"/>
      <c r="B705" s="16"/>
    </row>
    <row r="706" spans="1:2" x14ac:dyDescent="0.2">
      <c r="A706" s="5"/>
      <c r="B706" s="16"/>
    </row>
    <row r="707" spans="1:2" x14ac:dyDescent="0.2">
      <c r="A707" s="5"/>
      <c r="B707" s="16"/>
    </row>
    <row r="708" spans="1:2" x14ac:dyDescent="0.2">
      <c r="A708" s="5"/>
      <c r="B708" s="16"/>
    </row>
    <row r="709" spans="1:2" x14ac:dyDescent="0.2">
      <c r="A709" s="5"/>
      <c r="B709" s="16"/>
    </row>
    <row r="710" spans="1:2" x14ac:dyDescent="0.2">
      <c r="A710" s="5"/>
      <c r="B710" s="16"/>
    </row>
    <row r="711" spans="1:2" x14ac:dyDescent="0.2">
      <c r="A711" s="5"/>
      <c r="B711" s="16"/>
    </row>
    <row r="712" spans="1:2" x14ac:dyDescent="0.2">
      <c r="A712" s="5"/>
      <c r="B712" s="16"/>
    </row>
    <row r="713" spans="1:2" x14ac:dyDescent="0.2">
      <c r="A713" s="5"/>
      <c r="B713" s="16"/>
    </row>
    <row r="714" spans="1:2" x14ac:dyDescent="0.2">
      <c r="A714" s="5"/>
      <c r="B714" s="16"/>
    </row>
    <row r="715" spans="1:2" x14ac:dyDescent="0.2">
      <c r="A715" s="5"/>
      <c r="B715" s="16"/>
    </row>
    <row r="716" spans="1:2" x14ac:dyDescent="0.2">
      <c r="A716" s="5"/>
      <c r="B716" s="16"/>
    </row>
    <row r="717" spans="1:2" x14ac:dyDescent="0.2">
      <c r="A717" s="5"/>
      <c r="B717" s="16"/>
    </row>
    <row r="718" spans="1:2" x14ac:dyDescent="0.2">
      <c r="A718" s="5"/>
      <c r="B718" s="16"/>
    </row>
    <row r="719" spans="1:2" x14ac:dyDescent="0.2">
      <c r="A719" s="5"/>
      <c r="B719" s="16"/>
    </row>
    <row r="720" spans="1:2" x14ac:dyDescent="0.2">
      <c r="A720" s="5"/>
      <c r="B720" s="16"/>
    </row>
    <row r="721" spans="1:2" x14ac:dyDescent="0.2">
      <c r="A721" s="5"/>
      <c r="B721" s="16"/>
    </row>
    <row r="722" spans="1:2" x14ac:dyDescent="0.2">
      <c r="A722" s="5"/>
      <c r="B722" s="16"/>
    </row>
    <row r="723" spans="1:2" x14ac:dyDescent="0.2">
      <c r="A723" s="5"/>
      <c r="B723" s="16"/>
    </row>
    <row r="724" spans="1:2" x14ac:dyDescent="0.2">
      <c r="A724" s="5"/>
      <c r="B724" s="16"/>
    </row>
    <row r="725" spans="1:2" x14ac:dyDescent="0.2">
      <c r="A725" s="5"/>
      <c r="B725" s="16"/>
    </row>
    <row r="726" spans="1:2" x14ac:dyDescent="0.2">
      <c r="A726" s="5"/>
      <c r="B726" s="16"/>
    </row>
    <row r="727" spans="1:2" x14ac:dyDescent="0.2">
      <c r="A727" s="5"/>
      <c r="B727" s="16"/>
    </row>
    <row r="728" spans="1:2" x14ac:dyDescent="0.2">
      <c r="A728" s="5"/>
      <c r="B728" s="16"/>
    </row>
    <row r="729" spans="1:2" x14ac:dyDescent="0.2">
      <c r="A729" s="5"/>
      <c r="B729" s="16"/>
    </row>
    <row r="730" spans="1:2" x14ac:dyDescent="0.2">
      <c r="A730" s="5"/>
      <c r="B730" s="16"/>
    </row>
    <row r="731" spans="1:2" x14ac:dyDescent="0.2">
      <c r="A731" s="5"/>
      <c r="B731" s="16"/>
    </row>
    <row r="732" spans="1:2" x14ac:dyDescent="0.2">
      <c r="A732" s="5"/>
      <c r="B732" s="16"/>
    </row>
    <row r="733" spans="1:2" x14ac:dyDescent="0.2">
      <c r="A733" s="5"/>
      <c r="B733" s="16"/>
    </row>
    <row r="734" spans="1:2" x14ac:dyDescent="0.2">
      <c r="A734" s="5"/>
      <c r="B734" s="16"/>
    </row>
    <row r="735" spans="1:2" x14ac:dyDescent="0.2">
      <c r="A735" s="5"/>
      <c r="B735" s="16"/>
    </row>
    <row r="736" spans="1:2" x14ac:dyDescent="0.2">
      <c r="A736" s="5"/>
      <c r="B736" s="16"/>
    </row>
    <row r="737" spans="1:2" x14ac:dyDescent="0.2">
      <c r="A737" s="5"/>
      <c r="B737" s="16"/>
    </row>
    <row r="738" spans="1:2" x14ac:dyDescent="0.2">
      <c r="A738" s="5"/>
      <c r="B738" s="16"/>
    </row>
    <row r="739" spans="1:2" x14ac:dyDescent="0.2">
      <c r="A739" s="5"/>
      <c r="B739" s="16"/>
    </row>
    <row r="740" spans="1:2" x14ac:dyDescent="0.2">
      <c r="A740" s="5"/>
      <c r="B740" s="16"/>
    </row>
    <row r="741" spans="1:2" x14ac:dyDescent="0.2">
      <c r="A741" s="5"/>
      <c r="B741" s="16"/>
    </row>
    <row r="742" spans="1:2" x14ac:dyDescent="0.2">
      <c r="A742" s="5"/>
      <c r="B742" s="16"/>
    </row>
    <row r="743" spans="1:2" x14ac:dyDescent="0.2">
      <c r="A743" s="5"/>
      <c r="B743" s="16"/>
    </row>
    <row r="744" spans="1:2" x14ac:dyDescent="0.2">
      <c r="A744" s="5"/>
      <c r="B744" s="16"/>
    </row>
    <row r="745" spans="1:2" x14ac:dyDescent="0.2">
      <c r="A745" s="5"/>
      <c r="B745" s="16"/>
    </row>
    <row r="746" spans="1:2" x14ac:dyDescent="0.2">
      <c r="A746" s="5"/>
      <c r="B746" s="16"/>
    </row>
    <row r="747" spans="1:2" x14ac:dyDescent="0.2">
      <c r="A747" s="5"/>
      <c r="B747" s="16"/>
    </row>
    <row r="748" spans="1:2" x14ac:dyDescent="0.2">
      <c r="A748" s="5"/>
      <c r="B748" s="16"/>
    </row>
    <row r="749" spans="1:2" x14ac:dyDescent="0.2">
      <c r="A749" s="5"/>
      <c r="B749" s="16"/>
    </row>
    <row r="750" spans="1:2" x14ac:dyDescent="0.2">
      <c r="A750" s="5"/>
      <c r="B750" s="16"/>
    </row>
    <row r="751" spans="1:2" x14ac:dyDescent="0.2">
      <c r="A751" s="5"/>
      <c r="B751" s="16"/>
    </row>
    <row r="752" spans="1:2" x14ac:dyDescent="0.2">
      <c r="A752" s="5"/>
      <c r="B752" s="16"/>
    </row>
    <row r="753" spans="1:2" x14ac:dyDescent="0.2">
      <c r="A753" s="5"/>
      <c r="B753" s="16"/>
    </row>
    <row r="754" spans="1:2" x14ac:dyDescent="0.2">
      <c r="A754" s="5"/>
      <c r="B754" s="16"/>
    </row>
    <row r="755" spans="1:2" x14ac:dyDescent="0.2">
      <c r="A755" s="5"/>
      <c r="B755" s="16"/>
    </row>
    <row r="756" spans="1:2" x14ac:dyDescent="0.2">
      <c r="A756" s="5"/>
      <c r="B756" s="16"/>
    </row>
    <row r="757" spans="1:2" x14ac:dyDescent="0.2">
      <c r="A757" s="5"/>
      <c r="B757" s="16"/>
    </row>
    <row r="758" spans="1:2" x14ac:dyDescent="0.2">
      <c r="A758" s="5"/>
      <c r="B758" s="16"/>
    </row>
    <row r="759" spans="1:2" x14ac:dyDescent="0.2">
      <c r="A759" s="5"/>
      <c r="B759" s="16"/>
    </row>
    <row r="760" spans="1:2" x14ac:dyDescent="0.2">
      <c r="A760" s="5"/>
      <c r="B760" s="16"/>
    </row>
    <row r="761" spans="1:2" x14ac:dyDescent="0.2">
      <c r="A761" s="5"/>
      <c r="B761" s="16"/>
    </row>
    <row r="762" spans="1:2" x14ac:dyDescent="0.2">
      <c r="A762" s="5"/>
      <c r="B762" s="16"/>
    </row>
    <row r="763" spans="1:2" x14ac:dyDescent="0.2">
      <c r="A763" s="5"/>
      <c r="B763" s="16"/>
    </row>
    <row r="764" spans="1:2" x14ac:dyDescent="0.2">
      <c r="A764" s="5"/>
      <c r="B764" s="16"/>
    </row>
    <row r="765" spans="1:2" x14ac:dyDescent="0.2">
      <c r="A765" s="5"/>
      <c r="B765" s="16"/>
    </row>
    <row r="766" spans="1:2" x14ac:dyDescent="0.2">
      <c r="A766" s="5"/>
      <c r="B766" s="16"/>
    </row>
    <row r="767" spans="1:2" x14ac:dyDescent="0.2">
      <c r="A767" s="5"/>
      <c r="B767" s="16"/>
    </row>
    <row r="768" spans="1:2" x14ac:dyDescent="0.2">
      <c r="A768" s="5"/>
      <c r="B768" s="16"/>
    </row>
    <row r="769" spans="1:2" x14ac:dyDescent="0.2">
      <c r="A769" s="5"/>
      <c r="B769" s="16"/>
    </row>
    <row r="770" spans="1:2" x14ac:dyDescent="0.2">
      <c r="A770" s="5"/>
      <c r="B770" s="16"/>
    </row>
    <row r="771" spans="1:2" x14ac:dyDescent="0.2">
      <c r="A771" s="5"/>
      <c r="B771" s="16"/>
    </row>
    <row r="772" spans="1:2" x14ac:dyDescent="0.2">
      <c r="A772" s="5"/>
      <c r="B772" s="16"/>
    </row>
    <row r="773" spans="1:2" x14ac:dyDescent="0.2">
      <c r="A773" s="5"/>
      <c r="B773" s="16"/>
    </row>
    <row r="774" spans="1:2" x14ac:dyDescent="0.2">
      <c r="A774" s="5"/>
      <c r="B774" s="16"/>
    </row>
    <row r="775" spans="1:2" x14ac:dyDescent="0.2">
      <c r="A775" s="5"/>
      <c r="B775" s="16"/>
    </row>
    <row r="776" spans="1:2" x14ac:dyDescent="0.2">
      <c r="A776" s="5"/>
      <c r="B776" s="16"/>
    </row>
    <row r="777" spans="1:2" x14ac:dyDescent="0.2">
      <c r="A777" s="5"/>
      <c r="B777" s="16"/>
    </row>
    <row r="778" spans="1:2" x14ac:dyDescent="0.2">
      <c r="A778" s="5"/>
      <c r="B778" s="16"/>
    </row>
    <row r="779" spans="1:2" x14ac:dyDescent="0.2">
      <c r="A779" s="5"/>
      <c r="B779" s="16"/>
    </row>
    <row r="780" spans="1:2" x14ac:dyDescent="0.2">
      <c r="A780" s="5"/>
      <c r="B780" s="17"/>
    </row>
    <row r="781" spans="1:2" x14ac:dyDescent="0.2">
      <c r="A781" s="5"/>
      <c r="B781" s="17"/>
    </row>
    <row r="782" spans="1:2" x14ac:dyDescent="0.2">
      <c r="A782" s="5"/>
      <c r="B782" s="17"/>
    </row>
    <row r="783" spans="1:2" x14ac:dyDescent="0.2">
      <c r="A783" s="5"/>
      <c r="B783" s="17"/>
    </row>
    <row r="784" spans="1:2" x14ac:dyDescent="0.2">
      <c r="A784" s="5"/>
      <c r="B784" s="17"/>
    </row>
    <row r="785" spans="1:2" x14ac:dyDescent="0.2">
      <c r="A785" s="5"/>
      <c r="B785" s="17"/>
    </row>
    <row r="786" spans="1:2" x14ac:dyDescent="0.2">
      <c r="A786" s="5"/>
      <c r="B786" s="17"/>
    </row>
    <row r="787" spans="1:2" x14ac:dyDescent="0.2">
      <c r="A787" s="5"/>
      <c r="B787" s="17"/>
    </row>
    <row r="788" spans="1:2" x14ac:dyDescent="0.2">
      <c r="A788" s="5"/>
      <c r="B788" s="17"/>
    </row>
    <row r="789" spans="1:2" x14ac:dyDescent="0.2">
      <c r="A789" s="5"/>
      <c r="B789" s="17"/>
    </row>
    <row r="790" spans="1:2" x14ac:dyDescent="0.2">
      <c r="A790" s="5"/>
      <c r="B790" s="17"/>
    </row>
    <row r="791" spans="1:2" x14ac:dyDescent="0.2">
      <c r="A791" s="5"/>
      <c r="B791" s="17"/>
    </row>
    <row r="792" spans="1:2" x14ac:dyDescent="0.2">
      <c r="A792" s="5"/>
      <c r="B792" s="17"/>
    </row>
    <row r="793" spans="1:2" x14ac:dyDescent="0.2">
      <c r="A793" s="5"/>
      <c r="B793" s="17"/>
    </row>
    <row r="794" spans="1:2" x14ac:dyDescent="0.2">
      <c r="A794" s="5"/>
      <c r="B794" s="17"/>
    </row>
    <row r="795" spans="1:2" x14ac:dyDescent="0.2">
      <c r="A795" s="5"/>
      <c r="B795" s="17"/>
    </row>
    <row r="796" spans="1:2" x14ac:dyDescent="0.2">
      <c r="A796" s="5"/>
      <c r="B796" s="17"/>
    </row>
    <row r="797" spans="1:2" x14ac:dyDescent="0.2">
      <c r="A797" s="5"/>
      <c r="B797" s="17"/>
    </row>
    <row r="798" spans="1:2" x14ac:dyDescent="0.2">
      <c r="A798" s="5"/>
      <c r="B798" s="17"/>
    </row>
    <row r="799" spans="1:2" x14ac:dyDescent="0.2">
      <c r="A799" s="5"/>
      <c r="B799" s="17"/>
    </row>
    <row r="800" spans="1:2" x14ac:dyDescent="0.2">
      <c r="A800" s="5"/>
      <c r="B800" s="17"/>
    </row>
    <row r="801" spans="1:2" x14ac:dyDescent="0.2">
      <c r="A801" s="5"/>
      <c r="B801" s="17"/>
    </row>
    <row r="802" spans="1:2" x14ac:dyDescent="0.2">
      <c r="A802" s="5"/>
      <c r="B802" s="17"/>
    </row>
    <row r="803" spans="1:2" x14ac:dyDescent="0.2">
      <c r="A803" s="5"/>
      <c r="B803" s="17"/>
    </row>
    <row r="804" spans="1:2" x14ac:dyDescent="0.2">
      <c r="A804" s="5"/>
      <c r="B804" s="17"/>
    </row>
    <row r="805" spans="1:2" x14ac:dyDescent="0.2">
      <c r="A805" s="5"/>
      <c r="B805" s="17"/>
    </row>
    <row r="806" spans="1:2" x14ac:dyDescent="0.2">
      <c r="A806" s="5"/>
      <c r="B806" s="17"/>
    </row>
    <row r="807" spans="1:2" x14ac:dyDescent="0.2">
      <c r="A807" s="5"/>
      <c r="B807" s="17"/>
    </row>
    <row r="808" spans="1:2" x14ac:dyDescent="0.2">
      <c r="A808" s="5"/>
      <c r="B808" s="17"/>
    </row>
    <row r="809" spans="1:2" x14ac:dyDescent="0.2">
      <c r="A809" s="5"/>
      <c r="B809" s="17"/>
    </row>
    <row r="810" spans="1:2" x14ac:dyDescent="0.2">
      <c r="A810" s="5"/>
      <c r="B810" s="17"/>
    </row>
    <row r="811" spans="1:2" x14ac:dyDescent="0.2">
      <c r="A811" s="5"/>
      <c r="B811" s="17"/>
    </row>
    <row r="812" spans="1:2" x14ac:dyDescent="0.2">
      <c r="A812" s="5"/>
      <c r="B812" s="17"/>
    </row>
    <row r="813" spans="1:2" x14ac:dyDescent="0.2">
      <c r="A813" s="5"/>
      <c r="B813" s="17"/>
    </row>
    <row r="814" spans="1:2" x14ac:dyDescent="0.2">
      <c r="A814" s="5"/>
      <c r="B814" s="17"/>
    </row>
    <row r="815" spans="1:2" x14ac:dyDescent="0.2">
      <c r="A815" s="5"/>
      <c r="B815" s="17"/>
    </row>
    <row r="816" spans="1:2" x14ac:dyDescent="0.2">
      <c r="A816" s="5"/>
      <c r="B816" s="17"/>
    </row>
    <row r="817" spans="1:2" x14ac:dyDescent="0.2">
      <c r="A817" s="5"/>
      <c r="B817" s="17"/>
    </row>
    <row r="818" spans="1:2" x14ac:dyDescent="0.2">
      <c r="A818" s="5"/>
      <c r="B818" s="17"/>
    </row>
    <row r="819" spans="1:2" x14ac:dyDescent="0.2">
      <c r="A819" s="5"/>
      <c r="B819" s="17"/>
    </row>
    <row r="820" spans="1:2" x14ac:dyDescent="0.2">
      <c r="A820" s="5"/>
      <c r="B820" s="17"/>
    </row>
    <row r="821" spans="1:2" x14ac:dyDescent="0.2">
      <c r="A821" s="5"/>
      <c r="B821" s="17"/>
    </row>
    <row r="822" spans="1:2" x14ac:dyDescent="0.2">
      <c r="A822" s="5"/>
      <c r="B822" s="17"/>
    </row>
    <row r="823" spans="1:2" x14ac:dyDescent="0.2">
      <c r="A823" s="5"/>
      <c r="B823" s="17"/>
    </row>
    <row r="824" spans="1:2" x14ac:dyDescent="0.2">
      <c r="A824" s="5"/>
      <c r="B824" s="17"/>
    </row>
    <row r="825" spans="1:2" x14ac:dyDescent="0.2">
      <c r="A825" s="5"/>
      <c r="B825" s="17"/>
    </row>
    <row r="826" spans="1:2" x14ac:dyDescent="0.2">
      <c r="A826" s="5"/>
      <c r="B826" s="17"/>
    </row>
    <row r="827" spans="1:2" x14ac:dyDescent="0.2">
      <c r="A827" s="5"/>
      <c r="B827" s="17"/>
    </row>
    <row r="828" spans="1:2" x14ac:dyDescent="0.2">
      <c r="A828" s="5"/>
      <c r="B828" s="17"/>
    </row>
    <row r="829" spans="1:2" x14ac:dyDescent="0.2">
      <c r="A829" s="5"/>
      <c r="B829" s="17"/>
    </row>
    <row r="830" spans="1:2" x14ac:dyDescent="0.2">
      <c r="A830" s="5"/>
      <c r="B830" s="17"/>
    </row>
    <row r="831" spans="1:2" x14ac:dyDescent="0.2">
      <c r="A831" s="5"/>
      <c r="B831" s="17"/>
    </row>
    <row r="832" spans="1:2" x14ac:dyDescent="0.2">
      <c r="A832" s="5"/>
      <c r="B832" s="17"/>
    </row>
    <row r="833" spans="1:2" x14ac:dyDescent="0.2">
      <c r="A833" s="5"/>
      <c r="B833" s="17"/>
    </row>
    <row r="834" spans="1:2" x14ac:dyDescent="0.2">
      <c r="A834" s="5"/>
      <c r="B834" s="17"/>
    </row>
    <row r="835" spans="1:2" x14ac:dyDescent="0.2">
      <c r="A835" s="5"/>
      <c r="B835" s="17"/>
    </row>
    <row r="836" spans="1:2" x14ac:dyDescent="0.2">
      <c r="A836" s="5"/>
      <c r="B836" s="17"/>
    </row>
    <row r="837" spans="1:2" x14ac:dyDescent="0.2">
      <c r="A837" s="5"/>
      <c r="B837" s="17"/>
    </row>
    <row r="838" spans="1:2" x14ac:dyDescent="0.2">
      <c r="A838" s="5"/>
      <c r="B838" s="17"/>
    </row>
    <row r="839" spans="1:2" x14ac:dyDescent="0.2">
      <c r="A839" s="5"/>
      <c r="B839" s="17"/>
    </row>
    <row r="840" spans="1:2" x14ac:dyDescent="0.2">
      <c r="A840" s="5"/>
      <c r="B840" s="17"/>
    </row>
    <row r="841" spans="1:2" x14ac:dyDescent="0.2">
      <c r="A841" s="5"/>
      <c r="B841" s="17"/>
    </row>
    <row r="842" spans="1:2" x14ac:dyDescent="0.2">
      <c r="A842" s="5"/>
      <c r="B842" s="17"/>
    </row>
    <row r="843" spans="1:2" x14ac:dyDescent="0.2">
      <c r="A843" s="5"/>
      <c r="B843" s="17"/>
    </row>
    <row r="844" spans="1:2" x14ac:dyDescent="0.2">
      <c r="A844" s="5"/>
      <c r="B844" s="17"/>
    </row>
    <row r="845" spans="1:2" x14ac:dyDescent="0.2">
      <c r="A845" s="5"/>
      <c r="B845" s="17"/>
    </row>
    <row r="846" spans="1:2" x14ac:dyDescent="0.2">
      <c r="A846" s="5"/>
      <c r="B846" s="17"/>
    </row>
    <row r="847" spans="1:2" x14ac:dyDescent="0.2">
      <c r="A847" s="5"/>
      <c r="B847" s="17"/>
    </row>
    <row r="848" spans="1:2" x14ac:dyDescent="0.2">
      <c r="A848" s="5"/>
      <c r="B848" s="17"/>
    </row>
    <row r="849" spans="1:2" x14ac:dyDescent="0.2">
      <c r="A849" s="5"/>
      <c r="B849" s="17"/>
    </row>
    <row r="850" spans="1:2" x14ac:dyDescent="0.2">
      <c r="A850" s="5"/>
      <c r="B850" s="17"/>
    </row>
    <row r="851" spans="1:2" x14ac:dyDescent="0.2">
      <c r="A851" s="5"/>
      <c r="B851" s="17"/>
    </row>
    <row r="852" spans="1:2" x14ac:dyDescent="0.2">
      <c r="A852" s="5"/>
      <c r="B852" s="17"/>
    </row>
    <row r="853" spans="1:2" x14ac:dyDescent="0.2">
      <c r="A853" s="5"/>
      <c r="B853" s="17"/>
    </row>
    <row r="854" spans="1:2" x14ac:dyDescent="0.2">
      <c r="A854" s="5"/>
      <c r="B854" s="17"/>
    </row>
    <row r="855" spans="1:2" x14ac:dyDescent="0.2">
      <c r="A855" s="5"/>
      <c r="B855" s="17"/>
    </row>
    <row r="856" spans="1:2" x14ac:dyDescent="0.2">
      <c r="A856" s="5"/>
      <c r="B856" s="17"/>
    </row>
    <row r="857" spans="1:2" x14ac:dyDescent="0.2">
      <c r="A857" s="5"/>
      <c r="B857" s="17"/>
    </row>
    <row r="858" spans="1:2" x14ac:dyDescent="0.2">
      <c r="A858" s="5"/>
      <c r="B858" s="17"/>
    </row>
    <row r="859" spans="1:2" x14ac:dyDescent="0.2">
      <c r="A859" s="5"/>
      <c r="B859" s="17"/>
    </row>
    <row r="860" spans="1:2" x14ac:dyDescent="0.2">
      <c r="A860" s="5"/>
      <c r="B860" s="17"/>
    </row>
    <row r="861" spans="1:2" x14ac:dyDescent="0.2">
      <c r="A861" s="5"/>
      <c r="B861" s="17"/>
    </row>
    <row r="862" spans="1:2" x14ac:dyDescent="0.2">
      <c r="A862" s="5"/>
      <c r="B862" s="17"/>
    </row>
    <row r="863" spans="1:2" x14ac:dyDescent="0.2">
      <c r="A863" s="5"/>
      <c r="B863" s="17"/>
    </row>
    <row r="864" spans="1:2" x14ac:dyDescent="0.2">
      <c r="A864" s="5"/>
      <c r="B864" s="17"/>
    </row>
    <row r="865" spans="1:2" x14ac:dyDescent="0.2">
      <c r="A865" s="5"/>
      <c r="B865" s="17"/>
    </row>
    <row r="866" spans="1:2" x14ac:dyDescent="0.2">
      <c r="A866" s="5"/>
      <c r="B866" s="17"/>
    </row>
    <row r="867" spans="1:2" x14ac:dyDescent="0.2">
      <c r="A867" s="5"/>
      <c r="B867" s="17"/>
    </row>
    <row r="868" spans="1:2" x14ac:dyDescent="0.2">
      <c r="A868" s="5"/>
      <c r="B868" s="17"/>
    </row>
    <row r="869" spans="1:2" x14ac:dyDescent="0.2">
      <c r="A869" s="5"/>
      <c r="B869" s="17"/>
    </row>
    <row r="870" spans="1:2" x14ac:dyDescent="0.2">
      <c r="A870" s="5"/>
      <c r="B870" s="17"/>
    </row>
    <row r="871" spans="1:2" x14ac:dyDescent="0.2">
      <c r="A871" s="5"/>
      <c r="B871" s="17"/>
    </row>
    <row r="872" spans="1:2" x14ac:dyDescent="0.2">
      <c r="A872" s="5"/>
      <c r="B872" s="17"/>
    </row>
    <row r="873" spans="1:2" x14ac:dyDescent="0.2">
      <c r="A873" s="5"/>
      <c r="B873" s="17"/>
    </row>
    <row r="874" spans="1:2" x14ac:dyDescent="0.2">
      <c r="A874" s="5"/>
      <c r="B874" s="17"/>
    </row>
    <row r="875" spans="1:2" x14ac:dyDescent="0.2">
      <c r="A875" s="5"/>
      <c r="B875" s="17"/>
    </row>
    <row r="876" spans="1:2" x14ac:dyDescent="0.2">
      <c r="A876" s="5"/>
      <c r="B876" s="17"/>
    </row>
    <row r="877" spans="1:2" x14ac:dyDescent="0.2">
      <c r="A877" s="5"/>
      <c r="B877" s="17"/>
    </row>
    <row r="878" spans="1:2" x14ac:dyDescent="0.2">
      <c r="A878" s="5"/>
      <c r="B878" s="17"/>
    </row>
    <row r="879" spans="1:2" x14ac:dyDescent="0.2">
      <c r="A879" s="5"/>
      <c r="B879" s="17"/>
    </row>
    <row r="880" spans="1:2" x14ac:dyDescent="0.2">
      <c r="A880" s="5"/>
      <c r="B880" s="17"/>
    </row>
    <row r="881" spans="1:2" x14ac:dyDescent="0.2">
      <c r="A881" s="5"/>
      <c r="B881" s="17"/>
    </row>
    <row r="882" spans="1:2" x14ac:dyDescent="0.2">
      <c r="A882" s="5"/>
      <c r="B882" s="17"/>
    </row>
    <row r="883" spans="1:2" x14ac:dyDescent="0.2">
      <c r="A883" s="5"/>
      <c r="B883" s="17"/>
    </row>
    <row r="884" spans="1:2" x14ac:dyDescent="0.2">
      <c r="A884" s="5"/>
      <c r="B884" s="17"/>
    </row>
    <row r="885" spans="1:2" x14ac:dyDescent="0.2">
      <c r="A885" s="5"/>
      <c r="B885" s="17"/>
    </row>
    <row r="886" spans="1:2" x14ac:dyDescent="0.2">
      <c r="A886" s="5"/>
      <c r="B886" s="17"/>
    </row>
    <row r="887" spans="1:2" x14ac:dyDescent="0.2">
      <c r="A887" s="5"/>
      <c r="B887" s="17"/>
    </row>
    <row r="888" spans="1:2" x14ac:dyDescent="0.2">
      <c r="A888" s="5"/>
      <c r="B888" s="17"/>
    </row>
    <row r="889" spans="1:2" x14ac:dyDescent="0.2">
      <c r="A889" s="5"/>
      <c r="B889" s="17"/>
    </row>
    <row r="890" spans="1:2" x14ac:dyDescent="0.2">
      <c r="A890" s="5"/>
      <c r="B890" s="17"/>
    </row>
    <row r="891" spans="1:2" x14ac:dyDescent="0.2">
      <c r="A891" s="5"/>
      <c r="B891" s="17"/>
    </row>
    <row r="892" spans="1:2" x14ac:dyDescent="0.2">
      <c r="A892" s="5"/>
      <c r="B892" s="17"/>
    </row>
    <row r="893" spans="1:2" x14ac:dyDescent="0.2">
      <c r="A893" s="5"/>
      <c r="B893" s="17"/>
    </row>
    <row r="894" spans="1:2" x14ac:dyDescent="0.2">
      <c r="A894" s="5"/>
      <c r="B894" s="17"/>
    </row>
    <row r="895" spans="1:2" x14ac:dyDescent="0.2">
      <c r="A895" s="5"/>
      <c r="B895" s="17"/>
    </row>
    <row r="896" spans="1:2" x14ac:dyDescent="0.2">
      <c r="A896" s="5"/>
      <c r="B896" s="17"/>
    </row>
    <row r="897" spans="1:2" x14ac:dyDescent="0.2">
      <c r="A897" s="5"/>
      <c r="B897" s="17"/>
    </row>
    <row r="898" spans="1:2" x14ac:dyDescent="0.2">
      <c r="A898" s="5"/>
      <c r="B898" s="17"/>
    </row>
    <row r="899" spans="1:2" x14ac:dyDescent="0.2">
      <c r="A899" s="5"/>
      <c r="B899" s="17"/>
    </row>
    <row r="900" spans="1:2" x14ac:dyDescent="0.2">
      <c r="A900" s="5"/>
      <c r="B900" s="17"/>
    </row>
    <row r="901" spans="1:2" x14ac:dyDescent="0.2">
      <c r="A901" s="5"/>
      <c r="B901" s="17"/>
    </row>
    <row r="902" spans="1:2" x14ac:dyDescent="0.2">
      <c r="A902" s="5"/>
      <c r="B902" s="17"/>
    </row>
    <row r="903" spans="1:2" x14ac:dyDescent="0.2">
      <c r="A903" s="5"/>
      <c r="B903" s="17"/>
    </row>
    <row r="904" spans="1:2" x14ac:dyDescent="0.2">
      <c r="A904" s="5"/>
      <c r="B904" s="17"/>
    </row>
    <row r="905" spans="1:2" x14ac:dyDescent="0.2">
      <c r="A905" s="5"/>
      <c r="B905" s="17"/>
    </row>
    <row r="906" spans="1:2" x14ac:dyDescent="0.2">
      <c r="A906" s="5"/>
      <c r="B906" s="17"/>
    </row>
    <row r="907" spans="1:2" x14ac:dyDescent="0.2">
      <c r="A907" s="5"/>
      <c r="B907" s="17"/>
    </row>
    <row r="908" spans="1:2" x14ac:dyDescent="0.2">
      <c r="A908" s="5"/>
      <c r="B908" s="17"/>
    </row>
    <row r="909" spans="1:2" x14ac:dyDescent="0.2">
      <c r="A909" s="5"/>
      <c r="B909" s="17"/>
    </row>
    <row r="910" spans="1:2" x14ac:dyDescent="0.2">
      <c r="A910" s="5"/>
      <c r="B910" s="17"/>
    </row>
    <row r="911" spans="1:2" x14ac:dyDescent="0.2">
      <c r="A911" s="5"/>
      <c r="B911" s="17"/>
    </row>
    <row r="912" spans="1:2" x14ac:dyDescent="0.2">
      <c r="A912" s="5"/>
      <c r="B912" s="17"/>
    </row>
    <row r="913" spans="1:2" x14ac:dyDescent="0.2">
      <c r="A913" s="5"/>
      <c r="B913" s="17"/>
    </row>
    <row r="914" spans="1:2" x14ac:dyDescent="0.2">
      <c r="A914" s="5"/>
      <c r="B914" s="17"/>
    </row>
    <row r="915" spans="1:2" x14ac:dyDescent="0.2">
      <c r="A915" s="5"/>
      <c r="B915" s="17"/>
    </row>
    <row r="916" spans="1:2" x14ac:dyDescent="0.2">
      <c r="A916" s="5"/>
      <c r="B916" s="17"/>
    </row>
    <row r="917" spans="1:2" x14ac:dyDescent="0.2">
      <c r="A917" s="5"/>
      <c r="B917" s="17"/>
    </row>
    <row r="918" spans="1:2" x14ac:dyDescent="0.2">
      <c r="A918" s="5"/>
      <c r="B918" s="17"/>
    </row>
    <row r="919" spans="1:2" x14ac:dyDescent="0.2">
      <c r="A919" s="5"/>
      <c r="B919" s="17"/>
    </row>
    <row r="920" spans="1:2" x14ac:dyDescent="0.2">
      <c r="A920" s="5"/>
      <c r="B920" s="17"/>
    </row>
    <row r="921" spans="1:2" x14ac:dyDescent="0.2">
      <c r="A921" s="5"/>
      <c r="B921" s="17"/>
    </row>
    <row r="922" spans="1:2" x14ac:dyDescent="0.2">
      <c r="A922" s="5"/>
      <c r="B922" s="17"/>
    </row>
    <row r="923" spans="1:2" x14ac:dyDescent="0.2">
      <c r="A923" s="5"/>
      <c r="B923" s="17"/>
    </row>
    <row r="924" spans="1:2" x14ac:dyDescent="0.2">
      <c r="A924" s="5"/>
      <c r="B924" s="17"/>
    </row>
    <row r="925" spans="1:2" x14ac:dyDescent="0.2">
      <c r="A925" s="5"/>
      <c r="B925" s="17"/>
    </row>
    <row r="926" spans="1:2" x14ac:dyDescent="0.2">
      <c r="A926" s="5"/>
      <c r="B926" s="17"/>
    </row>
    <row r="927" spans="1:2" x14ac:dyDescent="0.2">
      <c r="A927" s="5"/>
      <c r="B927" s="17"/>
    </row>
    <row r="928" spans="1:2" x14ac:dyDescent="0.2">
      <c r="A928" s="5"/>
      <c r="B928" s="17"/>
    </row>
    <row r="929" spans="1:2" x14ac:dyDescent="0.2">
      <c r="A929" s="5"/>
      <c r="B929" s="17"/>
    </row>
    <row r="930" spans="1:2" x14ac:dyDescent="0.2">
      <c r="A930" s="5"/>
      <c r="B930" s="17"/>
    </row>
    <row r="931" spans="1:2" x14ac:dyDescent="0.2">
      <c r="A931" s="5"/>
      <c r="B931" s="17"/>
    </row>
    <row r="932" spans="1:2" x14ac:dyDescent="0.2">
      <c r="A932" s="5"/>
      <c r="B932" s="17"/>
    </row>
    <row r="933" spans="1:2" x14ac:dyDescent="0.2">
      <c r="A933" s="5"/>
      <c r="B933" s="17"/>
    </row>
    <row r="934" spans="1:2" x14ac:dyDescent="0.2">
      <c r="A934" s="5"/>
      <c r="B934" s="17"/>
    </row>
    <row r="935" spans="1:2" x14ac:dyDescent="0.2">
      <c r="A935" s="5"/>
      <c r="B935" s="17"/>
    </row>
    <row r="936" spans="1:2" x14ac:dyDescent="0.2">
      <c r="A936" s="5"/>
      <c r="B936" s="17"/>
    </row>
    <row r="937" spans="1:2" x14ac:dyDescent="0.2">
      <c r="A937" s="5"/>
      <c r="B937" s="17"/>
    </row>
    <row r="938" spans="1:2" x14ac:dyDescent="0.2">
      <c r="A938" s="5"/>
      <c r="B938" s="17"/>
    </row>
    <row r="939" spans="1:2" x14ac:dyDescent="0.2">
      <c r="A939" s="5"/>
      <c r="B939" s="17"/>
    </row>
    <row r="940" spans="1:2" x14ac:dyDescent="0.2">
      <c r="A940" s="5"/>
      <c r="B940" s="17"/>
    </row>
    <row r="941" spans="1:2" x14ac:dyDescent="0.2">
      <c r="A941" s="5"/>
      <c r="B941" s="17"/>
    </row>
    <row r="942" spans="1:2" x14ac:dyDescent="0.2">
      <c r="A942" s="5"/>
      <c r="B942" s="17"/>
    </row>
    <row r="943" spans="1:2" x14ac:dyDescent="0.2">
      <c r="A943" s="5"/>
      <c r="B943" s="17"/>
    </row>
    <row r="944" spans="1:2" x14ac:dyDescent="0.2">
      <c r="A944" s="5"/>
      <c r="B944" s="17"/>
    </row>
    <row r="945" spans="1:2" x14ac:dyDescent="0.2">
      <c r="A945" s="5"/>
      <c r="B945" s="17"/>
    </row>
    <row r="946" spans="1:2" x14ac:dyDescent="0.2">
      <c r="A946" s="5"/>
      <c r="B946" s="17"/>
    </row>
    <row r="947" spans="1:2" x14ac:dyDescent="0.2">
      <c r="A947" s="5"/>
      <c r="B947" s="17"/>
    </row>
    <row r="948" spans="1:2" x14ac:dyDescent="0.2">
      <c r="A948" s="5"/>
      <c r="B948" s="17"/>
    </row>
    <row r="949" spans="1:2" x14ac:dyDescent="0.2">
      <c r="A949" s="5"/>
      <c r="B949" s="17"/>
    </row>
    <row r="950" spans="1:2" x14ac:dyDescent="0.2">
      <c r="A950" s="5"/>
      <c r="B950" s="17"/>
    </row>
    <row r="951" spans="1:2" x14ac:dyDescent="0.2">
      <c r="A951" s="5"/>
      <c r="B951" s="17"/>
    </row>
    <row r="952" spans="1:2" x14ac:dyDescent="0.2">
      <c r="A952" s="5"/>
      <c r="B952" s="17"/>
    </row>
    <row r="953" spans="1:2" x14ac:dyDescent="0.2">
      <c r="A953" s="5"/>
      <c r="B953" s="17"/>
    </row>
    <row r="954" spans="1:2" x14ac:dyDescent="0.2">
      <c r="A954" s="5"/>
      <c r="B954" s="17"/>
    </row>
    <row r="955" spans="1:2" x14ac:dyDescent="0.2">
      <c r="A955" s="5"/>
      <c r="B955" s="17"/>
    </row>
    <row r="956" spans="1:2" x14ac:dyDescent="0.2">
      <c r="A956" s="5"/>
      <c r="B956" s="17"/>
    </row>
    <row r="957" spans="1:2" x14ac:dyDescent="0.2">
      <c r="A957" s="5"/>
      <c r="B957" s="17"/>
    </row>
    <row r="958" spans="1:2" x14ac:dyDescent="0.2">
      <c r="A958" s="5"/>
      <c r="B958" s="17"/>
    </row>
    <row r="959" spans="1:2" x14ac:dyDescent="0.2">
      <c r="A959" s="5"/>
      <c r="B959" s="17"/>
    </row>
    <row r="960" spans="1:2" x14ac:dyDescent="0.2">
      <c r="A960" s="5"/>
    </row>
    <row r="961" spans="1:1" x14ac:dyDescent="0.2">
      <c r="A961" s="5"/>
    </row>
    <row r="962" spans="1:1" x14ac:dyDescent="0.2">
      <c r="A962" s="5"/>
    </row>
    <row r="963" spans="1:1" x14ac:dyDescent="0.2">
      <c r="A963" s="5"/>
    </row>
    <row r="964" spans="1:1" x14ac:dyDescent="0.2">
      <c r="A964" s="5"/>
    </row>
    <row r="965" spans="1:1" x14ac:dyDescent="0.2">
      <c r="A965" s="5"/>
    </row>
    <row r="966" spans="1:1" x14ac:dyDescent="0.2">
      <c r="A966" s="5"/>
    </row>
    <row r="967" spans="1:1" x14ac:dyDescent="0.2">
      <c r="A967" s="5"/>
    </row>
    <row r="968" spans="1:1" x14ac:dyDescent="0.2">
      <c r="A968" s="5"/>
    </row>
    <row r="969" spans="1:1" x14ac:dyDescent="0.2">
      <c r="A969" s="5"/>
    </row>
    <row r="970" spans="1:1" x14ac:dyDescent="0.2">
      <c r="A970" s="5"/>
    </row>
    <row r="971" spans="1:1" x14ac:dyDescent="0.2">
      <c r="A971" s="5"/>
    </row>
    <row r="972" spans="1:1" x14ac:dyDescent="0.2">
      <c r="A972" s="5"/>
    </row>
    <row r="973" spans="1:1" x14ac:dyDescent="0.2">
      <c r="A973" s="5"/>
    </row>
    <row r="974" spans="1:1" x14ac:dyDescent="0.2">
      <c r="A974" s="5"/>
    </row>
    <row r="975" spans="1:1" x14ac:dyDescent="0.2">
      <c r="A975" s="5"/>
    </row>
    <row r="976" spans="1:1" x14ac:dyDescent="0.2">
      <c r="A976" s="5"/>
    </row>
    <row r="977" spans="1:1" x14ac:dyDescent="0.2">
      <c r="A977" s="5"/>
    </row>
    <row r="978" spans="1:1" x14ac:dyDescent="0.2">
      <c r="A978" s="5"/>
    </row>
    <row r="979" spans="1:1" x14ac:dyDescent="0.2">
      <c r="A979" s="5"/>
    </row>
    <row r="980" spans="1:1" x14ac:dyDescent="0.2">
      <c r="A980" s="5"/>
    </row>
    <row r="981" spans="1:1" x14ac:dyDescent="0.2">
      <c r="A981" s="5"/>
    </row>
    <row r="982" spans="1:1" x14ac:dyDescent="0.2">
      <c r="A982" s="5"/>
    </row>
    <row r="983" spans="1:1" x14ac:dyDescent="0.2">
      <c r="A983" s="5"/>
    </row>
    <row r="984" spans="1:1" x14ac:dyDescent="0.2">
      <c r="A984" s="5"/>
    </row>
    <row r="985" spans="1:1" x14ac:dyDescent="0.2">
      <c r="A985" s="5"/>
    </row>
    <row r="986" spans="1:1" x14ac:dyDescent="0.2">
      <c r="A986" s="5"/>
    </row>
    <row r="987" spans="1:1" x14ac:dyDescent="0.2">
      <c r="A987" s="5"/>
    </row>
    <row r="988" spans="1:1" x14ac:dyDescent="0.2">
      <c r="A988" s="5"/>
    </row>
    <row r="989" spans="1:1" x14ac:dyDescent="0.2">
      <c r="A989" s="5"/>
    </row>
    <row r="990" spans="1:1" x14ac:dyDescent="0.2">
      <c r="A990" s="5"/>
    </row>
    <row r="991" spans="1:1" x14ac:dyDescent="0.2">
      <c r="A991" s="5"/>
    </row>
    <row r="992" spans="1:1" x14ac:dyDescent="0.2">
      <c r="A992" s="5"/>
    </row>
    <row r="993" spans="1:1" x14ac:dyDescent="0.2">
      <c r="A993" s="5"/>
    </row>
    <row r="994" spans="1:1" x14ac:dyDescent="0.2">
      <c r="A994" s="5"/>
    </row>
    <row r="995" spans="1:1" x14ac:dyDescent="0.2">
      <c r="A995" s="5"/>
    </row>
    <row r="996" spans="1:1" x14ac:dyDescent="0.2">
      <c r="A996" s="5"/>
    </row>
    <row r="997" spans="1:1" x14ac:dyDescent="0.2">
      <c r="A997" s="5"/>
    </row>
    <row r="998" spans="1:1" x14ac:dyDescent="0.2">
      <c r="A998" s="5"/>
    </row>
    <row r="999" spans="1:1" x14ac:dyDescent="0.2">
      <c r="A999" s="5"/>
    </row>
    <row r="1000" spans="1:1" x14ac:dyDescent="0.2">
      <c r="A1000" s="5"/>
    </row>
    <row r="1001" spans="1:1" x14ac:dyDescent="0.2">
      <c r="A1001" s="5"/>
    </row>
    <row r="1002" spans="1:1" x14ac:dyDescent="0.2">
      <c r="A1002" s="5"/>
    </row>
    <row r="1003" spans="1:1" x14ac:dyDescent="0.2">
      <c r="A1003" s="5"/>
    </row>
    <row r="1004" spans="1:1" x14ac:dyDescent="0.2">
      <c r="A1004" s="5"/>
    </row>
    <row r="1005" spans="1:1" x14ac:dyDescent="0.2">
      <c r="A1005" s="5"/>
    </row>
    <row r="1006" spans="1:1" x14ac:dyDescent="0.2">
      <c r="A1006" s="5"/>
    </row>
    <row r="1007" spans="1:1" x14ac:dyDescent="0.2">
      <c r="A1007" s="5"/>
    </row>
    <row r="1008" spans="1:1" x14ac:dyDescent="0.2">
      <c r="A1008" s="5"/>
    </row>
    <row r="1009" spans="1:1" x14ac:dyDescent="0.2">
      <c r="A1009" s="5"/>
    </row>
    <row r="1010" spans="1:1" x14ac:dyDescent="0.2">
      <c r="A1010" s="5"/>
    </row>
    <row r="1011" spans="1:1" x14ac:dyDescent="0.2">
      <c r="A1011" s="5"/>
    </row>
    <row r="1012" spans="1:1" x14ac:dyDescent="0.2">
      <c r="A1012" s="5"/>
    </row>
    <row r="1013" spans="1:1" x14ac:dyDescent="0.2">
      <c r="A1013" s="5"/>
    </row>
    <row r="1014" spans="1:1" x14ac:dyDescent="0.2">
      <c r="A1014" s="5"/>
    </row>
    <row r="1015" spans="1:1" x14ac:dyDescent="0.2">
      <c r="A1015" s="5"/>
    </row>
    <row r="1016" spans="1:1" x14ac:dyDescent="0.2">
      <c r="A1016" s="5"/>
    </row>
    <row r="1017" spans="1:1" x14ac:dyDescent="0.2">
      <c r="A1017" s="5"/>
    </row>
    <row r="1018" spans="1:1" x14ac:dyDescent="0.2">
      <c r="A1018" s="5"/>
    </row>
    <row r="1019" spans="1:1" x14ac:dyDescent="0.2">
      <c r="A1019" s="5"/>
    </row>
    <row r="1020" spans="1:1" x14ac:dyDescent="0.2">
      <c r="A1020" s="5"/>
    </row>
    <row r="1021" spans="1:1" x14ac:dyDescent="0.2">
      <c r="A1021" s="5"/>
    </row>
    <row r="1022" spans="1:1" x14ac:dyDescent="0.2">
      <c r="A1022" s="5"/>
    </row>
    <row r="1023" spans="1:1" x14ac:dyDescent="0.2">
      <c r="A1023" s="5"/>
    </row>
    <row r="1024" spans="1:1" x14ac:dyDescent="0.2">
      <c r="A1024" s="5"/>
    </row>
    <row r="1025" spans="1:1" x14ac:dyDescent="0.2">
      <c r="A1025" s="5"/>
    </row>
    <row r="1026" spans="1:1" x14ac:dyDescent="0.2">
      <c r="A1026" s="5"/>
    </row>
    <row r="1027" spans="1:1" x14ac:dyDescent="0.2">
      <c r="A1027" s="5"/>
    </row>
    <row r="1028" spans="1:1" x14ac:dyDescent="0.2">
      <c r="A1028" s="5"/>
    </row>
    <row r="1029" spans="1:1" x14ac:dyDescent="0.2">
      <c r="A1029" s="5"/>
    </row>
    <row r="1030" spans="1:1" x14ac:dyDescent="0.2">
      <c r="A1030" s="5"/>
    </row>
    <row r="1031" spans="1:1" x14ac:dyDescent="0.2">
      <c r="A1031" s="5"/>
    </row>
    <row r="1032" spans="1:1" x14ac:dyDescent="0.2">
      <c r="A1032" s="5"/>
    </row>
    <row r="1033" spans="1:1" x14ac:dyDescent="0.2">
      <c r="A1033" s="5"/>
    </row>
    <row r="1034" spans="1:1" x14ac:dyDescent="0.2">
      <c r="A1034" s="5"/>
    </row>
    <row r="1035" spans="1:1" x14ac:dyDescent="0.2">
      <c r="A1035" s="5"/>
    </row>
    <row r="1036" spans="1:1" x14ac:dyDescent="0.2">
      <c r="A1036" s="5"/>
    </row>
    <row r="1037" spans="1:1" x14ac:dyDescent="0.2">
      <c r="A1037" s="5"/>
    </row>
    <row r="1038" spans="1:1" x14ac:dyDescent="0.2">
      <c r="A1038" s="5"/>
    </row>
    <row r="1039" spans="1:1" x14ac:dyDescent="0.2">
      <c r="A1039" s="5"/>
    </row>
    <row r="1040" spans="1:1" x14ac:dyDescent="0.2">
      <c r="A1040" s="5"/>
    </row>
    <row r="1041" spans="1:1" x14ac:dyDescent="0.2">
      <c r="A1041" s="5"/>
    </row>
    <row r="1042" spans="1:1" x14ac:dyDescent="0.2">
      <c r="A1042" s="5"/>
    </row>
    <row r="1043" spans="1:1" x14ac:dyDescent="0.2">
      <c r="A1043" s="5"/>
    </row>
    <row r="1044" spans="1:1" x14ac:dyDescent="0.2">
      <c r="A1044" s="5"/>
    </row>
    <row r="1045" spans="1:1" x14ac:dyDescent="0.2">
      <c r="A1045" s="5"/>
    </row>
    <row r="1046" spans="1:1" x14ac:dyDescent="0.2">
      <c r="A1046" s="5"/>
    </row>
    <row r="1047" spans="1:1" x14ac:dyDescent="0.2">
      <c r="A1047" s="5"/>
    </row>
    <row r="1048" spans="1:1" x14ac:dyDescent="0.2">
      <c r="A1048" s="5"/>
    </row>
    <row r="1049" spans="1:1" x14ac:dyDescent="0.2">
      <c r="A1049" s="5"/>
    </row>
    <row r="1050" spans="1:1" x14ac:dyDescent="0.2">
      <c r="A1050" s="5"/>
    </row>
    <row r="1051" spans="1:1" x14ac:dyDescent="0.2">
      <c r="A1051" s="5"/>
    </row>
    <row r="1052" spans="1:1" x14ac:dyDescent="0.2">
      <c r="A1052" s="5"/>
    </row>
    <row r="1053" spans="1:1" x14ac:dyDescent="0.2">
      <c r="A1053" s="5"/>
    </row>
    <row r="1054" spans="1:1" x14ac:dyDescent="0.2">
      <c r="A1054" s="5"/>
    </row>
    <row r="1055" spans="1:1" x14ac:dyDescent="0.2">
      <c r="A1055" s="5"/>
    </row>
    <row r="1056" spans="1:1" x14ac:dyDescent="0.2">
      <c r="A1056" s="5"/>
    </row>
    <row r="1057" spans="1:1" x14ac:dyDescent="0.2">
      <c r="A1057" s="5"/>
    </row>
    <row r="1058" spans="1:1" x14ac:dyDescent="0.2">
      <c r="A1058" s="5"/>
    </row>
    <row r="1059" spans="1:1" x14ac:dyDescent="0.2">
      <c r="A1059" s="5"/>
    </row>
    <row r="1060" spans="1:1" x14ac:dyDescent="0.2">
      <c r="A1060" s="5"/>
    </row>
    <row r="1061" spans="1:1" x14ac:dyDescent="0.2">
      <c r="A1061" s="5"/>
    </row>
    <row r="1062" spans="1:1" x14ac:dyDescent="0.2">
      <c r="A1062" s="5"/>
    </row>
    <row r="1063" spans="1:1" x14ac:dyDescent="0.2">
      <c r="A1063" s="5"/>
    </row>
    <row r="1064" spans="1:1" x14ac:dyDescent="0.2">
      <c r="A1064" s="5"/>
    </row>
    <row r="1065" spans="1:1" x14ac:dyDescent="0.2">
      <c r="A1065" s="5"/>
    </row>
    <row r="1066" spans="1:1" x14ac:dyDescent="0.2">
      <c r="A1066" s="5"/>
    </row>
    <row r="1067" spans="1:1" x14ac:dyDescent="0.2">
      <c r="A1067" s="5"/>
    </row>
    <row r="1068" spans="1:1" x14ac:dyDescent="0.2">
      <c r="A1068" s="5"/>
    </row>
    <row r="1069" spans="1:1" x14ac:dyDescent="0.2">
      <c r="A1069" s="5"/>
    </row>
    <row r="1070" spans="1:1" x14ac:dyDescent="0.2">
      <c r="A1070" s="5"/>
    </row>
    <row r="1071" spans="1:1" x14ac:dyDescent="0.2">
      <c r="A1071" s="5"/>
    </row>
    <row r="1072" spans="1:1" x14ac:dyDescent="0.2">
      <c r="A1072" s="5"/>
    </row>
    <row r="1073" spans="1:1" x14ac:dyDescent="0.2">
      <c r="A1073" s="5"/>
    </row>
    <row r="1074" spans="1:1" x14ac:dyDescent="0.2">
      <c r="A1074" s="5"/>
    </row>
    <row r="1075" spans="1:1" x14ac:dyDescent="0.2">
      <c r="A1075" s="5"/>
    </row>
    <row r="1076" spans="1:1" x14ac:dyDescent="0.2">
      <c r="A1076" s="5"/>
    </row>
    <row r="1077" spans="1:1" x14ac:dyDescent="0.2">
      <c r="A1077" s="5"/>
    </row>
    <row r="1078" spans="1:1" x14ac:dyDescent="0.2">
      <c r="A1078" s="5"/>
    </row>
    <row r="1079" spans="1:1" x14ac:dyDescent="0.2">
      <c r="A1079" s="5"/>
    </row>
    <row r="1080" spans="1:1" x14ac:dyDescent="0.2">
      <c r="A1080" s="5"/>
    </row>
    <row r="1081" spans="1:1" x14ac:dyDescent="0.2">
      <c r="A1081" s="5"/>
    </row>
    <row r="1082" spans="1:1" x14ac:dyDescent="0.2">
      <c r="A1082" s="5"/>
    </row>
    <row r="1083" spans="1:1" x14ac:dyDescent="0.2">
      <c r="A1083" s="5"/>
    </row>
    <row r="1084" spans="1:1" x14ac:dyDescent="0.2">
      <c r="A1084" s="5"/>
    </row>
    <row r="1085" spans="1:1" x14ac:dyDescent="0.2">
      <c r="A1085" s="5"/>
    </row>
    <row r="1086" spans="1:1" x14ac:dyDescent="0.2">
      <c r="A1086" s="5"/>
    </row>
    <row r="1087" spans="1:1" x14ac:dyDescent="0.2">
      <c r="A1087" s="5"/>
    </row>
    <row r="1088" spans="1:1" x14ac:dyDescent="0.2">
      <c r="A1088" s="5"/>
    </row>
    <row r="1089" spans="1:1" x14ac:dyDescent="0.2">
      <c r="A1089" s="5"/>
    </row>
    <row r="1090" spans="1:1" x14ac:dyDescent="0.2">
      <c r="A1090" s="5"/>
    </row>
    <row r="1091" spans="1:1" x14ac:dyDescent="0.2">
      <c r="A1091" s="5"/>
    </row>
    <row r="1092" spans="1:1" x14ac:dyDescent="0.2">
      <c r="A1092" s="5"/>
    </row>
    <row r="1093" spans="1:1" x14ac:dyDescent="0.2">
      <c r="A1093" s="5"/>
    </row>
    <row r="1094" spans="1:1" x14ac:dyDescent="0.2">
      <c r="A1094" s="5"/>
    </row>
    <row r="1095" spans="1:1" x14ac:dyDescent="0.2">
      <c r="A1095" s="5"/>
    </row>
    <row r="1096" spans="1:1" x14ac:dyDescent="0.2">
      <c r="A1096" s="5"/>
    </row>
    <row r="1097" spans="1:1" x14ac:dyDescent="0.2">
      <c r="A1097" s="5"/>
    </row>
    <row r="1098" spans="1:1" x14ac:dyDescent="0.2">
      <c r="A1098" s="5"/>
    </row>
    <row r="1099" spans="1:1" x14ac:dyDescent="0.2">
      <c r="A1099" s="5"/>
    </row>
    <row r="1100" spans="1:1" x14ac:dyDescent="0.2">
      <c r="A1100" s="5"/>
    </row>
    <row r="1101" spans="1:1" x14ac:dyDescent="0.2">
      <c r="A1101" s="5"/>
    </row>
    <row r="1102" spans="1:1" x14ac:dyDescent="0.2">
      <c r="A1102" s="5"/>
    </row>
    <row r="1103" spans="1:1" x14ac:dyDescent="0.2">
      <c r="A1103" s="5"/>
    </row>
    <row r="1104" spans="1:1" x14ac:dyDescent="0.2">
      <c r="A1104" s="5"/>
    </row>
    <row r="1105" spans="1:1" x14ac:dyDescent="0.2">
      <c r="A1105" s="5"/>
    </row>
    <row r="1106" spans="1:1" x14ac:dyDescent="0.2">
      <c r="A1106" s="5"/>
    </row>
    <row r="1107" spans="1:1" x14ac:dyDescent="0.2">
      <c r="A1107" s="5"/>
    </row>
    <row r="1108" spans="1:1" x14ac:dyDescent="0.2">
      <c r="A1108" s="5"/>
    </row>
    <row r="1109" spans="1:1" x14ac:dyDescent="0.2">
      <c r="A1109" s="5"/>
    </row>
    <row r="1110" spans="1:1" x14ac:dyDescent="0.2">
      <c r="A1110" s="5"/>
    </row>
    <row r="1111" spans="1:1" x14ac:dyDescent="0.2">
      <c r="A1111" s="5"/>
    </row>
    <row r="1112" spans="1:1" x14ac:dyDescent="0.2">
      <c r="A1112" s="5"/>
    </row>
    <row r="1113" spans="1:1" x14ac:dyDescent="0.2">
      <c r="A1113" s="5"/>
    </row>
    <row r="1114" spans="1:1" x14ac:dyDescent="0.2">
      <c r="A1114" s="5"/>
    </row>
    <row r="1115" spans="1:1" x14ac:dyDescent="0.2">
      <c r="A1115" s="5"/>
    </row>
    <row r="1116" spans="1:1" x14ac:dyDescent="0.2">
      <c r="A1116" s="5"/>
    </row>
    <row r="1117" spans="1:1" x14ac:dyDescent="0.2">
      <c r="A1117" s="5"/>
    </row>
    <row r="1118" spans="1:1" x14ac:dyDescent="0.2">
      <c r="A1118" s="5"/>
    </row>
    <row r="1119" spans="1:1" x14ac:dyDescent="0.2">
      <c r="A1119" s="5"/>
    </row>
    <row r="1120" spans="1:1" x14ac:dyDescent="0.2">
      <c r="A1120" s="5"/>
    </row>
    <row r="1121" spans="1:1" x14ac:dyDescent="0.2">
      <c r="A1121" s="5"/>
    </row>
    <row r="1122" spans="1:1" x14ac:dyDescent="0.2">
      <c r="A1122" s="5"/>
    </row>
    <row r="1123" spans="1:1" x14ac:dyDescent="0.2">
      <c r="A1123" s="5"/>
    </row>
    <row r="1124" spans="1:1" x14ac:dyDescent="0.2">
      <c r="A1124" s="5"/>
    </row>
    <row r="1125" spans="1:1" x14ac:dyDescent="0.2">
      <c r="A1125" s="5"/>
    </row>
    <row r="1126" spans="1:1" x14ac:dyDescent="0.2">
      <c r="A1126" s="5"/>
    </row>
    <row r="1127" spans="1:1" x14ac:dyDescent="0.2">
      <c r="A1127" s="5"/>
    </row>
    <row r="1128" spans="1:1" x14ac:dyDescent="0.2">
      <c r="A1128" s="5"/>
    </row>
    <row r="1129" spans="1:1" x14ac:dyDescent="0.2">
      <c r="A1129" s="5"/>
    </row>
    <row r="1130" spans="1:1" x14ac:dyDescent="0.2">
      <c r="A1130" s="5"/>
    </row>
    <row r="1131" spans="1:1" x14ac:dyDescent="0.2">
      <c r="A1131" s="5"/>
    </row>
    <row r="1132" spans="1:1" x14ac:dyDescent="0.2">
      <c r="A1132" s="5"/>
    </row>
    <row r="1133" spans="1:1" x14ac:dyDescent="0.2">
      <c r="A1133" s="5"/>
    </row>
    <row r="1134" spans="1:1" x14ac:dyDescent="0.2">
      <c r="A1134" s="5"/>
    </row>
    <row r="1135" spans="1:1" x14ac:dyDescent="0.2">
      <c r="A1135" s="5"/>
    </row>
    <row r="1136" spans="1:1" x14ac:dyDescent="0.2">
      <c r="A1136" s="5"/>
    </row>
    <row r="1137" spans="1:1" x14ac:dyDescent="0.2">
      <c r="A1137" s="5"/>
    </row>
    <row r="1138" spans="1:1" x14ac:dyDescent="0.2">
      <c r="A1138" s="5"/>
    </row>
    <row r="1139" spans="1:1" x14ac:dyDescent="0.2">
      <c r="A1139" s="5"/>
    </row>
    <row r="1140" spans="1:1" x14ac:dyDescent="0.2">
      <c r="A1140" s="5"/>
    </row>
    <row r="1141" spans="1:1" x14ac:dyDescent="0.2">
      <c r="A1141" s="5"/>
    </row>
    <row r="1142" spans="1:1" x14ac:dyDescent="0.2">
      <c r="A1142" s="5"/>
    </row>
    <row r="1143" spans="1:1" x14ac:dyDescent="0.2">
      <c r="A1143" s="5"/>
    </row>
    <row r="1144" spans="1:1" x14ac:dyDescent="0.2">
      <c r="A1144" s="5"/>
    </row>
    <row r="1145" spans="1:1" x14ac:dyDescent="0.2">
      <c r="A1145" s="5"/>
    </row>
    <row r="1146" spans="1:1" x14ac:dyDescent="0.2">
      <c r="A1146" s="5"/>
    </row>
    <row r="1147" spans="1:1" x14ac:dyDescent="0.2">
      <c r="A1147" s="5"/>
    </row>
    <row r="1148" spans="1:1" x14ac:dyDescent="0.2">
      <c r="A1148" s="5"/>
    </row>
    <row r="1149" spans="1:1" x14ac:dyDescent="0.2">
      <c r="A1149" s="5"/>
    </row>
    <row r="1150" spans="1:1" x14ac:dyDescent="0.2">
      <c r="A1150" s="5"/>
    </row>
    <row r="1151" spans="1:1" x14ac:dyDescent="0.2">
      <c r="A1151" s="5"/>
    </row>
    <row r="1152" spans="1:1" x14ac:dyDescent="0.2">
      <c r="A1152" s="5"/>
    </row>
    <row r="1153" spans="1:1" x14ac:dyDescent="0.2">
      <c r="A1153" s="5"/>
    </row>
    <row r="1154" spans="1:1" x14ac:dyDescent="0.2">
      <c r="A1154" s="5"/>
    </row>
    <row r="1155" spans="1:1" x14ac:dyDescent="0.2">
      <c r="A1155" s="5"/>
    </row>
    <row r="1156" spans="1:1" x14ac:dyDescent="0.2">
      <c r="A1156" s="5"/>
    </row>
    <row r="1157" spans="1:1" x14ac:dyDescent="0.2">
      <c r="A1157" s="5"/>
    </row>
    <row r="1158" spans="1:1" x14ac:dyDescent="0.2">
      <c r="A1158" s="5"/>
    </row>
    <row r="1159" spans="1:1" x14ac:dyDescent="0.2">
      <c r="A1159" s="5"/>
    </row>
    <row r="1160" spans="1:1" x14ac:dyDescent="0.2">
      <c r="A1160" s="5"/>
    </row>
    <row r="1161" spans="1:1" x14ac:dyDescent="0.2">
      <c r="A1161" s="5"/>
    </row>
    <row r="1162" spans="1:1" x14ac:dyDescent="0.2">
      <c r="A1162" s="5"/>
    </row>
    <row r="1163" spans="1:1" x14ac:dyDescent="0.2">
      <c r="A1163" s="5"/>
    </row>
    <row r="1164" spans="1:1" x14ac:dyDescent="0.2">
      <c r="A1164" s="5"/>
    </row>
    <row r="1165" spans="1:1" x14ac:dyDescent="0.2">
      <c r="A1165" s="5"/>
    </row>
    <row r="1166" spans="1:1" x14ac:dyDescent="0.2">
      <c r="A1166" s="5"/>
    </row>
    <row r="1167" spans="1:1" x14ac:dyDescent="0.2">
      <c r="A1167" s="5"/>
    </row>
    <row r="1168" spans="1:1" x14ac:dyDescent="0.2">
      <c r="A1168" s="5"/>
    </row>
    <row r="1169" spans="1:1" x14ac:dyDescent="0.2">
      <c r="A1169" s="5"/>
    </row>
    <row r="1170" spans="1:1" x14ac:dyDescent="0.2">
      <c r="A1170" s="5"/>
    </row>
    <row r="1171" spans="1:1" x14ac:dyDescent="0.2">
      <c r="A1171" s="5"/>
    </row>
    <row r="1172" spans="1:1" x14ac:dyDescent="0.2">
      <c r="A1172" s="5"/>
    </row>
    <row r="1173" spans="1:1" x14ac:dyDescent="0.2">
      <c r="A1173" s="5"/>
    </row>
    <row r="1174" spans="1:1" x14ac:dyDescent="0.2">
      <c r="A1174" s="5"/>
    </row>
    <row r="1175" spans="1:1" x14ac:dyDescent="0.2">
      <c r="A1175" s="5"/>
    </row>
    <row r="1176" spans="1:1" x14ac:dyDescent="0.2">
      <c r="A1176" s="5"/>
    </row>
    <row r="1177" spans="1:1" x14ac:dyDescent="0.2">
      <c r="A1177" s="5"/>
    </row>
    <row r="1178" spans="1:1" x14ac:dyDescent="0.2">
      <c r="A1178" s="5"/>
    </row>
    <row r="1179" spans="1:1" x14ac:dyDescent="0.2">
      <c r="A1179" s="5"/>
    </row>
    <row r="1180" spans="1:1" x14ac:dyDescent="0.2">
      <c r="A1180" s="5"/>
    </row>
    <row r="1181" spans="1:1" x14ac:dyDescent="0.2">
      <c r="A1181" s="5"/>
    </row>
    <row r="1182" spans="1:1" x14ac:dyDescent="0.2">
      <c r="A1182" s="5"/>
    </row>
    <row r="1183" spans="1:1" x14ac:dyDescent="0.2">
      <c r="A1183" s="5"/>
    </row>
    <row r="1184" spans="1:1" x14ac:dyDescent="0.2">
      <c r="A1184" s="5"/>
    </row>
    <row r="1185" spans="1:1" x14ac:dyDescent="0.2">
      <c r="A1185" s="5"/>
    </row>
    <row r="1186" spans="1:1" x14ac:dyDescent="0.2">
      <c r="A1186" s="5"/>
    </row>
    <row r="1187" spans="1:1" x14ac:dyDescent="0.2">
      <c r="A1187" s="5"/>
    </row>
    <row r="1188" spans="1:1" x14ac:dyDescent="0.2">
      <c r="A1188" s="5"/>
    </row>
    <row r="1189" spans="1:1" x14ac:dyDescent="0.2">
      <c r="A1189" s="5"/>
    </row>
    <row r="1190" spans="1:1" x14ac:dyDescent="0.2">
      <c r="A1190" s="5"/>
    </row>
    <row r="1191" spans="1:1" x14ac:dyDescent="0.2">
      <c r="A1191" s="5"/>
    </row>
    <row r="1192" spans="1:1" x14ac:dyDescent="0.2">
      <c r="A1192" s="5"/>
    </row>
    <row r="1193" spans="1:1" x14ac:dyDescent="0.2">
      <c r="A1193" s="5"/>
    </row>
    <row r="1194" spans="1:1" x14ac:dyDescent="0.2">
      <c r="A1194" s="5"/>
    </row>
    <row r="1195" spans="1:1" x14ac:dyDescent="0.2">
      <c r="A1195" s="5"/>
    </row>
    <row r="1196" spans="1:1" x14ac:dyDescent="0.2">
      <c r="A1196" s="5"/>
    </row>
    <row r="1197" spans="1:1" x14ac:dyDescent="0.2">
      <c r="A1197" s="5"/>
    </row>
    <row r="1198" spans="1:1" x14ac:dyDescent="0.2">
      <c r="A1198" s="5"/>
    </row>
    <row r="1199" spans="1:1" x14ac:dyDescent="0.2">
      <c r="A1199" s="5"/>
    </row>
    <row r="1200" spans="1:1" x14ac:dyDescent="0.2">
      <c r="A1200" s="5"/>
    </row>
    <row r="1201" spans="1:1" x14ac:dyDescent="0.2">
      <c r="A1201" s="5"/>
    </row>
    <row r="1202" spans="1:1" x14ac:dyDescent="0.2">
      <c r="A1202" s="5"/>
    </row>
    <row r="1203" spans="1:1" x14ac:dyDescent="0.2">
      <c r="A1203" s="5"/>
    </row>
    <row r="1204" spans="1:1" x14ac:dyDescent="0.2">
      <c r="A1204" s="5"/>
    </row>
    <row r="1205" spans="1:1" x14ac:dyDescent="0.2">
      <c r="A1205" s="5"/>
    </row>
    <row r="1206" spans="1:1" x14ac:dyDescent="0.2">
      <c r="A1206" s="5"/>
    </row>
    <row r="1207" spans="1:1" x14ac:dyDescent="0.2">
      <c r="A1207" s="5"/>
    </row>
    <row r="1208" spans="1:1" x14ac:dyDescent="0.2">
      <c r="A1208" s="5"/>
    </row>
    <row r="1209" spans="1:1" x14ac:dyDescent="0.2">
      <c r="A1209" s="5"/>
    </row>
    <row r="1210" spans="1:1" x14ac:dyDescent="0.2">
      <c r="A1210" s="5"/>
    </row>
    <row r="1211" spans="1:1" x14ac:dyDescent="0.2">
      <c r="A1211" s="5"/>
    </row>
    <row r="1212" spans="1:1" x14ac:dyDescent="0.2">
      <c r="A1212" s="5"/>
    </row>
    <row r="1213" spans="1:1" x14ac:dyDescent="0.2">
      <c r="A1213" s="5"/>
    </row>
    <row r="1214" spans="1:1" x14ac:dyDescent="0.2">
      <c r="A1214" s="5"/>
    </row>
    <row r="1215" spans="1:1" x14ac:dyDescent="0.2">
      <c r="A1215" s="5"/>
    </row>
    <row r="1216" spans="1:1" x14ac:dyDescent="0.2">
      <c r="A1216" s="5"/>
    </row>
    <row r="1217" spans="1:1" x14ac:dyDescent="0.2">
      <c r="A1217" s="5"/>
    </row>
    <row r="1218" spans="1:1" x14ac:dyDescent="0.2">
      <c r="A1218" s="5"/>
    </row>
    <row r="1219" spans="1:1" x14ac:dyDescent="0.2">
      <c r="A1219" s="5"/>
    </row>
    <row r="1220" spans="1:1" x14ac:dyDescent="0.2">
      <c r="A1220" s="5"/>
    </row>
    <row r="1221" spans="1:1" x14ac:dyDescent="0.2">
      <c r="A1221" s="5"/>
    </row>
  </sheetData>
  <mergeCells count="5">
    <mergeCell ref="X16:AC16"/>
    <mergeCell ref="R3:S3"/>
    <mergeCell ref="U3:V3"/>
    <mergeCell ref="X6:AC6"/>
    <mergeCell ref="X11:AC11"/>
  </mergeCells>
  <conditionalFormatting sqref="D2:D65120">
    <cfRule type="cellIs" dxfId="7" priority="1" stopIfTrue="1" operator="notBetween">
      <formula>219</formula>
      <formula>408</formula>
    </cfRule>
    <cfRule type="cellIs" dxfId="6" priority="2" stopIfTrue="1" operator="between">
      <formula>219</formula>
      <formula>408</formula>
    </cfRule>
  </conditionalFormatting>
  <conditionalFormatting sqref="E2:F65120">
    <cfRule type="cellIs" dxfId="5" priority="3" stopIfTrue="1" operator="notBetween">
      <formula>999</formula>
      <formula>1492</formula>
    </cfRule>
    <cfRule type="cellIs" dxfId="4" priority="4" stopIfTrue="1" operator="between">
      <formula>999</formula>
      <formula>1495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F834A-0DD5-4D31-B4C8-606FDAAA56BF}">
  <dimension ref="A1:AG1221"/>
  <sheetViews>
    <sheetView zoomScaleNormal="100" workbookViewId="0">
      <pane ySplit="1" topLeftCell="A16" activePane="bottomLeft" state="frozenSplit"/>
      <selection activeCell="C1" sqref="C1"/>
      <selection pane="bottomLeft" activeCell="G75" sqref="G75"/>
    </sheetView>
  </sheetViews>
  <sheetFormatPr defaultRowHeight="11.25" x14ac:dyDescent="0.2"/>
  <cols>
    <col min="1" max="1" width="9.140625" style="1"/>
    <col min="2" max="2" width="12.28515625" style="6" customWidth="1"/>
    <col min="3" max="3" width="10.28515625" style="2" customWidth="1"/>
    <col min="4" max="4" width="8.42578125" style="7" bestFit="1" customWidth="1"/>
    <col min="5" max="5" width="8.42578125" style="8" bestFit="1" customWidth="1"/>
    <col min="6" max="6" width="8.42578125" style="50" customWidth="1"/>
    <col min="7" max="7" width="40.42578125" style="3" customWidth="1"/>
    <col min="8" max="9" width="9.140625" style="1"/>
    <col min="10" max="10" width="9.5703125" style="1" customWidth="1"/>
    <col min="11" max="11" width="9.42578125" style="1" customWidth="1"/>
    <col min="12" max="23" width="9.140625" style="1"/>
    <col min="24" max="29" width="9.140625" style="1" customWidth="1"/>
    <col min="30" max="16384" width="9.140625" style="1"/>
  </cols>
  <sheetData>
    <row r="1" spans="1:33" ht="15" customHeight="1" thickBot="1" x14ac:dyDescent="0.25">
      <c r="A1" s="43" t="s">
        <v>0</v>
      </c>
      <c r="B1" s="43" t="s">
        <v>1</v>
      </c>
      <c r="C1" s="44" t="s">
        <v>2</v>
      </c>
      <c r="D1" s="41" t="s">
        <v>4</v>
      </c>
      <c r="E1" s="42" t="s">
        <v>5</v>
      </c>
      <c r="F1" s="47"/>
      <c r="G1" s="45" t="s">
        <v>3</v>
      </c>
    </row>
    <row r="2" spans="1:33" ht="15" customHeight="1" x14ac:dyDescent="0.25">
      <c r="A2" s="21">
        <v>1</v>
      </c>
      <c r="B2" s="15">
        <v>45301</v>
      </c>
      <c r="C2" s="4" t="s">
        <v>6</v>
      </c>
      <c r="D2" s="19">
        <v>15.2</v>
      </c>
      <c r="E2" s="20">
        <v>126.6</v>
      </c>
      <c r="F2" s="48"/>
      <c r="X2" s="11" t="s">
        <v>7</v>
      </c>
      <c r="Y2" s="11" t="s">
        <v>8</v>
      </c>
      <c r="Z2" s="11" t="s">
        <v>9</v>
      </c>
      <c r="AA2" s="11" t="s">
        <v>10</v>
      </c>
      <c r="AB2" s="11" t="s">
        <v>11</v>
      </c>
      <c r="AC2" s="11" t="s">
        <v>12</v>
      </c>
    </row>
    <row r="3" spans="1:33" ht="15" customHeight="1" x14ac:dyDescent="0.25">
      <c r="A3" s="21">
        <v>1.5</v>
      </c>
      <c r="B3" s="16">
        <v>45301</v>
      </c>
      <c r="C3" s="4" t="s">
        <v>6</v>
      </c>
      <c r="D3" s="19">
        <v>14.6</v>
      </c>
      <c r="E3" s="20">
        <v>130.9</v>
      </c>
      <c r="F3" s="48"/>
      <c r="G3" s="9"/>
      <c r="R3" s="52" t="s">
        <v>64</v>
      </c>
      <c r="S3" s="54"/>
      <c r="T3"/>
      <c r="U3" s="52" t="s">
        <v>65</v>
      </c>
      <c r="V3" s="54"/>
      <c r="X3" s="11">
        <v>0</v>
      </c>
      <c r="Y3" s="12">
        <f>S4-S5</f>
        <v>13.14</v>
      </c>
      <c r="Z3" s="12">
        <f>S4-(2*S5)</f>
        <v>11.68</v>
      </c>
      <c r="AA3" s="12">
        <f>S4+S5</f>
        <v>16.059999999999999</v>
      </c>
      <c r="AB3" s="12">
        <f>S4+(2*S5)</f>
        <v>17.52</v>
      </c>
      <c r="AC3" s="12">
        <f>S4</f>
        <v>14.6</v>
      </c>
      <c r="AG3"/>
    </row>
    <row r="4" spans="1:33" ht="15" customHeight="1" x14ac:dyDescent="0.25">
      <c r="A4" s="21">
        <v>2</v>
      </c>
      <c r="B4" s="16">
        <v>45317</v>
      </c>
      <c r="C4" s="4" t="s">
        <v>6</v>
      </c>
      <c r="D4" s="19">
        <v>12.79</v>
      </c>
      <c r="E4" s="20">
        <v>130.68</v>
      </c>
      <c r="F4" s="48"/>
      <c r="G4" s="10"/>
      <c r="R4" s="13" t="s">
        <v>14</v>
      </c>
      <c r="S4" s="12">
        <v>14.6</v>
      </c>
      <c r="T4"/>
      <c r="U4" s="13" t="s">
        <v>14</v>
      </c>
      <c r="V4" s="12">
        <v>132.24</v>
      </c>
      <c r="X4" s="11">
        <v>29.5</v>
      </c>
      <c r="Y4" s="12">
        <f>S4-S5</f>
        <v>13.14</v>
      </c>
      <c r="Z4" s="12">
        <f>S4-(2*S5)</f>
        <v>11.68</v>
      </c>
      <c r="AA4" s="12">
        <f>S4+S5</f>
        <v>16.059999999999999</v>
      </c>
      <c r="AB4" s="12">
        <f>S4+(2*S5)</f>
        <v>17.52</v>
      </c>
      <c r="AC4" s="12">
        <f>S4</f>
        <v>14.6</v>
      </c>
      <c r="AG4"/>
    </row>
    <row r="5" spans="1:33" ht="15" customHeight="1" x14ac:dyDescent="0.25">
      <c r="A5" s="21">
        <v>2.5</v>
      </c>
      <c r="B5" s="16">
        <v>45317</v>
      </c>
      <c r="C5" s="4" t="s">
        <v>6</v>
      </c>
      <c r="D5" s="19">
        <v>13.907999999999999</v>
      </c>
      <c r="E5" s="20">
        <v>135.51400000000001</v>
      </c>
      <c r="F5" s="49"/>
      <c r="G5" s="9"/>
      <c r="R5" s="13" t="s">
        <v>13</v>
      </c>
      <c r="S5" s="12">
        <f>S4*0.1</f>
        <v>1.46</v>
      </c>
      <c r="T5" s="14"/>
      <c r="U5" s="13" t="s">
        <v>13</v>
      </c>
      <c r="V5" s="12">
        <f>V4*0.05</f>
        <v>6.612000000000001</v>
      </c>
      <c r="AG5"/>
    </row>
    <row r="6" spans="1:33" ht="15" customHeight="1" x14ac:dyDescent="0.25">
      <c r="A6" s="21">
        <v>3</v>
      </c>
      <c r="B6" s="16">
        <v>45336</v>
      </c>
      <c r="C6" s="4" t="s">
        <v>15</v>
      </c>
      <c r="D6" s="19">
        <v>11.956</v>
      </c>
      <c r="E6" s="20">
        <v>121.483</v>
      </c>
      <c r="F6" s="49"/>
      <c r="G6" s="10"/>
      <c r="R6" s="13" t="s">
        <v>63</v>
      </c>
      <c r="S6" s="12">
        <f>S5/S4*100</f>
        <v>10</v>
      </c>
      <c r="U6" s="13" t="s">
        <v>63</v>
      </c>
      <c r="V6" s="12">
        <f>V5/V4*100</f>
        <v>5</v>
      </c>
      <c r="X6" s="52" t="s">
        <v>65</v>
      </c>
      <c r="Y6" s="53"/>
      <c r="Z6" s="53"/>
      <c r="AA6" s="53"/>
      <c r="AB6" s="53"/>
      <c r="AC6" s="54"/>
      <c r="AG6"/>
    </row>
    <row r="7" spans="1:33" ht="15" customHeight="1" x14ac:dyDescent="0.25">
      <c r="A7" s="21">
        <v>3.5</v>
      </c>
      <c r="B7" s="16">
        <v>45336</v>
      </c>
      <c r="C7" s="4" t="s">
        <v>15</v>
      </c>
      <c r="D7" s="19">
        <v>11.8</v>
      </c>
      <c r="E7" s="20">
        <v>121.5</v>
      </c>
      <c r="F7" s="49"/>
      <c r="G7" s="10"/>
      <c r="X7" s="11" t="s">
        <v>7</v>
      </c>
      <c r="Y7" s="11" t="s">
        <v>8</v>
      </c>
      <c r="Z7" s="11" t="s">
        <v>9</v>
      </c>
      <c r="AA7" s="11" t="s">
        <v>10</v>
      </c>
      <c r="AB7" s="11" t="s">
        <v>11</v>
      </c>
      <c r="AC7" s="11" t="s">
        <v>12</v>
      </c>
    </row>
    <row r="8" spans="1:33" ht="15" customHeight="1" x14ac:dyDescent="0.25">
      <c r="A8" s="21">
        <v>4</v>
      </c>
      <c r="B8" s="16">
        <v>45343</v>
      </c>
      <c r="C8" s="4" t="s">
        <v>6</v>
      </c>
      <c r="D8" s="19">
        <v>11.225</v>
      </c>
      <c r="E8" s="20">
        <v>130.90299999999999</v>
      </c>
      <c r="F8" s="49"/>
      <c r="G8" s="10" t="s">
        <v>16</v>
      </c>
      <c r="X8" s="11">
        <v>0</v>
      </c>
      <c r="Y8" s="12">
        <f>V4-V5</f>
        <v>125.62800000000001</v>
      </c>
      <c r="Z8" s="12">
        <f>V4-(2*V5)</f>
        <v>119.01600000000001</v>
      </c>
      <c r="AA8" s="12">
        <f>V4+V5</f>
        <v>138.852</v>
      </c>
      <c r="AB8" s="12">
        <f>V4+(2*V5)</f>
        <v>145.464</v>
      </c>
      <c r="AC8" s="12">
        <f>V4</f>
        <v>132.24</v>
      </c>
    </row>
    <row r="9" spans="1:33" ht="15" customHeight="1" x14ac:dyDescent="0.25">
      <c r="A9" s="21">
        <v>4.5</v>
      </c>
      <c r="B9" s="16">
        <v>45343</v>
      </c>
      <c r="C9" s="4" t="s">
        <v>6</v>
      </c>
      <c r="D9" s="19">
        <v>11.151999999999999</v>
      </c>
      <c r="E9" s="20">
        <v>130.678</v>
      </c>
      <c r="F9" s="49"/>
      <c r="G9" s="10" t="s">
        <v>16</v>
      </c>
      <c r="I9" s="46"/>
      <c r="J9" s="46"/>
      <c r="X9" s="11">
        <v>29.5</v>
      </c>
      <c r="Y9" s="12">
        <f>V4-V5</f>
        <v>125.62800000000001</v>
      </c>
      <c r="Z9" s="12">
        <f>V4-(2*V5)</f>
        <v>119.01600000000001</v>
      </c>
      <c r="AA9" s="12">
        <f>V4+V5</f>
        <v>138.852</v>
      </c>
      <c r="AB9" s="12">
        <f>V4+(2*V5)</f>
        <v>145.464</v>
      </c>
      <c r="AC9" s="12">
        <f>V4</f>
        <v>132.24</v>
      </c>
    </row>
    <row r="10" spans="1:33" ht="15" customHeight="1" x14ac:dyDescent="0.2">
      <c r="A10" s="21">
        <v>5</v>
      </c>
      <c r="B10" s="16">
        <v>45356</v>
      </c>
      <c r="C10" s="4" t="s">
        <v>6</v>
      </c>
      <c r="D10" s="19">
        <v>10.939</v>
      </c>
      <c r="E10" s="20">
        <v>130.08099999999999</v>
      </c>
      <c r="F10" s="49"/>
      <c r="G10" s="10" t="s">
        <v>17</v>
      </c>
    </row>
    <row r="11" spans="1:33" ht="21.75" customHeight="1" x14ac:dyDescent="0.25">
      <c r="A11" s="21">
        <v>5.5</v>
      </c>
      <c r="B11" s="16">
        <v>45356</v>
      </c>
      <c r="C11" s="4" t="s">
        <v>6</v>
      </c>
      <c r="D11" s="19">
        <v>18</v>
      </c>
      <c r="E11" s="20">
        <v>143.19999999999999</v>
      </c>
      <c r="F11" s="49"/>
      <c r="G11" s="10" t="s">
        <v>18</v>
      </c>
      <c r="X11" s="52" t="s">
        <v>66</v>
      </c>
      <c r="Y11" s="53"/>
      <c r="Z11" s="53"/>
      <c r="AA11" s="53"/>
      <c r="AB11" s="53"/>
      <c r="AC11" s="54"/>
    </row>
    <row r="12" spans="1:33" ht="15" customHeight="1" x14ac:dyDescent="0.25">
      <c r="A12" s="21">
        <v>6</v>
      </c>
      <c r="B12" s="16">
        <v>45370</v>
      </c>
      <c r="C12" s="4" t="s">
        <v>6</v>
      </c>
      <c r="D12" s="19">
        <v>11.59648</v>
      </c>
      <c r="E12" s="20">
        <v>136.59</v>
      </c>
      <c r="F12" s="49"/>
      <c r="G12" s="10" t="s">
        <v>19</v>
      </c>
      <c r="X12" s="11" t="s">
        <v>7</v>
      </c>
      <c r="Y12" s="11" t="s">
        <v>8</v>
      </c>
      <c r="Z12" s="11" t="s">
        <v>9</v>
      </c>
      <c r="AA12" s="11" t="s">
        <v>10</v>
      </c>
      <c r="AB12" s="11" t="s">
        <v>11</v>
      </c>
      <c r="AC12" s="11" t="s">
        <v>12</v>
      </c>
    </row>
    <row r="13" spans="1:33" ht="15" customHeight="1" x14ac:dyDescent="0.25">
      <c r="A13" s="21">
        <v>6.5</v>
      </c>
      <c r="B13" s="16">
        <v>45370</v>
      </c>
      <c r="C13" s="4" t="s">
        <v>6</v>
      </c>
      <c r="D13" s="19">
        <v>11.57668</v>
      </c>
      <c r="E13" s="20">
        <v>137.44973999999999</v>
      </c>
      <c r="F13" s="49"/>
      <c r="G13" s="10" t="s">
        <v>19</v>
      </c>
      <c r="J13" s="46"/>
      <c r="K13" s="46"/>
      <c r="X13" s="11">
        <v>30</v>
      </c>
      <c r="Y13" s="12">
        <f>S9-S10</f>
        <v>0</v>
      </c>
      <c r="Z13" s="12">
        <f>S9-(2*S10)</f>
        <v>0</v>
      </c>
      <c r="AA13" s="12">
        <f>S9+S10</f>
        <v>0</v>
      </c>
      <c r="AB13" s="12">
        <f>S9+(2*S10)</f>
        <v>0</v>
      </c>
      <c r="AC13" s="12">
        <f>S9</f>
        <v>0</v>
      </c>
    </row>
    <row r="14" spans="1:33" ht="15" customHeight="1" x14ac:dyDescent="0.25">
      <c r="A14" s="21">
        <v>7</v>
      </c>
      <c r="B14" s="16">
        <v>45385</v>
      </c>
      <c r="C14" s="4" t="s">
        <v>6</v>
      </c>
      <c r="D14" s="19">
        <v>16.053000000000001</v>
      </c>
      <c r="E14" s="20">
        <v>140.96100000000001</v>
      </c>
      <c r="F14" s="49"/>
      <c r="G14" s="9"/>
      <c r="X14" s="11">
        <v>50</v>
      </c>
      <c r="Y14" s="12">
        <f>S9-S10</f>
        <v>0</v>
      </c>
      <c r="Z14" s="12">
        <f>S9-(2*S10)</f>
        <v>0</v>
      </c>
      <c r="AA14" s="12">
        <f>S9+S10</f>
        <v>0</v>
      </c>
      <c r="AB14" s="12">
        <f>S9+(2*S10)</f>
        <v>0</v>
      </c>
      <c r="AC14" s="12">
        <f>S9</f>
        <v>0</v>
      </c>
    </row>
    <row r="15" spans="1:33" ht="15" customHeight="1" x14ac:dyDescent="0.2">
      <c r="A15" s="21">
        <v>7.5</v>
      </c>
      <c r="B15" s="16">
        <v>45385</v>
      </c>
      <c r="C15" s="4" t="s">
        <v>6</v>
      </c>
      <c r="D15" s="19">
        <v>15.234</v>
      </c>
      <c r="E15" s="20">
        <v>139.536</v>
      </c>
      <c r="F15" s="49"/>
      <c r="G15" s="9"/>
      <c r="S15" s="33"/>
    </row>
    <row r="16" spans="1:33" ht="15" customHeight="1" x14ac:dyDescent="0.25">
      <c r="A16" s="21">
        <v>8</v>
      </c>
      <c r="B16" s="16">
        <v>45391</v>
      </c>
      <c r="C16" s="4" t="s">
        <v>6</v>
      </c>
      <c r="D16" s="19">
        <v>15.82</v>
      </c>
      <c r="E16" s="20">
        <v>141.119</v>
      </c>
      <c r="F16" s="49"/>
      <c r="G16" s="9"/>
      <c r="S16" s="33"/>
      <c r="X16" s="52" t="s">
        <v>67</v>
      </c>
      <c r="Y16" s="53"/>
      <c r="Z16" s="53"/>
      <c r="AA16" s="53"/>
      <c r="AB16" s="53"/>
      <c r="AC16" s="54"/>
    </row>
    <row r="17" spans="1:29" ht="15" customHeight="1" x14ac:dyDescent="0.25">
      <c r="A17" s="21">
        <v>8.5</v>
      </c>
      <c r="B17" s="16">
        <v>45391</v>
      </c>
      <c r="C17" s="4" t="s">
        <v>6</v>
      </c>
      <c r="D17" s="19">
        <v>15.86</v>
      </c>
      <c r="E17" s="20">
        <v>142.11799999999999</v>
      </c>
      <c r="F17" s="49"/>
      <c r="G17" s="9"/>
      <c r="S17" s="33"/>
      <c r="X17" s="11" t="s">
        <v>7</v>
      </c>
      <c r="Y17" s="11" t="s">
        <v>8</v>
      </c>
      <c r="Z17" s="11" t="s">
        <v>9</v>
      </c>
      <c r="AA17" s="11" t="s">
        <v>10</v>
      </c>
      <c r="AB17" s="11" t="s">
        <v>11</v>
      </c>
      <c r="AC17" s="11" t="s">
        <v>12</v>
      </c>
    </row>
    <row r="18" spans="1:29" ht="15" customHeight="1" x14ac:dyDescent="0.25">
      <c r="A18" s="21">
        <v>9</v>
      </c>
      <c r="B18" s="16">
        <v>45406</v>
      </c>
      <c r="C18" s="4" t="s">
        <v>6</v>
      </c>
      <c r="D18" s="19">
        <v>15.22</v>
      </c>
      <c r="E18" s="20">
        <v>141.846</v>
      </c>
      <c r="F18" s="49"/>
      <c r="G18" s="9"/>
      <c r="S18" s="33"/>
      <c r="X18" s="11">
        <v>30</v>
      </c>
      <c r="Y18" s="12">
        <f>V9-V10</f>
        <v>0</v>
      </c>
      <c r="Z18" s="12">
        <f>V9-(2*V10)</f>
        <v>0</v>
      </c>
      <c r="AA18" s="12">
        <f>V9+V10</f>
        <v>0</v>
      </c>
      <c r="AB18" s="12">
        <f>V9+(2*V10)</f>
        <v>0</v>
      </c>
      <c r="AC18" s="12">
        <f>V9</f>
        <v>0</v>
      </c>
    </row>
    <row r="19" spans="1:29" ht="15" customHeight="1" x14ac:dyDescent="0.25">
      <c r="A19" s="21">
        <v>9.5</v>
      </c>
      <c r="B19" s="16">
        <v>45406</v>
      </c>
      <c r="C19" s="4" t="s">
        <v>6</v>
      </c>
      <c r="D19" s="19">
        <v>15.135999999999999</v>
      </c>
      <c r="E19" s="20">
        <v>141.887</v>
      </c>
      <c r="F19" s="49"/>
      <c r="G19" s="9"/>
      <c r="X19" s="11">
        <v>50</v>
      </c>
      <c r="Y19" s="12">
        <f>V9-V10</f>
        <v>0</v>
      </c>
      <c r="Z19" s="12">
        <f>V9-(2*V10)</f>
        <v>0</v>
      </c>
      <c r="AA19" s="12">
        <f>V9+V10</f>
        <v>0</v>
      </c>
      <c r="AB19" s="12">
        <f>V9+(2*V10)</f>
        <v>0</v>
      </c>
      <c r="AC19" s="12">
        <f>V9</f>
        <v>0</v>
      </c>
    </row>
    <row r="20" spans="1:29" ht="15" customHeight="1" x14ac:dyDescent="0.2">
      <c r="A20" s="21">
        <v>10</v>
      </c>
      <c r="B20" s="16">
        <v>45420</v>
      </c>
      <c r="C20" s="4" t="s">
        <v>6</v>
      </c>
      <c r="D20" s="19">
        <v>15.493</v>
      </c>
      <c r="E20" s="20">
        <v>142.369</v>
      </c>
      <c r="F20" s="49"/>
      <c r="G20" s="9"/>
    </row>
    <row r="21" spans="1:29" ht="15" customHeight="1" x14ac:dyDescent="0.2">
      <c r="A21" s="21">
        <v>10.5</v>
      </c>
      <c r="B21" s="16">
        <v>45420</v>
      </c>
      <c r="C21" s="4" t="s">
        <v>6</v>
      </c>
      <c r="D21" s="19">
        <v>15.96</v>
      </c>
      <c r="E21" s="20">
        <v>142.559</v>
      </c>
      <c r="F21" s="49"/>
      <c r="G21" s="9"/>
    </row>
    <row r="22" spans="1:29" ht="15" customHeight="1" x14ac:dyDescent="0.2">
      <c r="A22" s="21">
        <v>11</v>
      </c>
      <c r="B22" s="16">
        <v>45436</v>
      </c>
      <c r="C22" s="4" t="s">
        <v>6</v>
      </c>
      <c r="D22" s="19">
        <v>14.221</v>
      </c>
      <c r="E22" s="20">
        <v>132.12899999999999</v>
      </c>
      <c r="F22" s="49"/>
      <c r="G22" s="10" t="s">
        <v>20</v>
      </c>
    </row>
    <row r="23" spans="1:29" ht="15" customHeight="1" x14ac:dyDescent="0.25">
      <c r="A23" s="21">
        <v>11.5</v>
      </c>
      <c r="B23" s="16">
        <v>45436</v>
      </c>
      <c r="C23" s="4" t="s">
        <v>6</v>
      </c>
      <c r="D23" s="19">
        <v>14.11</v>
      </c>
      <c r="E23" s="20">
        <v>130.13999999999999</v>
      </c>
      <c r="F23" s="49"/>
      <c r="G23" s="9"/>
      <c r="N23"/>
    </row>
    <row r="24" spans="1:29" ht="15" customHeight="1" x14ac:dyDescent="0.25">
      <c r="A24" s="21">
        <v>12</v>
      </c>
      <c r="B24" s="16">
        <v>45446</v>
      </c>
      <c r="C24" s="4" t="s">
        <v>6</v>
      </c>
      <c r="D24" s="19">
        <v>14.22</v>
      </c>
      <c r="E24" s="20">
        <v>133.74</v>
      </c>
      <c r="F24" s="49"/>
      <c r="G24" s="9"/>
      <c r="N24"/>
    </row>
    <row r="25" spans="1:29" ht="15" customHeight="1" x14ac:dyDescent="0.25">
      <c r="A25" s="21">
        <v>12.5</v>
      </c>
      <c r="B25" s="16">
        <v>45446</v>
      </c>
      <c r="C25" s="4" t="s">
        <v>6</v>
      </c>
      <c r="D25" s="19">
        <v>14.24</v>
      </c>
      <c r="E25" s="20">
        <v>134.63999999999999</v>
      </c>
      <c r="F25" s="49"/>
      <c r="G25" s="9"/>
      <c r="N25" s="14"/>
    </row>
    <row r="26" spans="1:29" ht="15" customHeight="1" x14ac:dyDescent="0.2">
      <c r="A26" s="21">
        <v>13</v>
      </c>
      <c r="B26" s="16">
        <v>45461</v>
      </c>
      <c r="C26" s="4" t="s">
        <v>6</v>
      </c>
      <c r="D26" s="19">
        <v>13.625</v>
      </c>
      <c r="E26" s="20">
        <v>133.768</v>
      </c>
      <c r="F26" s="49"/>
      <c r="G26" s="9"/>
    </row>
    <row r="27" spans="1:29" ht="15" customHeight="1" x14ac:dyDescent="0.2">
      <c r="A27" s="21">
        <v>13.5</v>
      </c>
      <c r="B27" s="16">
        <v>45461</v>
      </c>
      <c r="C27" s="4" t="s">
        <v>6</v>
      </c>
      <c r="D27" s="19">
        <v>14.08</v>
      </c>
      <c r="E27" s="20">
        <v>136.32</v>
      </c>
      <c r="F27" s="49"/>
      <c r="G27" s="9"/>
    </row>
    <row r="28" spans="1:29" ht="15" customHeight="1" x14ac:dyDescent="0.2">
      <c r="A28" s="21">
        <v>14</v>
      </c>
      <c r="B28" s="16">
        <v>45476</v>
      </c>
      <c r="C28" s="4" t="s">
        <v>6</v>
      </c>
      <c r="D28" s="19">
        <v>13.874000000000001</v>
      </c>
      <c r="E28" s="20">
        <v>134.352</v>
      </c>
      <c r="F28" s="49"/>
      <c r="G28" s="9"/>
    </row>
    <row r="29" spans="1:29" ht="15" customHeight="1" x14ac:dyDescent="0.2">
      <c r="A29" s="21">
        <v>14.5</v>
      </c>
      <c r="B29" s="16">
        <v>45476</v>
      </c>
      <c r="C29" s="4" t="s">
        <v>6</v>
      </c>
      <c r="D29" s="19">
        <v>14.14</v>
      </c>
      <c r="E29" s="20">
        <v>132.63</v>
      </c>
      <c r="F29" s="49"/>
      <c r="G29" s="9"/>
    </row>
    <row r="30" spans="1:29" ht="15" customHeight="1" x14ac:dyDescent="0.2">
      <c r="A30" s="21">
        <v>15</v>
      </c>
      <c r="B30" s="16">
        <v>45490</v>
      </c>
      <c r="C30" s="4" t="s">
        <v>6</v>
      </c>
      <c r="D30" s="19">
        <v>13.73</v>
      </c>
      <c r="E30" s="20">
        <v>135.36000000000001</v>
      </c>
      <c r="F30" s="49"/>
      <c r="G30" s="9"/>
    </row>
    <row r="31" spans="1:29" ht="15" customHeight="1" x14ac:dyDescent="0.2">
      <c r="A31" s="21">
        <v>15.5</v>
      </c>
      <c r="B31" s="16">
        <v>45490</v>
      </c>
      <c r="C31" s="4" t="s">
        <v>6</v>
      </c>
      <c r="D31" s="19">
        <v>13.73</v>
      </c>
      <c r="E31" s="20">
        <v>137.32</v>
      </c>
      <c r="F31" s="49"/>
      <c r="G31" s="9"/>
    </row>
    <row r="32" spans="1:29" ht="15" customHeight="1" x14ac:dyDescent="0.2">
      <c r="A32" s="21">
        <v>16</v>
      </c>
      <c r="B32" s="16">
        <v>45504</v>
      </c>
      <c r="C32" s="4" t="s">
        <v>6</v>
      </c>
      <c r="D32" s="19">
        <v>14.41</v>
      </c>
      <c r="E32" s="20">
        <v>134.51</v>
      </c>
      <c r="F32" s="49"/>
      <c r="G32" s="9"/>
    </row>
    <row r="33" spans="1:7" ht="15" customHeight="1" x14ac:dyDescent="0.2">
      <c r="A33" s="21">
        <v>16.5</v>
      </c>
      <c r="B33" s="16">
        <v>45504</v>
      </c>
      <c r="C33" s="4" t="s">
        <v>6</v>
      </c>
      <c r="D33" s="19">
        <v>14.35</v>
      </c>
      <c r="E33" s="20">
        <v>135.19</v>
      </c>
      <c r="F33" s="49"/>
      <c r="G33" s="9"/>
    </row>
    <row r="34" spans="1:7" ht="15" customHeight="1" x14ac:dyDescent="0.2">
      <c r="A34" s="21">
        <v>17</v>
      </c>
      <c r="B34" s="16">
        <v>45518</v>
      </c>
      <c r="C34" s="4" t="s">
        <v>6</v>
      </c>
      <c r="D34" s="19">
        <v>12.92</v>
      </c>
      <c r="E34" s="20">
        <v>129.75</v>
      </c>
      <c r="F34" s="49"/>
      <c r="G34" s="9"/>
    </row>
    <row r="35" spans="1:7" ht="15" customHeight="1" x14ac:dyDescent="0.2">
      <c r="A35" s="21">
        <v>17.25</v>
      </c>
      <c r="B35" s="16">
        <v>45518</v>
      </c>
      <c r="C35" s="4" t="s">
        <v>6</v>
      </c>
      <c r="D35" s="19">
        <v>18.73</v>
      </c>
      <c r="E35" s="20">
        <v>144.22999999999999</v>
      </c>
      <c r="F35" s="49"/>
      <c r="G35" s="9" t="s">
        <v>44</v>
      </c>
    </row>
    <row r="36" spans="1:7" ht="15" customHeight="1" x14ac:dyDescent="0.2">
      <c r="A36" s="21">
        <v>17.5</v>
      </c>
      <c r="B36" s="16">
        <v>45518</v>
      </c>
      <c r="C36" s="4" t="s">
        <v>6</v>
      </c>
      <c r="D36" s="19">
        <v>18.5</v>
      </c>
      <c r="E36" s="20">
        <v>141.79</v>
      </c>
      <c r="F36" s="49"/>
      <c r="G36" s="9"/>
    </row>
    <row r="37" spans="1:7" ht="15" customHeight="1" x14ac:dyDescent="0.2">
      <c r="A37" s="21">
        <v>18</v>
      </c>
      <c r="B37" s="16">
        <v>45540</v>
      </c>
      <c r="C37" s="4" t="s">
        <v>6</v>
      </c>
      <c r="D37" s="19">
        <v>16.66</v>
      </c>
      <c r="E37" s="20">
        <v>139.5</v>
      </c>
      <c r="F37" s="48"/>
      <c r="G37" s="9"/>
    </row>
    <row r="38" spans="1:7" ht="15" customHeight="1" x14ac:dyDescent="0.2">
      <c r="A38" s="21">
        <v>18.5</v>
      </c>
      <c r="B38" s="16">
        <v>45540</v>
      </c>
      <c r="C38" s="4" t="s">
        <v>6</v>
      </c>
      <c r="D38" s="19">
        <v>17.329999999999998</v>
      </c>
      <c r="E38" s="20">
        <v>143.72999999999999</v>
      </c>
      <c r="F38" s="48"/>
      <c r="G38" s="9"/>
    </row>
    <row r="39" spans="1:7" ht="12" x14ac:dyDescent="0.2">
      <c r="A39" s="21">
        <v>19</v>
      </c>
      <c r="B39" s="16">
        <v>45555</v>
      </c>
      <c r="C39" s="36" t="s">
        <v>48</v>
      </c>
      <c r="D39" s="19">
        <v>14.5</v>
      </c>
      <c r="E39" s="20">
        <v>140.68</v>
      </c>
      <c r="F39" s="48"/>
      <c r="G39" s="9"/>
    </row>
    <row r="40" spans="1:7" ht="12" x14ac:dyDescent="0.2">
      <c r="A40" s="21">
        <v>19.5</v>
      </c>
      <c r="B40" s="16">
        <v>45555</v>
      </c>
      <c r="C40" s="36" t="s">
        <v>48</v>
      </c>
      <c r="D40" s="19">
        <v>15.63</v>
      </c>
      <c r="E40" s="20">
        <v>140.55000000000001</v>
      </c>
      <c r="F40" s="49"/>
      <c r="G40" s="9"/>
    </row>
    <row r="41" spans="1:7" ht="12" x14ac:dyDescent="0.2">
      <c r="A41" s="21">
        <v>20</v>
      </c>
      <c r="B41" s="16">
        <v>45568</v>
      </c>
      <c r="C41" s="36" t="s">
        <v>6</v>
      </c>
      <c r="D41" s="19">
        <v>15.715</v>
      </c>
      <c r="E41" s="20">
        <v>146.26599999999999</v>
      </c>
      <c r="F41" s="49"/>
      <c r="G41" s="9"/>
    </row>
    <row r="42" spans="1:7" ht="12" x14ac:dyDescent="0.2">
      <c r="A42" s="21">
        <v>20.5</v>
      </c>
      <c r="B42" s="16">
        <v>45569</v>
      </c>
      <c r="C42" s="36" t="s">
        <v>6</v>
      </c>
      <c r="D42" s="19">
        <v>16.04</v>
      </c>
      <c r="E42" s="20">
        <v>148.13999999999999</v>
      </c>
      <c r="F42" s="49"/>
      <c r="G42" s="9"/>
    </row>
    <row r="43" spans="1:7" ht="12" x14ac:dyDescent="0.2">
      <c r="A43" s="21">
        <v>21</v>
      </c>
      <c r="B43" s="16">
        <v>45581</v>
      </c>
      <c r="C43" s="36" t="s">
        <v>48</v>
      </c>
      <c r="D43" s="19">
        <v>15.526</v>
      </c>
      <c r="E43" s="20">
        <v>146.501</v>
      </c>
      <c r="F43" s="49"/>
      <c r="G43" s="9"/>
    </row>
    <row r="44" spans="1:7" ht="12" x14ac:dyDescent="0.2">
      <c r="A44" s="21">
        <v>21.5</v>
      </c>
      <c r="B44" s="16">
        <v>45581</v>
      </c>
      <c r="C44" s="36" t="s">
        <v>48</v>
      </c>
      <c r="D44" s="19">
        <v>15.185</v>
      </c>
      <c r="E44" s="20">
        <v>139.863</v>
      </c>
      <c r="F44" s="49"/>
      <c r="G44" s="9"/>
    </row>
    <row r="45" spans="1:7" ht="12" x14ac:dyDescent="0.2">
      <c r="A45" s="21">
        <v>22</v>
      </c>
      <c r="B45" s="16">
        <v>45595</v>
      </c>
      <c r="C45" s="36" t="s">
        <v>49</v>
      </c>
      <c r="D45" s="19">
        <v>14.98</v>
      </c>
      <c r="E45" s="20">
        <v>133.56</v>
      </c>
      <c r="F45" s="49"/>
      <c r="G45" s="9" t="s">
        <v>50</v>
      </c>
    </row>
    <row r="46" spans="1:7" ht="22.5" x14ac:dyDescent="0.2">
      <c r="A46" s="21">
        <v>22.5</v>
      </c>
      <c r="B46" s="16">
        <v>45595</v>
      </c>
      <c r="C46" s="36" t="s">
        <v>49</v>
      </c>
      <c r="D46" s="19">
        <v>17.149999999999999</v>
      </c>
      <c r="E46" s="20">
        <v>135.38999999999999</v>
      </c>
      <c r="F46" s="49"/>
      <c r="G46" s="9" t="s">
        <v>51</v>
      </c>
    </row>
    <row r="47" spans="1:7" ht="12" x14ac:dyDescent="0.2">
      <c r="A47" s="21">
        <v>23</v>
      </c>
      <c r="B47" s="16">
        <v>45609</v>
      </c>
      <c r="C47" s="36" t="s">
        <v>49</v>
      </c>
      <c r="D47" s="19">
        <v>13.18</v>
      </c>
      <c r="E47" s="20">
        <v>130.41999999999999</v>
      </c>
      <c r="F47" s="49"/>
      <c r="G47" s="9" t="s">
        <v>61</v>
      </c>
    </row>
    <row r="48" spans="1:7" ht="12" x14ac:dyDescent="0.2">
      <c r="A48" s="21">
        <v>23.5</v>
      </c>
      <c r="B48" s="16">
        <v>45609</v>
      </c>
      <c r="C48" s="36" t="s">
        <v>49</v>
      </c>
      <c r="D48" s="19">
        <v>13.19</v>
      </c>
      <c r="E48" s="20">
        <v>130.87</v>
      </c>
      <c r="F48" s="49"/>
      <c r="G48" s="9"/>
    </row>
    <row r="49" spans="1:7" ht="12" x14ac:dyDescent="0.2">
      <c r="A49" s="21">
        <v>24</v>
      </c>
      <c r="B49" s="16">
        <v>45624</v>
      </c>
      <c r="C49" s="36" t="s">
        <v>60</v>
      </c>
      <c r="D49" s="19">
        <v>12.754</v>
      </c>
      <c r="E49" s="20">
        <v>129.43</v>
      </c>
      <c r="F49" s="49"/>
      <c r="G49" s="9"/>
    </row>
    <row r="50" spans="1:7" ht="12" x14ac:dyDescent="0.2">
      <c r="A50" s="21">
        <v>24.5</v>
      </c>
      <c r="B50" s="16">
        <v>45624</v>
      </c>
      <c r="C50" s="36" t="s">
        <v>60</v>
      </c>
      <c r="D50" s="19">
        <v>13.022</v>
      </c>
      <c r="E50" s="20">
        <v>129.48099999999999</v>
      </c>
      <c r="F50" s="49"/>
      <c r="G50" s="9"/>
    </row>
    <row r="51" spans="1:7" ht="12" x14ac:dyDescent="0.2">
      <c r="A51" s="21">
        <v>25</v>
      </c>
      <c r="B51" s="16">
        <v>45642</v>
      </c>
      <c r="C51" s="36" t="s">
        <v>6</v>
      </c>
      <c r="D51" s="19">
        <v>14.06</v>
      </c>
      <c r="E51" s="20">
        <v>134.61000000000001</v>
      </c>
      <c r="F51" s="49"/>
      <c r="G51" s="9"/>
    </row>
    <row r="52" spans="1:7" ht="12" x14ac:dyDescent="0.2">
      <c r="A52" s="21">
        <v>25.5</v>
      </c>
      <c r="B52" s="16">
        <v>45642</v>
      </c>
      <c r="C52" s="36" t="s">
        <v>6</v>
      </c>
      <c r="D52" s="19">
        <v>13.79</v>
      </c>
      <c r="E52" s="20">
        <v>133.84</v>
      </c>
      <c r="F52" s="49"/>
      <c r="G52" s="9"/>
    </row>
    <row r="53" spans="1:7" ht="12" x14ac:dyDescent="0.2">
      <c r="A53" s="21">
        <v>26</v>
      </c>
      <c r="B53" s="16">
        <v>45660</v>
      </c>
      <c r="C53" s="36" t="s">
        <v>6</v>
      </c>
      <c r="D53" s="19">
        <v>14.06</v>
      </c>
      <c r="E53" s="20">
        <v>136.80000000000001</v>
      </c>
      <c r="F53" s="49"/>
      <c r="G53" s="9"/>
    </row>
    <row r="54" spans="1:7" ht="12" x14ac:dyDescent="0.2">
      <c r="A54" s="21">
        <v>26.5</v>
      </c>
      <c r="B54" s="16">
        <v>45660</v>
      </c>
      <c r="C54" s="36" t="s">
        <v>6</v>
      </c>
      <c r="D54" s="19">
        <v>14.29</v>
      </c>
      <c r="E54" s="20">
        <v>136.04</v>
      </c>
      <c r="F54" s="49"/>
      <c r="G54" s="9"/>
    </row>
    <row r="55" spans="1:7" ht="12" x14ac:dyDescent="0.2">
      <c r="A55" s="21">
        <v>27</v>
      </c>
      <c r="B55" s="16">
        <v>45670</v>
      </c>
      <c r="C55" s="36" t="s">
        <v>6</v>
      </c>
      <c r="D55" s="34">
        <v>13.599</v>
      </c>
      <c r="E55" s="35">
        <v>132.11799999999999</v>
      </c>
      <c r="F55" s="48"/>
    </row>
    <row r="56" spans="1:7" ht="12" x14ac:dyDescent="0.2">
      <c r="A56" s="21">
        <v>28</v>
      </c>
      <c r="B56" s="16">
        <v>45679</v>
      </c>
      <c r="C56" s="36" t="s">
        <v>6</v>
      </c>
      <c r="D56" s="19">
        <v>12.8</v>
      </c>
      <c r="E56" s="20">
        <v>133.47</v>
      </c>
      <c r="F56" s="48"/>
    </row>
    <row r="57" spans="1:7" ht="12" x14ac:dyDescent="0.2">
      <c r="A57" s="21">
        <v>28.5</v>
      </c>
      <c r="B57" s="16">
        <v>45679</v>
      </c>
      <c r="C57" s="36" t="s">
        <v>6</v>
      </c>
      <c r="D57" s="19">
        <v>12.6</v>
      </c>
      <c r="E57" s="20">
        <v>131.08000000000001</v>
      </c>
      <c r="F57" s="48"/>
    </row>
    <row r="58" spans="1:7" ht="12" x14ac:dyDescent="0.2">
      <c r="A58" s="21">
        <v>29</v>
      </c>
      <c r="B58" s="16">
        <v>45695</v>
      </c>
      <c r="C58" s="36" t="s">
        <v>6</v>
      </c>
      <c r="D58" s="19">
        <v>12.85</v>
      </c>
      <c r="E58" s="20">
        <v>128.47999999999999</v>
      </c>
      <c r="F58" s="48"/>
    </row>
    <row r="59" spans="1:7" ht="12" x14ac:dyDescent="0.2">
      <c r="A59" s="21">
        <v>29.5</v>
      </c>
      <c r="B59" s="16">
        <v>45695</v>
      </c>
      <c r="C59" s="36" t="s">
        <v>6</v>
      </c>
      <c r="D59" s="19">
        <v>13.01</v>
      </c>
      <c r="E59" s="20">
        <v>130.63999999999999</v>
      </c>
      <c r="F59" s="48"/>
    </row>
    <row r="60" spans="1:7" ht="12" x14ac:dyDescent="0.2">
      <c r="A60" s="21"/>
      <c r="B60" s="16"/>
      <c r="C60" s="36"/>
      <c r="D60" s="19"/>
      <c r="E60" s="20"/>
      <c r="F60" s="48"/>
    </row>
    <row r="61" spans="1:7" ht="12" x14ac:dyDescent="0.2">
      <c r="A61" s="21"/>
      <c r="B61" s="16"/>
      <c r="C61" s="36"/>
      <c r="D61" s="19"/>
      <c r="E61" s="20"/>
      <c r="F61" s="48"/>
    </row>
    <row r="62" spans="1:7" ht="12" x14ac:dyDescent="0.2">
      <c r="A62" s="21"/>
      <c r="B62" s="16"/>
      <c r="C62" s="36"/>
      <c r="D62" s="19"/>
      <c r="E62" s="20"/>
      <c r="F62" s="48"/>
    </row>
    <row r="63" spans="1:7" ht="12" x14ac:dyDescent="0.2">
      <c r="A63" s="21"/>
      <c r="B63" s="16"/>
      <c r="C63" s="36"/>
      <c r="D63" s="19"/>
      <c r="E63" s="20"/>
      <c r="F63" s="48"/>
    </row>
    <row r="64" spans="1:7" ht="12" x14ac:dyDescent="0.2">
      <c r="A64" s="21"/>
      <c r="B64" s="16"/>
      <c r="C64" s="36"/>
      <c r="D64" s="19"/>
      <c r="E64" s="20"/>
      <c r="F64" s="48"/>
    </row>
    <row r="65" spans="1:6" ht="12" x14ac:dyDescent="0.2">
      <c r="A65" s="21"/>
      <c r="B65" s="16"/>
      <c r="C65" s="36"/>
      <c r="D65" s="19"/>
      <c r="E65" s="20"/>
      <c r="F65" s="48"/>
    </row>
    <row r="66" spans="1:6" ht="12" x14ac:dyDescent="0.2">
      <c r="A66" s="21"/>
      <c r="B66" s="16"/>
      <c r="C66" s="36"/>
      <c r="D66" s="19"/>
      <c r="E66" s="20"/>
      <c r="F66" s="48"/>
    </row>
    <row r="67" spans="1:6" ht="12" x14ac:dyDescent="0.2">
      <c r="A67" s="21"/>
      <c r="B67" s="16"/>
      <c r="C67" s="36"/>
      <c r="D67" s="19"/>
      <c r="E67" s="20"/>
      <c r="F67" s="48"/>
    </row>
    <row r="68" spans="1:6" ht="12" x14ac:dyDescent="0.2">
      <c r="A68" s="21"/>
      <c r="B68" s="16"/>
      <c r="C68" s="36"/>
      <c r="D68" s="19"/>
      <c r="E68" s="20"/>
      <c r="F68" s="48"/>
    </row>
    <row r="69" spans="1:6" ht="12" x14ac:dyDescent="0.2">
      <c r="A69" s="21"/>
      <c r="B69" s="16"/>
      <c r="C69" s="36"/>
      <c r="D69" s="19"/>
      <c r="E69" s="20"/>
      <c r="F69" s="48"/>
    </row>
    <row r="70" spans="1:6" ht="12" x14ac:dyDescent="0.2">
      <c r="A70" s="21"/>
      <c r="B70" s="16"/>
      <c r="C70" s="36"/>
      <c r="D70" s="19"/>
      <c r="E70" s="20"/>
      <c r="F70" s="48"/>
    </row>
    <row r="71" spans="1:6" ht="12" x14ac:dyDescent="0.2">
      <c r="A71" s="21"/>
      <c r="B71" s="16"/>
      <c r="C71" s="36"/>
      <c r="D71" s="19"/>
      <c r="E71" s="20"/>
      <c r="F71" s="48"/>
    </row>
    <row r="72" spans="1:6" ht="12" x14ac:dyDescent="0.2">
      <c r="A72" s="21"/>
      <c r="B72" s="16"/>
      <c r="C72" s="36"/>
      <c r="D72" s="19"/>
      <c r="E72" s="20"/>
      <c r="F72" s="48"/>
    </row>
    <row r="73" spans="1:6" ht="12" x14ac:dyDescent="0.2">
      <c r="A73" s="21"/>
      <c r="B73" s="16"/>
      <c r="C73" s="36"/>
      <c r="D73" s="19"/>
      <c r="E73" s="20"/>
      <c r="F73" s="48"/>
    </row>
    <row r="74" spans="1:6" ht="12" x14ac:dyDescent="0.2">
      <c r="A74" s="21"/>
      <c r="B74" s="16"/>
      <c r="C74" s="36"/>
      <c r="D74" s="19"/>
      <c r="E74" s="20"/>
      <c r="F74" s="48"/>
    </row>
    <row r="75" spans="1:6" ht="12" x14ac:dyDescent="0.2">
      <c r="A75" s="21"/>
      <c r="B75" s="16"/>
      <c r="C75" s="36"/>
      <c r="D75" s="19"/>
      <c r="E75" s="20"/>
      <c r="F75" s="48"/>
    </row>
    <row r="76" spans="1:6" ht="12" x14ac:dyDescent="0.2">
      <c r="A76" s="21"/>
      <c r="B76" s="16"/>
      <c r="C76" s="36"/>
      <c r="D76" s="19"/>
      <c r="E76" s="20"/>
      <c r="F76" s="48"/>
    </row>
    <row r="77" spans="1:6" ht="12" x14ac:dyDescent="0.2">
      <c r="A77" s="21"/>
      <c r="B77" s="16"/>
      <c r="C77" s="36"/>
      <c r="D77" s="19"/>
      <c r="E77" s="20"/>
      <c r="F77" s="48"/>
    </row>
    <row r="78" spans="1:6" ht="12" x14ac:dyDescent="0.2">
      <c r="A78" s="21"/>
      <c r="B78" s="16"/>
      <c r="C78" s="36"/>
      <c r="D78" s="19"/>
      <c r="E78" s="20"/>
      <c r="F78" s="48"/>
    </row>
    <row r="79" spans="1:6" ht="12" x14ac:dyDescent="0.2">
      <c r="A79" s="21"/>
      <c r="B79" s="16"/>
      <c r="C79" s="36"/>
      <c r="D79" s="19"/>
      <c r="E79" s="20"/>
      <c r="F79" s="48"/>
    </row>
    <row r="80" spans="1:6" ht="12" x14ac:dyDescent="0.2">
      <c r="A80" s="21"/>
      <c r="B80" s="16"/>
      <c r="C80" s="36"/>
      <c r="D80" s="19"/>
      <c r="E80" s="20"/>
      <c r="F80" s="48"/>
    </row>
    <row r="81" spans="1:6" ht="12" x14ac:dyDescent="0.2">
      <c r="A81" s="21"/>
      <c r="B81" s="16"/>
      <c r="C81" s="36"/>
      <c r="D81" s="19"/>
      <c r="E81" s="20"/>
      <c r="F81" s="48"/>
    </row>
    <row r="82" spans="1:6" ht="12" x14ac:dyDescent="0.2">
      <c r="A82" s="21"/>
      <c r="B82" s="16"/>
      <c r="C82" s="36"/>
      <c r="D82" s="19"/>
      <c r="E82" s="20"/>
      <c r="F82" s="48"/>
    </row>
    <row r="83" spans="1:6" ht="12" x14ac:dyDescent="0.2">
      <c r="A83" s="21"/>
      <c r="B83" s="16"/>
      <c r="C83" s="36"/>
      <c r="D83" s="19"/>
      <c r="E83" s="20"/>
      <c r="F83" s="48"/>
    </row>
    <row r="84" spans="1:6" ht="12" x14ac:dyDescent="0.2">
      <c r="A84" s="21"/>
      <c r="B84" s="16"/>
      <c r="C84" s="36"/>
      <c r="D84" s="19"/>
      <c r="E84" s="20"/>
      <c r="F84" s="48"/>
    </row>
    <row r="85" spans="1:6" ht="12" x14ac:dyDescent="0.2">
      <c r="A85" s="21"/>
      <c r="B85" s="16"/>
      <c r="C85" s="36"/>
      <c r="D85" s="19"/>
      <c r="E85" s="20"/>
      <c r="F85" s="48"/>
    </row>
    <row r="86" spans="1:6" ht="12" x14ac:dyDescent="0.2">
      <c r="A86" s="21"/>
      <c r="B86" s="16"/>
      <c r="C86" s="36"/>
      <c r="D86" s="19"/>
      <c r="E86" s="20"/>
      <c r="F86" s="48"/>
    </row>
    <row r="87" spans="1:6" ht="12" x14ac:dyDescent="0.2">
      <c r="A87" s="21"/>
      <c r="B87" s="16"/>
      <c r="C87" s="36"/>
      <c r="D87" s="19"/>
      <c r="E87" s="20"/>
      <c r="F87" s="48"/>
    </row>
    <row r="88" spans="1:6" ht="12" x14ac:dyDescent="0.2">
      <c r="A88" s="21"/>
      <c r="B88" s="16"/>
      <c r="C88" s="36"/>
      <c r="D88" s="19"/>
      <c r="E88" s="20"/>
      <c r="F88" s="48"/>
    </row>
    <row r="89" spans="1:6" ht="12" x14ac:dyDescent="0.2">
      <c r="A89" s="21"/>
      <c r="B89" s="16"/>
      <c r="C89" s="36"/>
      <c r="D89" s="19"/>
      <c r="E89" s="20"/>
      <c r="F89" s="48"/>
    </row>
    <row r="90" spans="1:6" ht="12" x14ac:dyDescent="0.2">
      <c r="A90" s="21"/>
      <c r="B90" s="16"/>
      <c r="C90" s="36"/>
      <c r="D90" s="19"/>
      <c r="E90" s="20"/>
      <c r="F90" s="48"/>
    </row>
    <row r="91" spans="1:6" ht="12" x14ac:dyDescent="0.2">
      <c r="A91" s="21"/>
      <c r="B91" s="16"/>
      <c r="C91" s="36"/>
      <c r="D91" s="19"/>
      <c r="E91" s="20"/>
      <c r="F91" s="48"/>
    </row>
    <row r="92" spans="1:6" ht="12" x14ac:dyDescent="0.2">
      <c r="A92" s="21"/>
      <c r="B92" s="16"/>
      <c r="C92" s="36"/>
      <c r="D92" s="19"/>
      <c r="E92" s="20"/>
      <c r="F92" s="48"/>
    </row>
    <row r="93" spans="1:6" ht="12" x14ac:dyDescent="0.2">
      <c r="A93" s="21"/>
      <c r="B93" s="16"/>
      <c r="C93" s="36"/>
      <c r="D93" s="19"/>
      <c r="E93" s="20"/>
      <c r="F93" s="48"/>
    </row>
    <row r="94" spans="1:6" ht="12" x14ac:dyDescent="0.2">
      <c r="A94" s="21"/>
      <c r="B94" s="16"/>
      <c r="C94" s="36"/>
      <c r="D94" s="19"/>
      <c r="E94" s="20"/>
      <c r="F94" s="48"/>
    </row>
    <row r="95" spans="1:6" ht="12" x14ac:dyDescent="0.2">
      <c r="A95" s="21"/>
      <c r="B95" s="16"/>
      <c r="C95" s="36"/>
      <c r="D95" s="19"/>
      <c r="E95" s="20"/>
      <c r="F95" s="48"/>
    </row>
    <row r="96" spans="1:6" ht="12" x14ac:dyDescent="0.2">
      <c r="A96" s="21"/>
      <c r="B96" s="16"/>
      <c r="C96" s="36"/>
      <c r="D96" s="19"/>
      <c r="E96" s="20"/>
      <c r="F96" s="48"/>
    </row>
    <row r="97" spans="1:3" x14ac:dyDescent="0.2">
      <c r="A97" s="21"/>
      <c r="B97" s="16"/>
      <c r="C97" s="36"/>
    </row>
    <row r="98" spans="1:3" x14ac:dyDescent="0.2">
      <c r="A98" s="21"/>
      <c r="B98" s="16"/>
      <c r="C98" s="36"/>
    </row>
    <row r="99" spans="1:3" x14ac:dyDescent="0.2">
      <c r="A99" s="21"/>
      <c r="B99" s="16"/>
      <c r="C99" s="36"/>
    </row>
    <row r="100" spans="1:3" x14ac:dyDescent="0.2">
      <c r="A100" s="21"/>
      <c r="B100" s="16"/>
      <c r="C100" s="36"/>
    </row>
    <row r="101" spans="1:3" x14ac:dyDescent="0.2">
      <c r="A101" s="21"/>
      <c r="B101" s="16"/>
      <c r="C101" s="36"/>
    </row>
    <row r="102" spans="1:3" x14ac:dyDescent="0.2">
      <c r="A102" s="21"/>
      <c r="B102" s="16"/>
      <c r="C102" s="36"/>
    </row>
    <row r="103" spans="1:3" x14ac:dyDescent="0.2">
      <c r="A103" s="21"/>
      <c r="B103" s="16"/>
      <c r="C103" s="36"/>
    </row>
    <row r="104" spans="1:3" x14ac:dyDescent="0.2">
      <c r="A104" s="21"/>
      <c r="B104" s="16"/>
      <c r="C104" s="36"/>
    </row>
    <row r="105" spans="1:3" x14ac:dyDescent="0.2">
      <c r="A105" s="21"/>
      <c r="B105" s="16"/>
      <c r="C105" s="36"/>
    </row>
    <row r="106" spans="1:3" x14ac:dyDescent="0.2">
      <c r="A106" s="21"/>
      <c r="B106" s="16"/>
      <c r="C106" s="36"/>
    </row>
    <row r="107" spans="1:3" x14ac:dyDescent="0.2">
      <c r="A107" s="21"/>
      <c r="B107" s="16"/>
      <c r="C107" s="36"/>
    </row>
    <row r="108" spans="1:3" x14ac:dyDescent="0.2">
      <c r="A108" s="21"/>
      <c r="B108" s="16"/>
      <c r="C108" s="36"/>
    </row>
    <row r="109" spans="1:3" x14ac:dyDescent="0.2">
      <c r="A109" s="21"/>
      <c r="B109" s="16"/>
      <c r="C109" s="36"/>
    </row>
    <row r="110" spans="1:3" x14ac:dyDescent="0.2">
      <c r="A110" s="21"/>
      <c r="B110" s="16"/>
      <c r="C110" s="36"/>
    </row>
    <row r="111" spans="1:3" x14ac:dyDescent="0.2">
      <c r="A111" s="21"/>
      <c r="B111" s="16"/>
      <c r="C111" s="36"/>
    </row>
    <row r="112" spans="1:3" x14ac:dyDescent="0.2">
      <c r="A112" s="21"/>
      <c r="B112" s="16"/>
      <c r="C112" s="36"/>
    </row>
    <row r="113" spans="1:3" x14ac:dyDescent="0.2">
      <c r="A113" s="21"/>
      <c r="B113" s="16"/>
      <c r="C113" s="36"/>
    </row>
    <row r="114" spans="1:3" x14ac:dyDescent="0.2">
      <c r="A114" s="21"/>
      <c r="B114" s="16"/>
      <c r="C114" s="36"/>
    </row>
    <row r="115" spans="1:3" x14ac:dyDescent="0.2">
      <c r="A115" s="21"/>
      <c r="B115" s="16"/>
      <c r="C115" s="36"/>
    </row>
    <row r="116" spans="1:3" x14ac:dyDescent="0.2">
      <c r="A116" s="21"/>
      <c r="B116" s="16"/>
      <c r="C116" s="36"/>
    </row>
    <row r="117" spans="1:3" x14ac:dyDescent="0.2">
      <c r="A117" s="21"/>
      <c r="B117" s="16"/>
      <c r="C117" s="36"/>
    </row>
    <row r="118" spans="1:3" x14ac:dyDescent="0.2">
      <c r="A118" s="21"/>
      <c r="B118" s="16"/>
      <c r="C118" s="36"/>
    </row>
    <row r="119" spans="1:3" x14ac:dyDescent="0.2">
      <c r="A119" s="21"/>
      <c r="B119" s="16"/>
      <c r="C119" s="36"/>
    </row>
    <row r="120" spans="1:3" x14ac:dyDescent="0.2">
      <c r="A120" s="21"/>
      <c r="B120" s="16"/>
      <c r="C120" s="36"/>
    </row>
    <row r="121" spans="1:3" x14ac:dyDescent="0.2">
      <c r="A121" s="21"/>
      <c r="B121" s="16"/>
      <c r="C121" s="36"/>
    </row>
    <row r="122" spans="1:3" x14ac:dyDescent="0.2">
      <c r="A122" s="21"/>
      <c r="B122" s="16"/>
      <c r="C122" s="36"/>
    </row>
    <row r="123" spans="1:3" x14ac:dyDescent="0.2">
      <c r="A123" s="21"/>
      <c r="B123" s="16"/>
      <c r="C123" s="36"/>
    </row>
    <row r="124" spans="1:3" x14ac:dyDescent="0.2">
      <c r="A124" s="21"/>
      <c r="B124" s="16"/>
      <c r="C124" s="36"/>
    </row>
    <row r="125" spans="1:3" x14ac:dyDescent="0.2">
      <c r="A125" s="21"/>
      <c r="B125" s="16"/>
      <c r="C125" s="36"/>
    </row>
    <row r="126" spans="1:3" x14ac:dyDescent="0.2">
      <c r="A126" s="21"/>
      <c r="B126" s="16"/>
      <c r="C126" s="36"/>
    </row>
    <row r="127" spans="1:3" x14ac:dyDescent="0.2">
      <c r="A127" s="21"/>
      <c r="B127" s="16"/>
      <c r="C127" s="36"/>
    </row>
    <row r="128" spans="1:3" x14ac:dyDescent="0.2">
      <c r="A128" s="21"/>
      <c r="B128" s="16"/>
      <c r="C128" s="36"/>
    </row>
    <row r="129" spans="1:3" x14ac:dyDescent="0.2">
      <c r="A129" s="21"/>
      <c r="B129" s="16"/>
      <c r="C129" s="36"/>
    </row>
    <row r="130" spans="1:3" x14ac:dyDescent="0.2">
      <c r="A130" s="21"/>
      <c r="B130" s="16"/>
      <c r="C130" s="36"/>
    </row>
    <row r="131" spans="1:3" x14ac:dyDescent="0.2">
      <c r="A131" s="21"/>
      <c r="B131" s="16"/>
      <c r="C131" s="36"/>
    </row>
    <row r="132" spans="1:3" x14ac:dyDescent="0.2">
      <c r="A132" s="21"/>
      <c r="B132" s="16"/>
      <c r="C132" s="36"/>
    </row>
    <row r="133" spans="1:3" x14ac:dyDescent="0.2">
      <c r="A133" s="21"/>
      <c r="B133" s="16"/>
      <c r="C133" s="36"/>
    </row>
    <row r="134" spans="1:3" x14ac:dyDescent="0.2">
      <c r="A134" s="21"/>
      <c r="B134" s="16"/>
      <c r="C134" s="36"/>
    </row>
    <row r="135" spans="1:3" x14ac:dyDescent="0.2">
      <c r="A135" s="21"/>
      <c r="B135" s="16"/>
      <c r="C135" s="36"/>
    </row>
    <row r="136" spans="1:3" x14ac:dyDescent="0.2">
      <c r="A136" s="21"/>
      <c r="B136" s="16"/>
      <c r="C136" s="36"/>
    </row>
    <row r="137" spans="1:3" x14ac:dyDescent="0.2">
      <c r="A137" s="21"/>
      <c r="B137" s="16"/>
      <c r="C137" s="36"/>
    </row>
    <row r="138" spans="1:3" x14ac:dyDescent="0.2">
      <c r="A138" s="21"/>
      <c r="B138" s="16"/>
      <c r="C138" s="36"/>
    </row>
    <row r="139" spans="1:3" x14ac:dyDescent="0.2">
      <c r="A139" s="21"/>
      <c r="B139" s="16"/>
      <c r="C139" s="36"/>
    </row>
    <row r="140" spans="1:3" x14ac:dyDescent="0.2">
      <c r="A140" s="21"/>
      <c r="B140" s="16"/>
      <c r="C140" s="36"/>
    </row>
    <row r="141" spans="1:3" x14ac:dyDescent="0.2">
      <c r="A141" s="21"/>
      <c r="B141" s="16"/>
      <c r="C141" s="36"/>
    </row>
    <row r="142" spans="1:3" x14ac:dyDescent="0.2">
      <c r="A142" s="21"/>
      <c r="B142" s="16"/>
      <c r="C142" s="36"/>
    </row>
    <row r="143" spans="1:3" x14ac:dyDescent="0.2">
      <c r="A143" s="21"/>
      <c r="B143" s="16"/>
      <c r="C143" s="36"/>
    </row>
    <row r="144" spans="1:3" x14ac:dyDescent="0.2">
      <c r="A144" s="21"/>
      <c r="B144" s="16"/>
      <c r="C144" s="36"/>
    </row>
    <row r="145" spans="1:3" x14ac:dyDescent="0.2">
      <c r="A145" s="21"/>
      <c r="B145" s="16"/>
      <c r="C145" s="36"/>
    </row>
    <row r="146" spans="1:3" x14ac:dyDescent="0.2">
      <c r="A146" s="21"/>
      <c r="B146" s="16"/>
      <c r="C146" s="36"/>
    </row>
    <row r="147" spans="1:3" x14ac:dyDescent="0.2">
      <c r="A147" s="21"/>
      <c r="B147" s="16"/>
      <c r="C147" s="36"/>
    </row>
    <row r="148" spans="1:3" x14ac:dyDescent="0.2">
      <c r="A148" s="21"/>
      <c r="B148" s="16"/>
      <c r="C148" s="36"/>
    </row>
    <row r="149" spans="1:3" x14ac:dyDescent="0.2">
      <c r="A149" s="21"/>
      <c r="B149" s="16"/>
      <c r="C149" s="36"/>
    </row>
    <row r="150" spans="1:3" x14ac:dyDescent="0.2">
      <c r="A150" s="21"/>
      <c r="B150" s="16"/>
      <c r="C150" s="36"/>
    </row>
    <row r="151" spans="1:3" x14ac:dyDescent="0.2">
      <c r="A151" s="21"/>
      <c r="B151" s="16"/>
      <c r="C151" s="36"/>
    </row>
    <row r="152" spans="1:3" x14ac:dyDescent="0.2">
      <c r="A152" s="21"/>
      <c r="B152" s="16"/>
      <c r="C152" s="36"/>
    </row>
    <row r="153" spans="1:3" x14ac:dyDescent="0.2">
      <c r="A153" s="21"/>
      <c r="B153" s="16"/>
      <c r="C153" s="36"/>
    </row>
    <row r="154" spans="1:3" x14ac:dyDescent="0.2">
      <c r="A154" s="21"/>
      <c r="B154" s="16"/>
      <c r="C154" s="36"/>
    </row>
    <row r="155" spans="1:3" x14ac:dyDescent="0.2">
      <c r="A155" s="21"/>
      <c r="B155" s="16"/>
      <c r="C155" s="36"/>
    </row>
    <row r="156" spans="1:3" x14ac:dyDescent="0.2">
      <c r="A156" s="21"/>
      <c r="B156" s="16"/>
      <c r="C156" s="36"/>
    </row>
    <row r="157" spans="1:3" x14ac:dyDescent="0.2">
      <c r="A157" s="21"/>
      <c r="B157" s="16"/>
      <c r="C157" s="36"/>
    </row>
    <row r="158" spans="1:3" x14ac:dyDescent="0.2">
      <c r="A158" s="21"/>
      <c r="B158" s="16"/>
      <c r="C158" s="36"/>
    </row>
    <row r="159" spans="1:3" x14ac:dyDescent="0.2">
      <c r="A159" s="21"/>
      <c r="B159" s="16"/>
      <c r="C159" s="36"/>
    </row>
    <row r="160" spans="1:3" x14ac:dyDescent="0.2">
      <c r="A160" s="21"/>
      <c r="B160" s="16"/>
      <c r="C160" s="36"/>
    </row>
    <row r="161" spans="1:3" x14ac:dyDescent="0.2">
      <c r="A161" s="21"/>
      <c r="B161" s="16"/>
      <c r="C161" s="36"/>
    </row>
    <row r="162" spans="1:3" x14ac:dyDescent="0.2">
      <c r="A162" s="21"/>
      <c r="B162" s="16"/>
      <c r="C162" s="36"/>
    </row>
    <row r="163" spans="1:3" x14ac:dyDescent="0.2">
      <c r="A163" s="21"/>
      <c r="B163" s="16"/>
      <c r="C163" s="36"/>
    </row>
    <row r="164" spans="1:3" x14ac:dyDescent="0.2">
      <c r="A164" s="21"/>
      <c r="B164" s="16"/>
      <c r="C164" s="36"/>
    </row>
    <row r="165" spans="1:3" x14ac:dyDescent="0.2">
      <c r="A165" s="21"/>
      <c r="B165" s="16"/>
      <c r="C165" s="36"/>
    </row>
    <row r="166" spans="1:3" x14ac:dyDescent="0.2">
      <c r="A166" s="21"/>
      <c r="B166" s="16"/>
      <c r="C166" s="36"/>
    </row>
    <row r="167" spans="1:3" x14ac:dyDescent="0.2">
      <c r="A167" s="21"/>
      <c r="B167" s="16"/>
      <c r="C167" s="36"/>
    </row>
    <row r="168" spans="1:3" x14ac:dyDescent="0.2">
      <c r="A168" s="21"/>
      <c r="B168" s="16"/>
      <c r="C168" s="36"/>
    </row>
    <row r="169" spans="1:3" x14ac:dyDescent="0.2">
      <c r="A169" s="21"/>
      <c r="B169" s="16"/>
      <c r="C169" s="36"/>
    </row>
    <row r="170" spans="1:3" x14ac:dyDescent="0.2">
      <c r="A170" s="21"/>
      <c r="B170" s="16"/>
      <c r="C170" s="36"/>
    </row>
    <row r="171" spans="1:3" x14ac:dyDescent="0.2">
      <c r="A171" s="21"/>
      <c r="B171" s="16"/>
      <c r="C171" s="36"/>
    </row>
    <row r="172" spans="1:3" x14ac:dyDescent="0.2">
      <c r="A172" s="21"/>
      <c r="B172" s="16"/>
      <c r="C172" s="36"/>
    </row>
    <row r="173" spans="1:3" x14ac:dyDescent="0.2">
      <c r="A173" s="21"/>
      <c r="B173" s="16"/>
      <c r="C173" s="36"/>
    </row>
    <row r="174" spans="1:3" x14ac:dyDescent="0.2">
      <c r="A174" s="21"/>
      <c r="B174" s="16"/>
      <c r="C174" s="36"/>
    </row>
    <row r="175" spans="1:3" x14ac:dyDescent="0.2">
      <c r="A175" s="21"/>
      <c r="B175" s="16"/>
      <c r="C175" s="36"/>
    </row>
    <row r="176" spans="1:3" x14ac:dyDescent="0.2">
      <c r="A176" s="21"/>
      <c r="B176" s="16"/>
      <c r="C176" s="36"/>
    </row>
    <row r="177" spans="1:3" x14ac:dyDescent="0.2">
      <c r="A177" s="21"/>
      <c r="B177" s="16"/>
      <c r="C177" s="36"/>
    </row>
    <row r="178" spans="1:3" x14ac:dyDescent="0.2">
      <c r="A178" s="21"/>
      <c r="B178" s="16"/>
      <c r="C178" s="36"/>
    </row>
    <row r="179" spans="1:3" x14ac:dyDescent="0.2">
      <c r="A179" s="21"/>
      <c r="B179" s="16"/>
      <c r="C179" s="36"/>
    </row>
    <row r="180" spans="1:3" x14ac:dyDescent="0.2">
      <c r="A180" s="21"/>
      <c r="B180" s="16"/>
      <c r="C180" s="36"/>
    </row>
    <row r="181" spans="1:3" x14ac:dyDescent="0.2">
      <c r="A181" s="21"/>
      <c r="B181" s="16"/>
      <c r="C181" s="36"/>
    </row>
    <row r="182" spans="1:3" x14ac:dyDescent="0.2">
      <c r="A182" s="21"/>
      <c r="B182" s="16"/>
      <c r="C182" s="36"/>
    </row>
    <row r="183" spans="1:3" x14ac:dyDescent="0.2">
      <c r="A183" s="21"/>
      <c r="B183" s="16"/>
      <c r="C183" s="36"/>
    </row>
    <row r="184" spans="1:3" x14ac:dyDescent="0.2">
      <c r="A184" s="21"/>
      <c r="B184" s="16"/>
      <c r="C184" s="36"/>
    </row>
    <row r="185" spans="1:3" x14ac:dyDescent="0.2">
      <c r="A185" s="21"/>
      <c r="B185" s="16"/>
      <c r="C185" s="36"/>
    </row>
    <row r="186" spans="1:3" x14ac:dyDescent="0.2">
      <c r="A186" s="21"/>
      <c r="B186" s="16"/>
      <c r="C186" s="36"/>
    </row>
    <row r="187" spans="1:3" x14ac:dyDescent="0.2">
      <c r="A187" s="21"/>
      <c r="B187" s="16"/>
      <c r="C187" s="36"/>
    </row>
    <row r="188" spans="1:3" x14ac:dyDescent="0.2">
      <c r="A188" s="21"/>
      <c r="B188" s="16"/>
      <c r="C188" s="36"/>
    </row>
    <row r="189" spans="1:3" x14ac:dyDescent="0.2">
      <c r="A189" s="21"/>
      <c r="B189" s="16"/>
      <c r="C189" s="36"/>
    </row>
    <row r="190" spans="1:3" x14ac:dyDescent="0.2">
      <c r="A190" s="21"/>
      <c r="B190" s="16"/>
      <c r="C190" s="36"/>
    </row>
    <row r="191" spans="1:3" x14ac:dyDescent="0.2">
      <c r="A191" s="21"/>
      <c r="B191" s="16"/>
      <c r="C191" s="36"/>
    </row>
    <row r="192" spans="1:3" x14ac:dyDescent="0.2">
      <c r="A192" s="18"/>
      <c r="B192" s="16"/>
      <c r="C192" s="36"/>
    </row>
    <row r="193" spans="1:3" x14ac:dyDescent="0.2">
      <c r="A193" s="18"/>
      <c r="B193" s="16"/>
      <c r="C193" s="36"/>
    </row>
    <row r="194" spans="1:3" x14ac:dyDescent="0.2">
      <c r="A194" s="18"/>
      <c r="B194" s="16"/>
      <c r="C194" s="36"/>
    </row>
    <row r="195" spans="1:3" x14ac:dyDescent="0.2">
      <c r="A195" s="18"/>
      <c r="B195" s="16"/>
      <c r="C195" s="36"/>
    </row>
    <row r="196" spans="1:3" x14ac:dyDescent="0.2">
      <c r="A196" s="18"/>
      <c r="B196" s="16"/>
      <c r="C196" s="36"/>
    </row>
    <row r="197" spans="1:3" x14ac:dyDescent="0.2">
      <c r="A197" s="18"/>
      <c r="B197" s="16"/>
      <c r="C197" s="36"/>
    </row>
    <row r="198" spans="1:3" x14ac:dyDescent="0.2">
      <c r="A198" s="18"/>
      <c r="B198" s="16"/>
      <c r="C198" s="36"/>
    </row>
    <row r="199" spans="1:3" x14ac:dyDescent="0.2">
      <c r="A199" s="18"/>
      <c r="B199" s="16"/>
      <c r="C199" s="36"/>
    </row>
    <row r="200" spans="1:3" x14ac:dyDescent="0.2">
      <c r="A200" s="18"/>
      <c r="B200" s="16"/>
      <c r="C200" s="36"/>
    </row>
    <row r="201" spans="1:3" x14ac:dyDescent="0.2">
      <c r="A201" s="18"/>
      <c r="B201" s="16"/>
      <c r="C201" s="36"/>
    </row>
    <row r="202" spans="1:3" x14ac:dyDescent="0.2">
      <c r="A202" s="18"/>
      <c r="B202" s="16"/>
      <c r="C202" s="36"/>
    </row>
    <row r="203" spans="1:3" x14ac:dyDescent="0.2">
      <c r="A203" s="18"/>
      <c r="B203" s="16"/>
      <c r="C203" s="36"/>
    </row>
    <row r="204" spans="1:3" x14ac:dyDescent="0.2">
      <c r="A204" s="18"/>
      <c r="B204" s="16"/>
      <c r="C204" s="36"/>
    </row>
    <row r="205" spans="1:3" x14ac:dyDescent="0.2">
      <c r="A205" s="18"/>
      <c r="B205" s="16"/>
      <c r="C205" s="36"/>
    </row>
    <row r="206" spans="1:3" x14ac:dyDescent="0.2">
      <c r="A206" s="18"/>
      <c r="B206" s="16"/>
      <c r="C206" s="36"/>
    </row>
    <row r="207" spans="1:3" x14ac:dyDescent="0.2">
      <c r="A207" s="18"/>
      <c r="B207" s="16"/>
      <c r="C207" s="36"/>
    </row>
    <row r="208" spans="1:3" x14ac:dyDescent="0.2">
      <c r="A208" s="18"/>
      <c r="B208" s="16"/>
      <c r="C208" s="36"/>
    </row>
    <row r="209" spans="1:3" x14ac:dyDescent="0.2">
      <c r="A209" s="18"/>
      <c r="B209" s="16"/>
      <c r="C209" s="36"/>
    </row>
    <row r="210" spans="1:3" x14ac:dyDescent="0.2">
      <c r="A210" s="18"/>
      <c r="B210" s="16"/>
      <c r="C210" s="36"/>
    </row>
    <row r="211" spans="1:3" x14ac:dyDescent="0.2">
      <c r="A211" s="18"/>
      <c r="B211" s="16"/>
      <c r="C211" s="36"/>
    </row>
    <row r="212" spans="1:3" x14ac:dyDescent="0.2">
      <c r="A212" s="18"/>
      <c r="B212" s="16"/>
      <c r="C212" s="36"/>
    </row>
    <row r="213" spans="1:3" x14ac:dyDescent="0.2">
      <c r="A213" s="18"/>
      <c r="B213" s="16"/>
      <c r="C213" s="36"/>
    </row>
    <row r="214" spans="1:3" x14ac:dyDescent="0.2">
      <c r="A214" s="18"/>
      <c r="B214" s="16"/>
      <c r="C214" s="36"/>
    </row>
    <row r="215" spans="1:3" x14ac:dyDescent="0.2">
      <c r="A215" s="18"/>
      <c r="B215" s="16"/>
      <c r="C215" s="36"/>
    </row>
    <row r="216" spans="1:3" x14ac:dyDescent="0.2">
      <c r="A216" s="18"/>
      <c r="B216" s="16"/>
      <c r="C216" s="36"/>
    </row>
    <row r="217" spans="1:3" x14ac:dyDescent="0.2">
      <c r="A217" s="18"/>
      <c r="B217" s="16"/>
      <c r="C217" s="36"/>
    </row>
    <row r="218" spans="1:3" x14ac:dyDescent="0.2">
      <c r="A218" s="18"/>
      <c r="B218" s="16"/>
      <c r="C218" s="36"/>
    </row>
    <row r="219" spans="1:3" x14ac:dyDescent="0.2">
      <c r="A219" s="18"/>
      <c r="B219" s="16"/>
      <c r="C219" s="36"/>
    </row>
    <row r="220" spans="1:3" x14ac:dyDescent="0.2">
      <c r="A220" s="18"/>
      <c r="B220" s="16"/>
      <c r="C220" s="36"/>
    </row>
    <row r="221" spans="1:3" x14ac:dyDescent="0.2">
      <c r="A221" s="18"/>
      <c r="B221" s="16"/>
      <c r="C221" s="36"/>
    </row>
    <row r="222" spans="1:3" x14ac:dyDescent="0.2">
      <c r="A222" s="18"/>
      <c r="B222" s="16"/>
      <c r="C222" s="36"/>
    </row>
    <row r="223" spans="1:3" x14ac:dyDescent="0.2">
      <c r="A223" s="18"/>
      <c r="B223" s="16"/>
      <c r="C223" s="36"/>
    </row>
    <row r="224" spans="1:3" x14ac:dyDescent="0.2">
      <c r="A224" s="18"/>
      <c r="B224" s="16"/>
      <c r="C224" s="36"/>
    </row>
    <row r="225" spans="1:3" x14ac:dyDescent="0.2">
      <c r="A225" s="18"/>
      <c r="B225" s="16"/>
      <c r="C225" s="36"/>
    </row>
    <row r="226" spans="1:3" x14ac:dyDescent="0.2">
      <c r="A226" s="18"/>
      <c r="B226" s="16"/>
      <c r="C226" s="36"/>
    </row>
    <row r="227" spans="1:3" x14ac:dyDescent="0.2">
      <c r="A227" s="18"/>
      <c r="B227" s="16"/>
      <c r="C227" s="36"/>
    </row>
    <row r="228" spans="1:3" x14ac:dyDescent="0.2">
      <c r="A228" s="18"/>
      <c r="B228" s="16"/>
      <c r="C228" s="36"/>
    </row>
    <row r="229" spans="1:3" x14ac:dyDescent="0.2">
      <c r="A229" s="18"/>
      <c r="B229" s="16"/>
      <c r="C229" s="36"/>
    </row>
    <row r="230" spans="1:3" x14ac:dyDescent="0.2">
      <c r="A230" s="18"/>
      <c r="B230" s="16"/>
      <c r="C230" s="36"/>
    </row>
    <row r="231" spans="1:3" x14ac:dyDescent="0.2">
      <c r="A231" s="18"/>
      <c r="B231" s="16"/>
      <c r="C231" s="36"/>
    </row>
    <row r="232" spans="1:3" x14ac:dyDescent="0.2">
      <c r="A232" s="18"/>
      <c r="B232" s="16"/>
      <c r="C232" s="36"/>
    </row>
    <row r="233" spans="1:3" x14ac:dyDescent="0.2">
      <c r="A233" s="18"/>
      <c r="B233" s="16"/>
      <c r="C233" s="36"/>
    </row>
    <row r="234" spans="1:3" x14ac:dyDescent="0.2">
      <c r="A234" s="18"/>
      <c r="B234" s="16"/>
      <c r="C234" s="36"/>
    </row>
    <row r="235" spans="1:3" x14ac:dyDescent="0.2">
      <c r="A235" s="18"/>
      <c r="B235" s="16"/>
      <c r="C235" s="36"/>
    </row>
    <row r="236" spans="1:3" x14ac:dyDescent="0.2">
      <c r="A236" s="18"/>
      <c r="B236" s="16"/>
      <c r="C236" s="36"/>
    </row>
    <row r="237" spans="1:3" x14ac:dyDescent="0.2">
      <c r="A237" s="18"/>
      <c r="B237" s="16"/>
      <c r="C237" s="36"/>
    </row>
    <row r="238" spans="1:3" x14ac:dyDescent="0.2">
      <c r="A238" s="18"/>
      <c r="B238" s="16"/>
      <c r="C238" s="36"/>
    </row>
    <row r="239" spans="1:3" x14ac:dyDescent="0.2">
      <c r="A239" s="18"/>
      <c r="B239" s="16"/>
      <c r="C239" s="36"/>
    </row>
    <row r="240" spans="1:3" x14ac:dyDescent="0.2">
      <c r="A240" s="18"/>
      <c r="B240" s="16"/>
      <c r="C240" s="36"/>
    </row>
    <row r="241" spans="1:3" x14ac:dyDescent="0.2">
      <c r="A241" s="18"/>
      <c r="B241" s="16"/>
      <c r="C241" s="36"/>
    </row>
    <row r="242" spans="1:3" x14ac:dyDescent="0.2">
      <c r="A242" s="18"/>
      <c r="B242" s="16"/>
      <c r="C242" s="36"/>
    </row>
    <row r="243" spans="1:3" x14ac:dyDescent="0.2">
      <c r="A243" s="18"/>
      <c r="B243" s="16"/>
      <c r="C243" s="36"/>
    </row>
    <row r="244" spans="1:3" x14ac:dyDescent="0.2">
      <c r="A244" s="18"/>
      <c r="B244" s="16"/>
      <c r="C244" s="36"/>
    </row>
    <row r="245" spans="1:3" x14ac:dyDescent="0.2">
      <c r="A245" s="18"/>
      <c r="B245" s="16"/>
      <c r="C245" s="36"/>
    </row>
    <row r="246" spans="1:3" x14ac:dyDescent="0.2">
      <c r="A246" s="18"/>
      <c r="B246" s="16"/>
      <c r="C246" s="36"/>
    </row>
    <row r="247" spans="1:3" x14ac:dyDescent="0.2">
      <c r="A247" s="18"/>
      <c r="B247" s="16"/>
      <c r="C247" s="36"/>
    </row>
    <row r="248" spans="1:3" x14ac:dyDescent="0.2">
      <c r="A248" s="18"/>
      <c r="B248" s="16"/>
      <c r="C248" s="36"/>
    </row>
    <row r="249" spans="1:3" x14ac:dyDescent="0.2">
      <c r="A249" s="18"/>
      <c r="B249" s="16"/>
      <c r="C249" s="36"/>
    </row>
    <row r="250" spans="1:3" x14ac:dyDescent="0.2">
      <c r="A250" s="18"/>
      <c r="B250" s="16"/>
      <c r="C250" s="36"/>
    </row>
    <row r="251" spans="1:3" x14ac:dyDescent="0.2">
      <c r="A251" s="18"/>
      <c r="B251" s="16"/>
      <c r="C251" s="36"/>
    </row>
    <row r="252" spans="1:3" x14ac:dyDescent="0.2">
      <c r="A252" s="18"/>
      <c r="B252" s="16"/>
      <c r="C252" s="36"/>
    </row>
    <row r="253" spans="1:3" x14ac:dyDescent="0.2">
      <c r="A253" s="18"/>
      <c r="B253" s="16"/>
      <c r="C253" s="36"/>
    </row>
    <row r="254" spans="1:3" x14ac:dyDescent="0.2">
      <c r="A254" s="18"/>
      <c r="B254" s="16"/>
      <c r="C254" s="36"/>
    </row>
    <row r="255" spans="1:3" x14ac:dyDescent="0.2">
      <c r="A255" s="18"/>
      <c r="B255" s="16"/>
      <c r="C255" s="36"/>
    </row>
    <row r="256" spans="1:3" x14ac:dyDescent="0.2">
      <c r="A256" s="18"/>
      <c r="B256" s="16"/>
      <c r="C256" s="36"/>
    </row>
    <row r="257" spans="1:3" x14ac:dyDescent="0.2">
      <c r="A257" s="18"/>
      <c r="B257" s="16"/>
      <c r="C257" s="36"/>
    </row>
    <row r="258" spans="1:3" x14ac:dyDescent="0.2">
      <c r="A258" s="18"/>
      <c r="B258" s="16"/>
      <c r="C258" s="36"/>
    </row>
    <row r="259" spans="1:3" x14ac:dyDescent="0.2">
      <c r="A259" s="18"/>
      <c r="B259" s="16"/>
      <c r="C259" s="36"/>
    </row>
    <row r="260" spans="1:3" x14ac:dyDescent="0.2">
      <c r="A260" s="18"/>
      <c r="B260" s="16"/>
      <c r="C260" s="36"/>
    </row>
    <row r="261" spans="1:3" x14ac:dyDescent="0.2">
      <c r="A261" s="18"/>
      <c r="B261" s="16"/>
      <c r="C261" s="36"/>
    </row>
    <row r="262" spans="1:3" x14ac:dyDescent="0.2">
      <c r="A262" s="18"/>
      <c r="B262" s="16"/>
      <c r="C262" s="36"/>
    </row>
    <row r="263" spans="1:3" x14ac:dyDescent="0.2">
      <c r="A263" s="18"/>
      <c r="B263" s="16"/>
      <c r="C263" s="36"/>
    </row>
    <row r="264" spans="1:3" x14ac:dyDescent="0.2">
      <c r="A264" s="18"/>
      <c r="B264" s="16"/>
      <c r="C264" s="36"/>
    </row>
    <row r="265" spans="1:3" x14ac:dyDescent="0.2">
      <c r="A265" s="18"/>
      <c r="B265" s="16"/>
      <c r="C265" s="36"/>
    </row>
    <row r="266" spans="1:3" x14ac:dyDescent="0.2">
      <c r="A266" s="18"/>
      <c r="B266" s="16"/>
      <c r="C266" s="36"/>
    </row>
    <row r="267" spans="1:3" x14ac:dyDescent="0.2">
      <c r="A267" s="18"/>
      <c r="B267" s="16"/>
      <c r="C267" s="36"/>
    </row>
    <row r="268" spans="1:3" x14ac:dyDescent="0.2">
      <c r="A268" s="18"/>
      <c r="B268" s="16"/>
      <c r="C268" s="36"/>
    </row>
    <row r="269" spans="1:3" x14ac:dyDescent="0.2">
      <c r="A269" s="18"/>
      <c r="B269" s="16"/>
      <c r="C269" s="36"/>
    </row>
    <row r="270" spans="1:3" x14ac:dyDescent="0.2">
      <c r="A270" s="18"/>
      <c r="B270" s="16"/>
      <c r="C270" s="36"/>
    </row>
    <row r="271" spans="1:3" x14ac:dyDescent="0.2">
      <c r="A271" s="18"/>
      <c r="B271" s="16"/>
      <c r="C271" s="36"/>
    </row>
    <row r="272" spans="1:3" x14ac:dyDescent="0.2">
      <c r="A272" s="18"/>
      <c r="B272" s="16"/>
      <c r="C272" s="36"/>
    </row>
    <row r="273" spans="1:3" x14ac:dyDescent="0.2">
      <c r="A273" s="18"/>
      <c r="B273" s="16"/>
      <c r="C273" s="36"/>
    </row>
    <row r="274" spans="1:3" x14ac:dyDescent="0.2">
      <c r="A274" s="18"/>
      <c r="B274" s="16"/>
      <c r="C274" s="36"/>
    </row>
    <row r="275" spans="1:3" x14ac:dyDescent="0.2">
      <c r="A275" s="18"/>
      <c r="B275" s="16"/>
      <c r="C275" s="36"/>
    </row>
    <row r="276" spans="1:3" x14ac:dyDescent="0.2">
      <c r="A276" s="18"/>
      <c r="B276" s="16"/>
      <c r="C276" s="36"/>
    </row>
    <row r="277" spans="1:3" x14ac:dyDescent="0.2">
      <c r="A277" s="18"/>
      <c r="B277" s="16"/>
      <c r="C277" s="36"/>
    </row>
    <row r="278" spans="1:3" x14ac:dyDescent="0.2">
      <c r="A278" s="18"/>
      <c r="B278" s="16"/>
      <c r="C278" s="36"/>
    </row>
    <row r="279" spans="1:3" x14ac:dyDescent="0.2">
      <c r="A279" s="18"/>
      <c r="B279" s="16"/>
      <c r="C279" s="36"/>
    </row>
    <row r="280" spans="1:3" x14ac:dyDescent="0.2">
      <c r="A280" s="18"/>
      <c r="B280" s="16"/>
      <c r="C280" s="36"/>
    </row>
    <row r="281" spans="1:3" x14ac:dyDescent="0.2">
      <c r="A281" s="18"/>
      <c r="B281" s="16"/>
      <c r="C281" s="36"/>
    </row>
    <row r="282" spans="1:3" x14ac:dyDescent="0.2">
      <c r="A282" s="18"/>
      <c r="B282" s="16"/>
      <c r="C282" s="36"/>
    </row>
    <row r="283" spans="1:3" x14ac:dyDescent="0.2">
      <c r="A283" s="18"/>
      <c r="B283" s="16"/>
      <c r="C283" s="36"/>
    </row>
    <row r="284" spans="1:3" x14ac:dyDescent="0.2">
      <c r="A284" s="18"/>
      <c r="B284" s="16"/>
      <c r="C284" s="36"/>
    </row>
    <row r="285" spans="1:3" x14ac:dyDescent="0.2">
      <c r="A285" s="18"/>
      <c r="B285" s="16"/>
      <c r="C285" s="36"/>
    </row>
    <row r="286" spans="1:3" x14ac:dyDescent="0.2">
      <c r="A286" s="18"/>
      <c r="B286" s="16"/>
      <c r="C286" s="36"/>
    </row>
    <row r="287" spans="1:3" x14ac:dyDescent="0.2">
      <c r="A287" s="18"/>
      <c r="B287" s="16"/>
      <c r="C287" s="36"/>
    </row>
    <row r="288" spans="1:3" x14ac:dyDescent="0.2">
      <c r="A288" s="18"/>
      <c r="B288" s="16"/>
      <c r="C288" s="36"/>
    </row>
    <row r="289" spans="1:3" x14ac:dyDescent="0.2">
      <c r="A289" s="18"/>
      <c r="B289" s="16"/>
      <c r="C289" s="36"/>
    </row>
    <row r="290" spans="1:3" x14ac:dyDescent="0.2">
      <c r="A290" s="18"/>
      <c r="B290" s="16"/>
      <c r="C290" s="36"/>
    </row>
    <row r="291" spans="1:3" x14ac:dyDescent="0.2">
      <c r="A291" s="18"/>
      <c r="B291" s="16"/>
      <c r="C291" s="36"/>
    </row>
    <row r="292" spans="1:3" x14ac:dyDescent="0.2">
      <c r="A292" s="18"/>
      <c r="B292" s="16"/>
      <c r="C292" s="36"/>
    </row>
    <row r="293" spans="1:3" x14ac:dyDescent="0.2">
      <c r="A293" s="18"/>
      <c r="B293" s="16"/>
      <c r="C293" s="36"/>
    </row>
    <row r="294" spans="1:3" x14ac:dyDescent="0.2">
      <c r="A294" s="18"/>
      <c r="B294" s="16"/>
      <c r="C294" s="36"/>
    </row>
    <row r="295" spans="1:3" x14ac:dyDescent="0.2">
      <c r="A295" s="18"/>
      <c r="B295" s="16"/>
      <c r="C295" s="36"/>
    </row>
    <row r="296" spans="1:3" x14ac:dyDescent="0.2">
      <c r="A296" s="18"/>
      <c r="B296" s="16"/>
      <c r="C296" s="36"/>
    </row>
    <row r="297" spans="1:3" x14ac:dyDescent="0.2">
      <c r="A297" s="18"/>
      <c r="B297" s="16"/>
      <c r="C297" s="36"/>
    </row>
    <row r="298" spans="1:3" x14ac:dyDescent="0.2">
      <c r="A298" s="18"/>
      <c r="B298" s="16"/>
      <c r="C298" s="36"/>
    </row>
    <row r="299" spans="1:3" x14ac:dyDescent="0.2">
      <c r="A299" s="18"/>
      <c r="B299" s="16"/>
      <c r="C299" s="36"/>
    </row>
    <row r="300" spans="1:3" x14ac:dyDescent="0.2">
      <c r="A300" s="18"/>
      <c r="B300" s="16"/>
      <c r="C300" s="36"/>
    </row>
    <row r="301" spans="1:3" x14ac:dyDescent="0.2">
      <c r="A301" s="18"/>
      <c r="B301" s="16"/>
      <c r="C301" s="36"/>
    </row>
    <row r="302" spans="1:3" x14ac:dyDescent="0.2">
      <c r="A302" s="18"/>
      <c r="B302" s="16"/>
      <c r="C302" s="36"/>
    </row>
    <row r="303" spans="1:3" x14ac:dyDescent="0.2">
      <c r="A303" s="18"/>
      <c r="B303" s="16"/>
      <c r="C303" s="36"/>
    </row>
    <row r="304" spans="1:3" x14ac:dyDescent="0.2">
      <c r="A304" s="18"/>
      <c r="B304" s="16"/>
      <c r="C304" s="36"/>
    </row>
    <row r="305" spans="1:3" x14ac:dyDescent="0.2">
      <c r="A305" s="18"/>
      <c r="B305" s="16"/>
      <c r="C305" s="36"/>
    </row>
    <row r="306" spans="1:3" x14ac:dyDescent="0.2">
      <c r="A306" s="18"/>
      <c r="B306" s="16"/>
      <c r="C306" s="36"/>
    </row>
    <row r="307" spans="1:3" x14ac:dyDescent="0.2">
      <c r="A307" s="18"/>
      <c r="B307" s="16"/>
      <c r="C307" s="36"/>
    </row>
    <row r="308" spans="1:3" x14ac:dyDescent="0.2">
      <c r="A308" s="18"/>
      <c r="B308" s="16"/>
      <c r="C308" s="36"/>
    </row>
    <row r="309" spans="1:3" x14ac:dyDescent="0.2">
      <c r="A309" s="18"/>
      <c r="B309" s="16"/>
      <c r="C309" s="36"/>
    </row>
    <row r="310" spans="1:3" x14ac:dyDescent="0.2">
      <c r="A310" s="18"/>
      <c r="B310" s="16"/>
      <c r="C310" s="36"/>
    </row>
    <row r="311" spans="1:3" x14ac:dyDescent="0.2">
      <c r="A311" s="18"/>
      <c r="B311" s="16"/>
      <c r="C311" s="36"/>
    </row>
    <row r="312" spans="1:3" x14ac:dyDescent="0.2">
      <c r="A312" s="18"/>
      <c r="B312" s="16"/>
      <c r="C312" s="36"/>
    </row>
    <row r="313" spans="1:3" x14ac:dyDescent="0.2">
      <c r="A313" s="18"/>
      <c r="B313" s="16"/>
      <c r="C313" s="36"/>
    </row>
    <row r="314" spans="1:3" x14ac:dyDescent="0.2">
      <c r="A314" s="18"/>
      <c r="B314" s="16"/>
      <c r="C314" s="36"/>
    </row>
    <row r="315" spans="1:3" x14ac:dyDescent="0.2">
      <c r="A315" s="18"/>
      <c r="B315" s="16"/>
      <c r="C315" s="36"/>
    </row>
    <row r="316" spans="1:3" x14ac:dyDescent="0.2">
      <c r="A316" s="18"/>
      <c r="B316" s="16"/>
      <c r="C316" s="36"/>
    </row>
    <row r="317" spans="1:3" x14ac:dyDescent="0.2">
      <c r="A317" s="18"/>
      <c r="B317" s="16"/>
      <c r="C317" s="36"/>
    </row>
    <row r="318" spans="1:3" x14ac:dyDescent="0.2">
      <c r="A318" s="18"/>
      <c r="B318" s="16"/>
      <c r="C318" s="36"/>
    </row>
    <row r="319" spans="1:3" x14ac:dyDescent="0.2">
      <c r="A319" s="18"/>
      <c r="B319" s="16"/>
      <c r="C319" s="36"/>
    </row>
    <row r="320" spans="1:3" x14ac:dyDescent="0.2">
      <c r="A320" s="18"/>
      <c r="B320" s="16"/>
      <c r="C320" s="36"/>
    </row>
    <row r="321" spans="1:3" x14ac:dyDescent="0.2">
      <c r="A321" s="18"/>
      <c r="B321" s="16"/>
      <c r="C321" s="36"/>
    </row>
    <row r="322" spans="1:3" x14ac:dyDescent="0.2">
      <c r="A322" s="18"/>
      <c r="B322" s="16"/>
      <c r="C322" s="36"/>
    </row>
    <row r="323" spans="1:3" x14ac:dyDescent="0.2">
      <c r="A323" s="18"/>
      <c r="B323" s="16"/>
      <c r="C323" s="36"/>
    </row>
    <row r="324" spans="1:3" x14ac:dyDescent="0.2">
      <c r="A324" s="18"/>
      <c r="B324" s="16"/>
      <c r="C324" s="36"/>
    </row>
    <row r="325" spans="1:3" x14ac:dyDescent="0.2">
      <c r="A325" s="18"/>
      <c r="B325" s="16"/>
      <c r="C325" s="36"/>
    </row>
    <row r="326" spans="1:3" x14ac:dyDescent="0.2">
      <c r="A326" s="18"/>
      <c r="B326" s="16"/>
      <c r="C326" s="36"/>
    </row>
    <row r="327" spans="1:3" x14ac:dyDescent="0.2">
      <c r="A327" s="18"/>
      <c r="B327" s="16"/>
      <c r="C327" s="36"/>
    </row>
    <row r="328" spans="1:3" x14ac:dyDescent="0.2">
      <c r="A328" s="18"/>
      <c r="B328" s="16"/>
      <c r="C328" s="36"/>
    </row>
    <row r="329" spans="1:3" x14ac:dyDescent="0.2">
      <c r="A329" s="18"/>
      <c r="B329" s="16"/>
      <c r="C329" s="36"/>
    </row>
    <row r="330" spans="1:3" x14ac:dyDescent="0.2">
      <c r="A330" s="18"/>
      <c r="B330" s="16"/>
      <c r="C330" s="36"/>
    </row>
    <row r="331" spans="1:3" x14ac:dyDescent="0.2">
      <c r="A331" s="18"/>
      <c r="B331" s="16"/>
      <c r="C331" s="36"/>
    </row>
    <row r="332" spans="1:3" x14ac:dyDescent="0.2">
      <c r="A332" s="18"/>
      <c r="B332" s="16"/>
      <c r="C332" s="36"/>
    </row>
    <row r="333" spans="1:3" x14ac:dyDescent="0.2">
      <c r="A333" s="18"/>
      <c r="B333" s="16"/>
      <c r="C333" s="36"/>
    </row>
    <row r="334" spans="1:3" x14ac:dyDescent="0.2">
      <c r="A334" s="18"/>
      <c r="B334" s="16"/>
      <c r="C334" s="36"/>
    </row>
    <row r="335" spans="1:3" x14ac:dyDescent="0.2">
      <c r="A335" s="18"/>
      <c r="B335" s="16"/>
      <c r="C335" s="36"/>
    </row>
    <row r="336" spans="1:3" x14ac:dyDescent="0.2">
      <c r="A336" s="5"/>
      <c r="B336" s="16"/>
      <c r="C336" s="36"/>
    </row>
    <row r="337" spans="1:3" x14ac:dyDescent="0.2">
      <c r="A337" s="5"/>
      <c r="B337" s="16"/>
      <c r="C337" s="36"/>
    </row>
    <row r="338" spans="1:3" x14ac:dyDescent="0.2">
      <c r="A338" s="5"/>
      <c r="B338" s="16"/>
      <c r="C338" s="36"/>
    </row>
    <row r="339" spans="1:3" x14ac:dyDescent="0.2">
      <c r="A339" s="5"/>
      <c r="B339" s="16"/>
      <c r="C339" s="36"/>
    </row>
    <row r="340" spans="1:3" x14ac:dyDescent="0.2">
      <c r="A340" s="5"/>
      <c r="B340" s="16"/>
      <c r="C340" s="36"/>
    </row>
    <row r="341" spans="1:3" x14ac:dyDescent="0.2">
      <c r="A341" s="5"/>
      <c r="B341" s="16"/>
      <c r="C341" s="36"/>
    </row>
    <row r="342" spans="1:3" x14ac:dyDescent="0.2">
      <c r="A342" s="5"/>
      <c r="B342" s="16"/>
      <c r="C342" s="36"/>
    </row>
    <row r="343" spans="1:3" x14ac:dyDescent="0.2">
      <c r="A343" s="5"/>
      <c r="B343" s="16"/>
      <c r="C343" s="36"/>
    </row>
    <row r="344" spans="1:3" x14ac:dyDescent="0.2">
      <c r="A344" s="5"/>
      <c r="B344" s="16"/>
      <c r="C344" s="36"/>
    </row>
    <row r="345" spans="1:3" x14ac:dyDescent="0.2">
      <c r="A345" s="5"/>
      <c r="B345" s="16"/>
      <c r="C345" s="36"/>
    </row>
    <row r="346" spans="1:3" x14ac:dyDescent="0.2">
      <c r="A346" s="5"/>
      <c r="B346" s="16"/>
      <c r="C346" s="36"/>
    </row>
    <row r="347" spans="1:3" x14ac:dyDescent="0.2">
      <c r="A347" s="5"/>
      <c r="B347" s="16"/>
      <c r="C347" s="36"/>
    </row>
    <row r="348" spans="1:3" x14ac:dyDescent="0.2">
      <c r="A348" s="5"/>
      <c r="B348" s="16"/>
      <c r="C348" s="36"/>
    </row>
    <row r="349" spans="1:3" x14ac:dyDescent="0.2">
      <c r="A349" s="5"/>
      <c r="B349" s="16"/>
      <c r="C349" s="36"/>
    </row>
    <row r="350" spans="1:3" x14ac:dyDescent="0.2">
      <c r="A350" s="5"/>
      <c r="B350" s="16"/>
      <c r="C350" s="36"/>
    </row>
    <row r="351" spans="1:3" x14ac:dyDescent="0.2">
      <c r="A351" s="5"/>
      <c r="B351" s="16"/>
      <c r="C351" s="36"/>
    </row>
    <row r="352" spans="1:3" x14ac:dyDescent="0.2">
      <c r="A352" s="5"/>
      <c r="B352" s="16"/>
      <c r="C352" s="36"/>
    </row>
    <row r="353" spans="1:3" x14ac:dyDescent="0.2">
      <c r="A353" s="5"/>
      <c r="B353" s="16"/>
      <c r="C353" s="36"/>
    </row>
    <row r="354" spans="1:3" x14ac:dyDescent="0.2">
      <c r="A354" s="5"/>
      <c r="B354" s="16"/>
      <c r="C354" s="36"/>
    </row>
    <row r="355" spans="1:3" x14ac:dyDescent="0.2">
      <c r="A355" s="5"/>
      <c r="B355" s="16"/>
      <c r="C355" s="36"/>
    </row>
    <row r="356" spans="1:3" x14ac:dyDescent="0.2">
      <c r="A356" s="5"/>
      <c r="B356" s="16"/>
      <c r="C356" s="36"/>
    </row>
    <row r="357" spans="1:3" x14ac:dyDescent="0.2">
      <c r="A357" s="5"/>
      <c r="B357" s="16"/>
      <c r="C357" s="36"/>
    </row>
    <row r="358" spans="1:3" x14ac:dyDescent="0.2">
      <c r="A358" s="5"/>
      <c r="B358" s="16"/>
      <c r="C358" s="36"/>
    </row>
    <row r="359" spans="1:3" x14ac:dyDescent="0.2">
      <c r="A359" s="5"/>
      <c r="B359" s="16"/>
      <c r="C359" s="36"/>
    </row>
    <row r="360" spans="1:3" x14ac:dyDescent="0.2">
      <c r="A360" s="5"/>
      <c r="B360" s="16"/>
      <c r="C360" s="36"/>
    </row>
    <row r="361" spans="1:3" x14ac:dyDescent="0.2">
      <c r="A361" s="5"/>
      <c r="B361" s="16"/>
      <c r="C361" s="36"/>
    </row>
    <row r="362" spans="1:3" x14ac:dyDescent="0.2">
      <c r="A362" s="5"/>
      <c r="B362" s="16"/>
      <c r="C362" s="36"/>
    </row>
    <row r="363" spans="1:3" x14ac:dyDescent="0.2">
      <c r="A363" s="5"/>
      <c r="B363" s="16"/>
      <c r="C363" s="36"/>
    </row>
    <row r="364" spans="1:3" x14ac:dyDescent="0.2">
      <c r="A364" s="5"/>
      <c r="B364" s="16"/>
      <c r="C364" s="36"/>
    </row>
    <row r="365" spans="1:3" x14ac:dyDescent="0.2">
      <c r="A365" s="5"/>
      <c r="B365" s="16"/>
      <c r="C365" s="36"/>
    </row>
    <row r="366" spans="1:3" x14ac:dyDescent="0.2">
      <c r="A366" s="5"/>
      <c r="B366" s="16"/>
      <c r="C366" s="36"/>
    </row>
    <row r="367" spans="1:3" x14ac:dyDescent="0.2">
      <c r="A367" s="5"/>
      <c r="B367" s="16"/>
      <c r="C367" s="36"/>
    </row>
    <row r="368" spans="1:3" x14ac:dyDescent="0.2">
      <c r="A368" s="5"/>
      <c r="B368" s="16"/>
      <c r="C368" s="36"/>
    </row>
    <row r="369" spans="1:3" x14ac:dyDescent="0.2">
      <c r="A369" s="5"/>
      <c r="B369" s="16"/>
      <c r="C369" s="36"/>
    </row>
    <row r="370" spans="1:3" x14ac:dyDescent="0.2">
      <c r="A370" s="5"/>
      <c r="B370" s="16"/>
      <c r="C370" s="36"/>
    </row>
    <row r="371" spans="1:3" x14ac:dyDescent="0.2">
      <c r="A371" s="5"/>
      <c r="B371" s="16"/>
      <c r="C371" s="36"/>
    </row>
    <row r="372" spans="1:3" x14ac:dyDescent="0.2">
      <c r="A372" s="5"/>
      <c r="B372" s="16"/>
      <c r="C372" s="36"/>
    </row>
    <row r="373" spans="1:3" x14ac:dyDescent="0.2">
      <c r="A373" s="5"/>
      <c r="B373" s="16"/>
      <c r="C373" s="36"/>
    </row>
    <row r="374" spans="1:3" x14ac:dyDescent="0.2">
      <c r="A374" s="5"/>
      <c r="B374" s="16"/>
      <c r="C374" s="36"/>
    </row>
    <row r="375" spans="1:3" x14ac:dyDescent="0.2">
      <c r="A375" s="5"/>
      <c r="B375" s="16"/>
      <c r="C375" s="36"/>
    </row>
    <row r="376" spans="1:3" x14ac:dyDescent="0.2">
      <c r="A376" s="5"/>
      <c r="B376" s="16"/>
      <c r="C376" s="36"/>
    </row>
    <row r="377" spans="1:3" x14ac:dyDescent="0.2">
      <c r="A377" s="5"/>
      <c r="B377" s="16"/>
      <c r="C377" s="36"/>
    </row>
    <row r="378" spans="1:3" x14ac:dyDescent="0.2">
      <c r="A378" s="5"/>
      <c r="B378" s="16"/>
      <c r="C378" s="36"/>
    </row>
    <row r="379" spans="1:3" x14ac:dyDescent="0.2">
      <c r="A379" s="5"/>
      <c r="B379" s="16"/>
      <c r="C379" s="36"/>
    </row>
    <row r="380" spans="1:3" x14ac:dyDescent="0.2">
      <c r="A380" s="5"/>
      <c r="B380" s="16"/>
      <c r="C380" s="36"/>
    </row>
    <row r="381" spans="1:3" x14ac:dyDescent="0.2">
      <c r="A381" s="5"/>
      <c r="B381" s="16"/>
      <c r="C381" s="36"/>
    </row>
    <row r="382" spans="1:3" x14ac:dyDescent="0.2">
      <c r="A382" s="5"/>
      <c r="B382" s="16"/>
      <c r="C382" s="36"/>
    </row>
    <row r="383" spans="1:3" x14ac:dyDescent="0.2">
      <c r="A383" s="5"/>
      <c r="B383" s="16"/>
      <c r="C383" s="36"/>
    </row>
    <row r="384" spans="1:3" x14ac:dyDescent="0.2">
      <c r="A384" s="5"/>
      <c r="B384" s="16"/>
      <c r="C384" s="36"/>
    </row>
    <row r="385" spans="1:3" x14ac:dyDescent="0.2">
      <c r="A385" s="5"/>
      <c r="B385" s="16"/>
      <c r="C385" s="36"/>
    </row>
    <row r="386" spans="1:3" x14ac:dyDescent="0.2">
      <c r="A386" s="5"/>
      <c r="B386" s="16"/>
      <c r="C386" s="36"/>
    </row>
    <row r="387" spans="1:3" x14ac:dyDescent="0.2">
      <c r="A387" s="5"/>
      <c r="B387" s="16"/>
      <c r="C387" s="36"/>
    </row>
    <row r="388" spans="1:3" x14ac:dyDescent="0.2">
      <c r="A388" s="5"/>
      <c r="B388" s="16"/>
      <c r="C388" s="36"/>
    </row>
    <row r="389" spans="1:3" x14ac:dyDescent="0.2">
      <c r="A389" s="5"/>
      <c r="B389" s="16"/>
      <c r="C389" s="36"/>
    </row>
    <row r="390" spans="1:3" x14ac:dyDescent="0.2">
      <c r="A390" s="5"/>
      <c r="B390" s="16"/>
      <c r="C390" s="36"/>
    </row>
    <row r="391" spans="1:3" x14ac:dyDescent="0.2">
      <c r="A391" s="5"/>
      <c r="B391" s="16"/>
      <c r="C391" s="36"/>
    </row>
    <row r="392" spans="1:3" x14ac:dyDescent="0.2">
      <c r="A392" s="5"/>
      <c r="B392" s="16"/>
      <c r="C392" s="36"/>
    </row>
    <row r="393" spans="1:3" x14ac:dyDescent="0.2">
      <c r="A393" s="5"/>
      <c r="B393" s="16"/>
      <c r="C393" s="36"/>
    </row>
    <row r="394" spans="1:3" x14ac:dyDescent="0.2">
      <c r="A394" s="5"/>
      <c r="B394" s="16"/>
      <c r="C394" s="36"/>
    </row>
    <row r="395" spans="1:3" x14ac:dyDescent="0.2">
      <c r="A395" s="5"/>
      <c r="B395" s="16"/>
      <c r="C395" s="36"/>
    </row>
    <row r="396" spans="1:3" x14ac:dyDescent="0.2">
      <c r="A396" s="5"/>
      <c r="B396" s="16"/>
      <c r="C396" s="36"/>
    </row>
    <row r="397" spans="1:3" x14ac:dyDescent="0.2">
      <c r="A397" s="5"/>
      <c r="B397" s="16"/>
      <c r="C397" s="36"/>
    </row>
    <row r="398" spans="1:3" x14ac:dyDescent="0.2">
      <c r="A398" s="5"/>
      <c r="B398" s="16"/>
      <c r="C398" s="36"/>
    </row>
    <row r="399" spans="1:3" x14ac:dyDescent="0.2">
      <c r="A399" s="5"/>
      <c r="B399" s="16"/>
      <c r="C399" s="36"/>
    </row>
    <row r="400" spans="1:3" x14ac:dyDescent="0.2">
      <c r="A400" s="5"/>
      <c r="B400" s="16"/>
      <c r="C400" s="36"/>
    </row>
    <row r="401" spans="1:3" x14ac:dyDescent="0.2">
      <c r="A401" s="5"/>
      <c r="B401" s="16"/>
      <c r="C401" s="36"/>
    </row>
    <row r="402" spans="1:3" x14ac:dyDescent="0.2">
      <c r="A402" s="5"/>
      <c r="B402" s="16"/>
      <c r="C402" s="36"/>
    </row>
    <row r="403" spans="1:3" x14ac:dyDescent="0.2">
      <c r="A403" s="5"/>
      <c r="B403" s="16"/>
      <c r="C403" s="36"/>
    </row>
    <row r="404" spans="1:3" x14ac:dyDescent="0.2">
      <c r="A404" s="5"/>
      <c r="B404" s="16"/>
      <c r="C404" s="36"/>
    </row>
    <row r="405" spans="1:3" x14ac:dyDescent="0.2">
      <c r="A405" s="5"/>
      <c r="B405" s="16"/>
      <c r="C405" s="36"/>
    </row>
    <row r="406" spans="1:3" x14ac:dyDescent="0.2">
      <c r="A406" s="5"/>
      <c r="B406" s="16"/>
      <c r="C406" s="36"/>
    </row>
    <row r="407" spans="1:3" x14ac:dyDescent="0.2">
      <c r="A407" s="5"/>
      <c r="B407" s="16"/>
      <c r="C407" s="36"/>
    </row>
    <row r="408" spans="1:3" x14ac:dyDescent="0.2">
      <c r="A408" s="5"/>
      <c r="B408" s="16"/>
      <c r="C408" s="36"/>
    </row>
    <row r="409" spans="1:3" x14ac:dyDescent="0.2">
      <c r="A409" s="5"/>
      <c r="B409" s="16"/>
      <c r="C409" s="36"/>
    </row>
    <row r="410" spans="1:3" x14ac:dyDescent="0.2">
      <c r="A410" s="5"/>
      <c r="B410" s="16"/>
      <c r="C410" s="36"/>
    </row>
    <row r="411" spans="1:3" x14ac:dyDescent="0.2">
      <c r="A411" s="5"/>
      <c r="B411" s="16"/>
      <c r="C411" s="36"/>
    </row>
    <row r="412" spans="1:3" x14ac:dyDescent="0.2">
      <c r="A412" s="5"/>
      <c r="B412" s="16"/>
      <c r="C412" s="36"/>
    </row>
    <row r="413" spans="1:3" x14ac:dyDescent="0.2">
      <c r="A413" s="5"/>
      <c r="B413" s="16"/>
      <c r="C413" s="36"/>
    </row>
    <row r="414" spans="1:3" x14ac:dyDescent="0.2">
      <c r="A414" s="5"/>
      <c r="B414" s="16"/>
      <c r="C414" s="36"/>
    </row>
    <row r="415" spans="1:3" x14ac:dyDescent="0.2">
      <c r="A415" s="5"/>
      <c r="B415" s="16"/>
      <c r="C415" s="36"/>
    </row>
    <row r="416" spans="1:3" x14ac:dyDescent="0.2">
      <c r="A416" s="5"/>
      <c r="B416" s="16"/>
      <c r="C416" s="36"/>
    </row>
    <row r="417" spans="1:3" x14ac:dyDescent="0.2">
      <c r="A417" s="5"/>
      <c r="B417" s="16"/>
      <c r="C417" s="36"/>
    </row>
    <row r="418" spans="1:3" x14ac:dyDescent="0.2">
      <c r="A418" s="5"/>
      <c r="B418" s="16"/>
      <c r="C418" s="36"/>
    </row>
    <row r="419" spans="1:3" x14ac:dyDescent="0.2">
      <c r="A419" s="5"/>
      <c r="B419" s="16"/>
      <c r="C419" s="36"/>
    </row>
    <row r="420" spans="1:3" x14ac:dyDescent="0.2">
      <c r="A420" s="5"/>
      <c r="B420" s="16"/>
      <c r="C420" s="36"/>
    </row>
    <row r="421" spans="1:3" x14ac:dyDescent="0.2">
      <c r="A421" s="5"/>
      <c r="B421" s="16"/>
      <c r="C421" s="36"/>
    </row>
    <row r="422" spans="1:3" x14ac:dyDescent="0.2">
      <c r="A422" s="5"/>
      <c r="B422" s="16"/>
      <c r="C422" s="36"/>
    </row>
    <row r="423" spans="1:3" x14ac:dyDescent="0.2">
      <c r="A423" s="5"/>
      <c r="B423" s="16"/>
      <c r="C423" s="36"/>
    </row>
    <row r="424" spans="1:3" x14ac:dyDescent="0.2">
      <c r="A424" s="5"/>
      <c r="B424" s="16"/>
      <c r="C424" s="36"/>
    </row>
    <row r="425" spans="1:3" x14ac:dyDescent="0.2">
      <c r="A425" s="5"/>
      <c r="B425" s="16"/>
      <c r="C425" s="36"/>
    </row>
    <row r="426" spans="1:3" x14ac:dyDescent="0.2">
      <c r="A426" s="5"/>
      <c r="B426" s="16"/>
      <c r="C426" s="36"/>
    </row>
    <row r="427" spans="1:3" x14ac:dyDescent="0.2">
      <c r="A427" s="5"/>
      <c r="B427" s="16"/>
      <c r="C427" s="36"/>
    </row>
    <row r="428" spans="1:3" x14ac:dyDescent="0.2">
      <c r="A428" s="5"/>
      <c r="B428" s="16"/>
      <c r="C428" s="36"/>
    </row>
    <row r="429" spans="1:3" x14ac:dyDescent="0.2">
      <c r="A429" s="5"/>
      <c r="B429" s="16"/>
      <c r="C429" s="36"/>
    </row>
    <row r="430" spans="1:3" x14ac:dyDescent="0.2">
      <c r="A430" s="5"/>
      <c r="B430" s="16"/>
      <c r="C430" s="36"/>
    </row>
    <row r="431" spans="1:3" x14ac:dyDescent="0.2">
      <c r="A431" s="5"/>
      <c r="B431" s="16"/>
      <c r="C431" s="36"/>
    </row>
    <row r="432" spans="1:3" x14ac:dyDescent="0.2">
      <c r="A432" s="5"/>
      <c r="B432" s="16"/>
      <c r="C432" s="36"/>
    </row>
    <row r="433" spans="1:3" x14ac:dyDescent="0.2">
      <c r="A433" s="5"/>
      <c r="B433" s="16"/>
      <c r="C433" s="36"/>
    </row>
    <row r="434" spans="1:3" x14ac:dyDescent="0.2">
      <c r="A434" s="5"/>
      <c r="B434" s="16"/>
      <c r="C434" s="36"/>
    </row>
    <row r="435" spans="1:3" x14ac:dyDescent="0.2">
      <c r="A435" s="5"/>
      <c r="B435" s="16"/>
      <c r="C435" s="36"/>
    </row>
    <row r="436" spans="1:3" x14ac:dyDescent="0.2">
      <c r="A436" s="5"/>
      <c r="B436" s="16"/>
      <c r="C436" s="36"/>
    </row>
    <row r="437" spans="1:3" x14ac:dyDescent="0.2">
      <c r="A437" s="5"/>
      <c r="B437" s="16"/>
      <c r="C437" s="36"/>
    </row>
    <row r="438" spans="1:3" x14ac:dyDescent="0.2">
      <c r="A438" s="5"/>
      <c r="B438" s="16"/>
      <c r="C438" s="36"/>
    </row>
    <row r="439" spans="1:3" x14ac:dyDescent="0.2">
      <c r="A439" s="5"/>
      <c r="B439" s="16"/>
      <c r="C439" s="36"/>
    </row>
    <row r="440" spans="1:3" x14ac:dyDescent="0.2">
      <c r="A440" s="5"/>
      <c r="B440" s="16"/>
      <c r="C440" s="36"/>
    </row>
    <row r="441" spans="1:3" x14ac:dyDescent="0.2">
      <c r="A441" s="5"/>
      <c r="B441" s="16"/>
      <c r="C441" s="36"/>
    </row>
    <row r="442" spans="1:3" x14ac:dyDescent="0.2">
      <c r="A442" s="5"/>
      <c r="B442" s="16"/>
      <c r="C442" s="36"/>
    </row>
    <row r="443" spans="1:3" x14ac:dyDescent="0.2">
      <c r="A443" s="5"/>
      <c r="B443" s="16"/>
      <c r="C443" s="36"/>
    </row>
    <row r="444" spans="1:3" x14ac:dyDescent="0.2">
      <c r="A444" s="5"/>
      <c r="B444" s="16"/>
      <c r="C444" s="36"/>
    </row>
    <row r="445" spans="1:3" x14ac:dyDescent="0.2">
      <c r="A445" s="5"/>
      <c r="B445" s="16"/>
      <c r="C445" s="36"/>
    </row>
    <row r="446" spans="1:3" x14ac:dyDescent="0.2">
      <c r="A446" s="5"/>
      <c r="B446" s="16"/>
      <c r="C446" s="36"/>
    </row>
    <row r="447" spans="1:3" x14ac:dyDescent="0.2">
      <c r="A447" s="5"/>
      <c r="B447" s="16"/>
      <c r="C447" s="36"/>
    </row>
    <row r="448" spans="1:3" x14ac:dyDescent="0.2">
      <c r="A448" s="5"/>
      <c r="B448" s="16"/>
      <c r="C448" s="36"/>
    </row>
    <row r="449" spans="1:3" x14ac:dyDescent="0.2">
      <c r="A449" s="5"/>
      <c r="B449" s="16"/>
      <c r="C449" s="36"/>
    </row>
    <row r="450" spans="1:3" x14ac:dyDescent="0.2">
      <c r="A450" s="5"/>
      <c r="B450" s="16"/>
      <c r="C450" s="36"/>
    </row>
    <row r="451" spans="1:3" x14ac:dyDescent="0.2">
      <c r="A451" s="5"/>
      <c r="B451" s="16"/>
      <c r="C451" s="36"/>
    </row>
    <row r="452" spans="1:3" x14ac:dyDescent="0.2">
      <c r="A452" s="5"/>
      <c r="B452" s="16"/>
      <c r="C452" s="36"/>
    </row>
    <row r="453" spans="1:3" x14ac:dyDescent="0.2">
      <c r="A453" s="5"/>
      <c r="B453" s="16"/>
      <c r="C453" s="36"/>
    </row>
    <row r="454" spans="1:3" x14ac:dyDescent="0.2">
      <c r="A454" s="5"/>
      <c r="B454" s="16"/>
      <c r="C454" s="36"/>
    </row>
    <row r="455" spans="1:3" x14ac:dyDescent="0.2">
      <c r="A455" s="5"/>
      <c r="B455" s="16"/>
      <c r="C455" s="36"/>
    </row>
    <row r="456" spans="1:3" x14ac:dyDescent="0.2">
      <c r="A456" s="5"/>
      <c r="B456" s="16"/>
      <c r="C456" s="36"/>
    </row>
    <row r="457" spans="1:3" x14ac:dyDescent="0.2">
      <c r="A457" s="5"/>
      <c r="B457" s="16"/>
      <c r="C457" s="36"/>
    </row>
    <row r="458" spans="1:3" x14ac:dyDescent="0.2">
      <c r="A458" s="5"/>
      <c r="B458" s="16"/>
      <c r="C458" s="36"/>
    </row>
    <row r="459" spans="1:3" x14ac:dyDescent="0.2">
      <c r="A459" s="5"/>
      <c r="B459" s="16"/>
      <c r="C459" s="36"/>
    </row>
    <row r="460" spans="1:3" x14ac:dyDescent="0.2">
      <c r="A460" s="5"/>
      <c r="B460" s="16"/>
      <c r="C460" s="36"/>
    </row>
    <row r="461" spans="1:3" x14ac:dyDescent="0.2">
      <c r="A461" s="5"/>
      <c r="B461" s="16"/>
      <c r="C461" s="36"/>
    </row>
    <row r="462" spans="1:3" x14ac:dyDescent="0.2">
      <c r="A462" s="5"/>
      <c r="B462" s="16"/>
      <c r="C462" s="36"/>
    </row>
    <row r="463" spans="1:3" x14ac:dyDescent="0.2">
      <c r="A463" s="5"/>
      <c r="B463" s="16"/>
      <c r="C463" s="36"/>
    </row>
    <row r="464" spans="1:3" x14ac:dyDescent="0.2">
      <c r="A464" s="5"/>
      <c r="B464" s="16"/>
      <c r="C464" s="36"/>
    </row>
    <row r="465" spans="1:3" x14ac:dyDescent="0.2">
      <c r="A465" s="5"/>
      <c r="B465" s="16"/>
      <c r="C465" s="36"/>
    </row>
    <row r="466" spans="1:3" x14ac:dyDescent="0.2">
      <c r="A466" s="5"/>
      <c r="B466" s="16"/>
      <c r="C466" s="36"/>
    </row>
    <row r="467" spans="1:3" x14ac:dyDescent="0.2">
      <c r="A467" s="5"/>
      <c r="B467" s="16"/>
      <c r="C467" s="36"/>
    </row>
    <row r="468" spans="1:3" x14ac:dyDescent="0.2">
      <c r="A468" s="5"/>
      <c r="B468" s="16"/>
      <c r="C468" s="36"/>
    </row>
    <row r="469" spans="1:3" x14ac:dyDescent="0.2">
      <c r="A469" s="5"/>
      <c r="B469" s="16"/>
      <c r="C469" s="36"/>
    </row>
    <row r="470" spans="1:3" x14ac:dyDescent="0.2">
      <c r="A470" s="5"/>
      <c r="B470" s="16"/>
      <c r="C470" s="36"/>
    </row>
    <row r="471" spans="1:3" x14ac:dyDescent="0.2">
      <c r="A471" s="5"/>
      <c r="B471" s="16"/>
      <c r="C471" s="36"/>
    </row>
    <row r="472" spans="1:3" x14ac:dyDescent="0.2">
      <c r="A472" s="5"/>
      <c r="B472" s="16"/>
      <c r="C472" s="36"/>
    </row>
    <row r="473" spans="1:3" x14ac:dyDescent="0.2">
      <c r="A473" s="5"/>
      <c r="B473" s="16"/>
      <c r="C473" s="36"/>
    </row>
    <row r="474" spans="1:3" x14ac:dyDescent="0.2">
      <c r="A474" s="5"/>
      <c r="B474" s="16"/>
      <c r="C474" s="36"/>
    </row>
    <row r="475" spans="1:3" x14ac:dyDescent="0.2">
      <c r="A475" s="5"/>
      <c r="B475" s="16"/>
      <c r="C475" s="36"/>
    </row>
    <row r="476" spans="1:3" x14ac:dyDescent="0.2">
      <c r="A476" s="5"/>
      <c r="B476" s="16"/>
      <c r="C476" s="36"/>
    </row>
    <row r="477" spans="1:3" x14ac:dyDescent="0.2">
      <c r="A477" s="5"/>
      <c r="B477" s="16"/>
      <c r="C477" s="36"/>
    </row>
    <row r="478" spans="1:3" x14ac:dyDescent="0.2">
      <c r="A478" s="5"/>
      <c r="B478" s="16"/>
      <c r="C478" s="36"/>
    </row>
    <row r="479" spans="1:3" x14ac:dyDescent="0.2">
      <c r="A479" s="5"/>
      <c r="B479" s="16"/>
      <c r="C479" s="36"/>
    </row>
    <row r="480" spans="1:3" x14ac:dyDescent="0.2">
      <c r="A480" s="5"/>
      <c r="B480" s="16"/>
      <c r="C480" s="36"/>
    </row>
    <row r="481" spans="1:3" x14ac:dyDescent="0.2">
      <c r="A481" s="5"/>
      <c r="B481" s="16"/>
      <c r="C481" s="36"/>
    </row>
    <row r="482" spans="1:3" x14ac:dyDescent="0.2">
      <c r="A482" s="5"/>
      <c r="B482" s="16"/>
      <c r="C482" s="36"/>
    </row>
    <row r="483" spans="1:3" x14ac:dyDescent="0.2">
      <c r="A483" s="5"/>
      <c r="B483" s="16"/>
      <c r="C483" s="36"/>
    </row>
    <row r="484" spans="1:3" x14ac:dyDescent="0.2">
      <c r="A484" s="5"/>
      <c r="B484" s="16"/>
      <c r="C484" s="36"/>
    </row>
    <row r="485" spans="1:3" x14ac:dyDescent="0.2">
      <c r="A485" s="5"/>
      <c r="B485" s="16"/>
      <c r="C485" s="36"/>
    </row>
    <row r="486" spans="1:3" x14ac:dyDescent="0.2">
      <c r="A486" s="5"/>
      <c r="B486" s="16"/>
      <c r="C486" s="36"/>
    </row>
    <row r="487" spans="1:3" x14ac:dyDescent="0.2">
      <c r="A487" s="5"/>
      <c r="B487" s="16"/>
      <c r="C487" s="36"/>
    </row>
    <row r="488" spans="1:3" x14ac:dyDescent="0.2">
      <c r="A488" s="5"/>
      <c r="B488" s="16"/>
      <c r="C488" s="36"/>
    </row>
    <row r="489" spans="1:3" x14ac:dyDescent="0.2">
      <c r="A489" s="5"/>
      <c r="B489" s="16"/>
      <c r="C489" s="36"/>
    </row>
    <row r="490" spans="1:3" x14ac:dyDescent="0.2">
      <c r="A490" s="5"/>
      <c r="B490" s="16"/>
      <c r="C490" s="36"/>
    </row>
    <row r="491" spans="1:3" x14ac:dyDescent="0.2">
      <c r="A491" s="5"/>
      <c r="B491" s="16"/>
      <c r="C491" s="36"/>
    </row>
    <row r="492" spans="1:3" x14ac:dyDescent="0.2">
      <c r="A492" s="5"/>
      <c r="B492" s="16"/>
      <c r="C492" s="36"/>
    </row>
    <row r="493" spans="1:3" x14ac:dyDescent="0.2">
      <c r="A493" s="5"/>
      <c r="B493" s="16"/>
      <c r="C493" s="36"/>
    </row>
    <row r="494" spans="1:3" x14ac:dyDescent="0.2">
      <c r="A494" s="5"/>
      <c r="B494" s="16"/>
      <c r="C494" s="36"/>
    </row>
    <row r="495" spans="1:3" x14ac:dyDescent="0.2">
      <c r="A495" s="5"/>
      <c r="B495" s="16"/>
      <c r="C495" s="36"/>
    </row>
    <row r="496" spans="1:3" x14ac:dyDescent="0.2">
      <c r="A496" s="5"/>
      <c r="B496" s="16"/>
      <c r="C496" s="36"/>
    </row>
    <row r="497" spans="1:3" x14ac:dyDescent="0.2">
      <c r="A497" s="5"/>
      <c r="B497" s="16"/>
      <c r="C497" s="36"/>
    </row>
    <row r="498" spans="1:3" x14ac:dyDescent="0.2">
      <c r="A498" s="5"/>
      <c r="B498" s="16"/>
      <c r="C498" s="36"/>
    </row>
    <row r="499" spans="1:3" x14ac:dyDescent="0.2">
      <c r="A499" s="5"/>
      <c r="B499" s="16"/>
      <c r="C499" s="36"/>
    </row>
    <row r="500" spans="1:3" x14ac:dyDescent="0.2">
      <c r="A500" s="5"/>
      <c r="B500" s="16"/>
      <c r="C500" s="36"/>
    </row>
    <row r="501" spans="1:3" x14ac:dyDescent="0.2">
      <c r="A501" s="5"/>
      <c r="B501" s="16"/>
      <c r="C501" s="36"/>
    </row>
    <row r="502" spans="1:3" x14ac:dyDescent="0.2">
      <c r="A502" s="5"/>
      <c r="B502" s="16"/>
      <c r="C502" s="36"/>
    </row>
    <row r="503" spans="1:3" x14ac:dyDescent="0.2">
      <c r="A503" s="5"/>
      <c r="B503" s="16"/>
      <c r="C503" s="36"/>
    </row>
    <row r="504" spans="1:3" x14ac:dyDescent="0.2">
      <c r="A504" s="5"/>
      <c r="B504" s="16"/>
      <c r="C504" s="36"/>
    </row>
    <row r="505" spans="1:3" x14ac:dyDescent="0.2">
      <c r="A505" s="5"/>
      <c r="B505" s="16"/>
      <c r="C505" s="36"/>
    </row>
    <row r="506" spans="1:3" x14ac:dyDescent="0.2">
      <c r="A506" s="5"/>
      <c r="B506" s="16"/>
      <c r="C506" s="36"/>
    </row>
    <row r="507" spans="1:3" x14ac:dyDescent="0.2">
      <c r="A507" s="5"/>
      <c r="B507" s="16"/>
      <c r="C507" s="36"/>
    </row>
    <row r="508" spans="1:3" x14ac:dyDescent="0.2">
      <c r="A508" s="5"/>
      <c r="B508" s="16"/>
      <c r="C508" s="36"/>
    </row>
    <row r="509" spans="1:3" x14ac:dyDescent="0.2">
      <c r="A509" s="5"/>
      <c r="B509" s="16"/>
      <c r="C509" s="36"/>
    </row>
    <row r="510" spans="1:3" x14ac:dyDescent="0.2">
      <c r="A510" s="5"/>
      <c r="B510" s="16"/>
      <c r="C510" s="36"/>
    </row>
    <row r="511" spans="1:3" x14ac:dyDescent="0.2">
      <c r="A511" s="5"/>
      <c r="B511" s="16"/>
      <c r="C511" s="36"/>
    </row>
    <row r="512" spans="1:3" x14ac:dyDescent="0.2">
      <c r="A512" s="5"/>
      <c r="B512" s="16"/>
    </row>
    <row r="513" spans="1:2" x14ac:dyDescent="0.2">
      <c r="A513" s="5"/>
      <c r="B513" s="16"/>
    </row>
    <row r="514" spans="1:2" x14ac:dyDescent="0.2">
      <c r="A514" s="5"/>
      <c r="B514" s="16"/>
    </row>
    <row r="515" spans="1:2" x14ac:dyDescent="0.2">
      <c r="A515" s="5"/>
      <c r="B515" s="16"/>
    </row>
    <row r="516" spans="1:2" x14ac:dyDescent="0.2">
      <c r="A516" s="5"/>
      <c r="B516" s="16"/>
    </row>
    <row r="517" spans="1:2" x14ac:dyDescent="0.2">
      <c r="A517" s="5"/>
      <c r="B517" s="16"/>
    </row>
    <row r="518" spans="1:2" x14ac:dyDescent="0.2">
      <c r="A518" s="5"/>
      <c r="B518" s="16"/>
    </row>
    <row r="519" spans="1:2" x14ac:dyDescent="0.2">
      <c r="A519" s="5"/>
      <c r="B519" s="16"/>
    </row>
    <row r="520" spans="1:2" x14ac:dyDescent="0.2">
      <c r="A520" s="5"/>
      <c r="B520" s="16"/>
    </row>
    <row r="521" spans="1:2" x14ac:dyDescent="0.2">
      <c r="A521" s="5"/>
      <c r="B521" s="16"/>
    </row>
    <row r="522" spans="1:2" x14ac:dyDescent="0.2">
      <c r="A522" s="5"/>
      <c r="B522" s="16"/>
    </row>
    <row r="523" spans="1:2" x14ac:dyDescent="0.2">
      <c r="A523" s="5"/>
      <c r="B523" s="16"/>
    </row>
    <row r="524" spans="1:2" x14ac:dyDescent="0.2">
      <c r="A524" s="5"/>
      <c r="B524" s="16"/>
    </row>
    <row r="525" spans="1:2" x14ac:dyDescent="0.2">
      <c r="A525" s="5"/>
      <c r="B525" s="16"/>
    </row>
    <row r="526" spans="1:2" x14ac:dyDescent="0.2">
      <c r="A526" s="5"/>
      <c r="B526" s="16"/>
    </row>
    <row r="527" spans="1:2" x14ac:dyDescent="0.2">
      <c r="A527" s="5"/>
      <c r="B527" s="16"/>
    </row>
    <row r="528" spans="1:2" x14ac:dyDescent="0.2">
      <c r="A528" s="5"/>
      <c r="B528" s="16"/>
    </row>
    <row r="529" spans="1:2" x14ac:dyDescent="0.2">
      <c r="A529" s="5"/>
      <c r="B529" s="16"/>
    </row>
    <row r="530" spans="1:2" x14ac:dyDescent="0.2">
      <c r="A530" s="5"/>
      <c r="B530" s="16"/>
    </row>
    <row r="531" spans="1:2" x14ac:dyDescent="0.2">
      <c r="A531" s="5"/>
      <c r="B531" s="16"/>
    </row>
    <row r="532" spans="1:2" x14ac:dyDescent="0.2">
      <c r="A532" s="5"/>
      <c r="B532" s="16"/>
    </row>
    <row r="533" spans="1:2" x14ac:dyDescent="0.2">
      <c r="A533" s="5"/>
      <c r="B533" s="16"/>
    </row>
    <row r="534" spans="1:2" x14ac:dyDescent="0.2">
      <c r="A534" s="5"/>
      <c r="B534" s="16"/>
    </row>
    <row r="535" spans="1:2" x14ac:dyDescent="0.2">
      <c r="A535" s="5"/>
      <c r="B535" s="16"/>
    </row>
    <row r="536" spans="1:2" x14ac:dyDescent="0.2">
      <c r="A536" s="5"/>
      <c r="B536" s="16"/>
    </row>
    <row r="537" spans="1:2" x14ac:dyDescent="0.2">
      <c r="A537" s="5"/>
      <c r="B537" s="16"/>
    </row>
    <row r="538" spans="1:2" x14ac:dyDescent="0.2">
      <c r="A538" s="5"/>
      <c r="B538" s="16"/>
    </row>
    <row r="539" spans="1:2" x14ac:dyDescent="0.2">
      <c r="A539" s="5"/>
      <c r="B539" s="16"/>
    </row>
    <row r="540" spans="1:2" x14ac:dyDescent="0.2">
      <c r="A540" s="5"/>
      <c r="B540" s="16"/>
    </row>
    <row r="541" spans="1:2" x14ac:dyDescent="0.2">
      <c r="A541" s="5"/>
      <c r="B541" s="16"/>
    </row>
    <row r="542" spans="1:2" x14ac:dyDescent="0.2">
      <c r="A542" s="5"/>
      <c r="B542" s="16"/>
    </row>
    <row r="543" spans="1:2" x14ac:dyDescent="0.2">
      <c r="A543" s="5"/>
      <c r="B543" s="16"/>
    </row>
    <row r="544" spans="1:2" x14ac:dyDescent="0.2">
      <c r="A544" s="5"/>
      <c r="B544" s="16"/>
    </row>
    <row r="545" spans="1:2" x14ac:dyDescent="0.2">
      <c r="A545" s="5"/>
      <c r="B545" s="16"/>
    </row>
    <row r="546" spans="1:2" x14ac:dyDescent="0.2">
      <c r="A546" s="5"/>
      <c r="B546" s="16"/>
    </row>
    <row r="547" spans="1:2" x14ac:dyDescent="0.2">
      <c r="A547" s="5"/>
      <c r="B547" s="16"/>
    </row>
    <row r="548" spans="1:2" x14ac:dyDescent="0.2">
      <c r="A548" s="5"/>
      <c r="B548" s="16"/>
    </row>
    <row r="549" spans="1:2" x14ac:dyDescent="0.2">
      <c r="A549" s="5"/>
      <c r="B549" s="16"/>
    </row>
    <row r="550" spans="1:2" x14ac:dyDescent="0.2">
      <c r="A550" s="5"/>
      <c r="B550" s="16"/>
    </row>
    <row r="551" spans="1:2" x14ac:dyDescent="0.2">
      <c r="A551" s="5"/>
      <c r="B551" s="16"/>
    </row>
    <row r="552" spans="1:2" x14ac:dyDescent="0.2">
      <c r="A552" s="5"/>
      <c r="B552" s="16"/>
    </row>
    <row r="553" spans="1:2" x14ac:dyDescent="0.2">
      <c r="A553" s="5"/>
      <c r="B553" s="16"/>
    </row>
    <row r="554" spans="1:2" x14ac:dyDescent="0.2">
      <c r="A554" s="5"/>
      <c r="B554" s="16"/>
    </row>
    <row r="555" spans="1:2" x14ac:dyDescent="0.2">
      <c r="A555" s="5"/>
      <c r="B555" s="16"/>
    </row>
    <row r="556" spans="1:2" x14ac:dyDescent="0.2">
      <c r="A556" s="5"/>
      <c r="B556" s="16"/>
    </row>
    <row r="557" spans="1:2" x14ac:dyDescent="0.2">
      <c r="A557" s="5"/>
      <c r="B557" s="16"/>
    </row>
    <row r="558" spans="1:2" x14ac:dyDescent="0.2">
      <c r="A558" s="5"/>
      <c r="B558" s="16"/>
    </row>
    <row r="559" spans="1:2" x14ac:dyDescent="0.2">
      <c r="A559" s="5"/>
      <c r="B559" s="16"/>
    </row>
    <row r="560" spans="1:2" x14ac:dyDescent="0.2">
      <c r="A560" s="5"/>
      <c r="B560" s="16"/>
    </row>
    <row r="561" spans="1:2" x14ac:dyDescent="0.2">
      <c r="A561" s="5"/>
      <c r="B561" s="16"/>
    </row>
    <row r="562" spans="1:2" x14ac:dyDescent="0.2">
      <c r="A562" s="5"/>
      <c r="B562" s="16"/>
    </row>
    <row r="563" spans="1:2" x14ac:dyDescent="0.2">
      <c r="A563" s="5"/>
      <c r="B563" s="16"/>
    </row>
    <row r="564" spans="1:2" x14ac:dyDescent="0.2">
      <c r="A564" s="5"/>
      <c r="B564" s="16"/>
    </row>
    <row r="565" spans="1:2" x14ac:dyDescent="0.2">
      <c r="A565" s="5"/>
      <c r="B565" s="16"/>
    </row>
    <row r="566" spans="1:2" x14ac:dyDescent="0.2">
      <c r="A566" s="5"/>
      <c r="B566" s="16"/>
    </row>
    <row r="567" spans="1:2" x14ac:dyDescent="0.2">
      <c r="A567" s="5"/>
      <c r="B567" s="16"/>
    </row>
    <row r="568" spans="1:2" x14ac:dyDescent="0.2">
      <c r="A568" s="5"/>
      <c r="B568" s="16"/>
    </row>
    <row r="569" spans="1:2" x14ac:dyDescent="0.2">
      <c r="A569" s="5"/>
      <c r="B569" s="16"/>
    </row>
    <row r="570" spans="1:2" x14ac:dyDescent="0.2">
      <c r="A570" s="5"/>
      <c r="B570" s="16"/>
    </row>
    <row r="571" spans="1:2" x14ac:dyDescent="0.2">
      <c r="A571" s="5"/>
      <c r="B571" s="16"/>
    </row>
    <row r="572" spans="1:2" x14ac:dyDescent="0.2">
      <c r="A572" s="5"/>
      <c r="B572" s="16"/>
    </row>
    <row r="573" spans="1:2" x14ac:dyDescent="0.2">
      <c r="A573" s="5"/>
      <c r="B573" s="16"/>
    </row>
    <row r="574" spans="1:2" x14ac:dyDescent="0.2">
      <c r="A574" s="5"/>
      <c r="B574" s="16"/>
    </row>
    <row r="575" spans="1:2" x14ac:dyDescent="0.2">
      <c r="A575" s="5"/>
      <c r="B575" s="16"/>
    </row>
    <row r="576" spans="1:2" x14ac:dyDescent="0.2">
      <c r="A576" s="5"/>
      <c r="B576" s="16"/>
    </row>
    <row r="577" spans="1:2" x14ac:dyDescent="0.2">
      <c r="A577" s="5"/>
      <c r="B577" s="16"/>
    </row>
    <row r="578" spans="1:2" x14ac:dyDescent="0.2">
      <c r="A578" s="5"/>
      <c r="B578" s="16"/>
    </row>
    <row r="579" spans="1:2" x14ac:dyDescent="0.2">
      <c r="A579" s="5"/>
      <c r="B579" s="16"/>
    </row>
    <row r="580" spans="1:2" x14ac:dyDescent="0.2">
      <c r="A580" s="5"/>
      <c r="B580" s="16"/>
    </row>
    <row r="581" spans="1:2" x14ac:dyDescent="0.2">
      <c r="A581" s="5"/>
      <c r="B581" s="16"/>
    </row>
    <row r="582" spans="1:2" x14ac:dyDescent="0.2">
      <c r="A582" s="5"/>
      <c r="B582" s="16"/>
    </row>
    <row r="583" spans="1:2" x14ac:dyDescent="0.2">
      <c r="A583" s="5"/>
      <c r="B583" s="16"/>
    </row>
    <row r="584" spans="1:2" x14ac:dyDescent="0.2">
      <c r="A584" s="5"/>
      <c r="B584" s="16"/>
    </row>
    <row r="585" spans="1:2" x14ac:dyDescent="0.2">
      <c r="A585" s="5"/>
      <c r="B585" s="16"/>
    </row>
    <row r="586" spans="1:2" x14ac:dyDescent="0.2">
      <c r="A586" s="5"/>
      <c r="B586" s="16"/>
    </row>
    <row r="587" spans="1:2" x14ac:dyDescent="0.2">
      <c r="A587" s="5"/>
      <c r="B587" s="16"/>
    </row>
    <row r="588" spans="1:2" x14ac:dyDescent="0.2">
      <c r="A588" s="5"/>
      <c r="B588" s="16"/>
    </row>
    <row r="589" spans="1:2" x14ac:dyDescent="0.2">
      <c r="A589" s="5"/>
      <c r="B589" s="16"/>
    </row>
    <row r="590" spans="1:2" x14ac:dyDescent="0.2">
      <c r="A590" s="5"/>
      <c r="B590" s="16"/>
    </row>
    <row r="591" spans="1:2" x14ac:dyDescent="0.2">
      <c r="A591" s="5"/>
      <c r="B591" s="16"/>
    </row>
    <row r="592" spans="1:2" x14ac:dyDescent="0.2">
      <c r="A592" s="5"/>
      <c r="B592" s="16"/>
    </row>
    <row r="593" spans="1:2" x14ac:dyDescent="0.2">
      <c r="A593" s="5"/>
      <c r="B593" s="16"/>
    </row>
    <row r="594" spans="1:2" x14ac:dyDescent="0.2">
      <c r="A594" s="5"/>
      <c r="B594" s="16"/>
    </row>
    <row r="595" spans="1:2" x14ac:dyDescent="0.2">
      <c r="A595" s="5"/>
      <c r="B595" s="16"/>
    </row>
    <row r="596" spans="1:2" x14ac:dyDescent="0.2">
      <c r="A596" s="5"/>
      <c r="B596" s="16"/>
    </row>
    <row r="597" spans="1:2" x14ac:dyDescent="0.2">
      <c r="A597" s="5"/>
      <c r="B597" s="16"/>
    </row>
    <row r="598" spans="1:2" x14ac:dyDescent="0.2">
      <c r="A598" s="5"/>
      <c r="B598" s="16"/>
    </row>
    <row r="599" spans="1:2" x14ac:dyDescent="0.2">
      <c r="A599" s="5"/>
      <c r="B599" s="16"/>
    </row>
    <row r="600" spans="1:2" x14ac:dyDescent="0.2">
      <c r="A600" s="5"/>
      <c r="B600" s="16"/>
    </row>
    <row r="601" spans="1:2" x14ac:dyDescent="0.2">
      <c r="A601" s="5"/>
      <c r="B601" s="16"/>
    </row>
    <row r="602" spans="1:2" x14ac:dyDescent="0.2">
      <c r="A602" s="5"/>
      <c r="B602" s="16"/>
    </row>
    <row r="603" spans="1:2" x14ac:dyDescent="0.2">
      <c r="A603" s="5"/>
      <c r="B603" s="16"/>
    </row>
    <row r="604" spans="1:2" x14ac:dyDescent="0.2">
      <c r="A604" s="5"/>
      <c r="B604" s="16"/>
    </row>
    <row r="605" spans="1:2" x14ac:dyDescent="0.2">
      <c r="A605" s="5"/>
      <c r="B605" s="16"/>
    </row>
    <row r="606" spans="1:2" x14ac:dyDescent="0.2">
      <c r="A606" s="5"/>
      <c r="B606" s="16"/>
    </row>
    <row r="607" spans="1:2" x14ac:dyDescent="0.2">
      <c r="A607" s="5"/>
      <c r="B607" s="16"/>
    </row>
    <row r="608" spans="1:2" x14ac:dyDescent="0.2">
      <c r="A608" s="5"/>
      <c r="B608" s="16"/>
    </row>
    <row r="609" spans="1:2" x14ac:dyDescent="0.2">
      <c r="A609" s="5"/>
      <c r="B609" s="16"/>
    </row>
    <row r="610" spans="1:2" x14ac:dyDescent="0.2">
      <c r="A610" s="5"/>
      <c r="B610" s="16"/>
    </row>
    <row r="611" spans="1:2" x14ac:dyDescent="0.2">
      <c r="A611" s="5"/>
      <c r="B611" s="16"/>
    </row>
    <row r="612" spans="1:2" x14ac:dyDescent="0.2">
      <c r="A612" s="5"/>
      <c r="B612" s="16"/>
    </row>
    <row r="613" spans="1:2" x14ac:dyDescent="0.2">
      <c r="A613" s="5"/>
      <c r="B613" s="16"/>
    </row>
    <row r="614" spans="1:2" x14ac:dyDescent="0.2">
      <c r="A614" s="5"/>
      <c r="B614" s="16"/>
    </row>
    <row r="615" spans="1:2" x14ac:dyDescent="0.2">
      <c r="A615" s="5"/>
      <c r="B615" s="16"/>
    </row>
    <row r="616" spans="1:2" x14ac:dyDescent="0.2">
      <c r="A616" s="5"/>
      <c r="B616" s="16"/>
    </row>
    <row r="617" spans="1:2" x14ac:dyDescent="0.2">
      <c r="A617" s="5"/>
      <c r="B617" s="16"/>
    </row>
    <row r="618" spans="1:2" x14ac:dyDescent="0.2">
      <c r="A618" s="5"/>
      <c r="B618" s="16"/>
    </row>
    <row r="619" spans="1:2" x14ac:dyDescent="0.2">
      <c r="A619" s="5"/>
      <c r="B619" s="16"/>
    </row>
    <row r="620" spans="1:2" x14ac:dyDescent="0.2">
      <c r="A620" s="5"/>
      <c r="B620" s="16"/>
    </row>
    <row r="621" spans="1:2" x14ac:dyDescent="0.2">
      <c r="A621" s="5"/>
      <c r="B621" s="16"/>
    </row>
    <row r="622" spans="1:2" x14ac:dyDescent="0.2">
      <c r="A622" s="5"/>
      <c r="B622" s="16"/>
    </row>
    <row r="623" spans="1:2" x14ac:dyDescent="0.2">
      <c r="A623" s="5"/>
      <c r="B623" s="16"/>
    </row>
    <row r="624" spans="1:2" x14ac:dyDescent="0.2">
      <c r="A624" s="5"/>
      <c r="B624" s="16"/>
    </row>
    <row r="625" spans="1:2" x14ac:dyDescent="0.2">
      <c r="A625" s="5"/>
      <c r="B625" s="16"/>
    </row>
    <row r="626" spans="1:2" x14ac:dyDescent="0.2">
      <c r="A626" s="5"/>
      <c r="B626" s="16"/>
    </row>
    <row r="627" spans="1:2" x14ac:dyDescent="0.2">
      <c r="A627" s="5"/>
      <c r="B627" s="16"/>
    </row>
    <row r="628" spans="1:2" x14ac:dyDescent="0.2">
      <c r="A628" s="5"/>
      <c r="B628" s="16"/>
    </row>
    <row r="629" spans="1:2" x14ac:dyDescent="0.2">
      <c r="A629" s="5"/>
      <c r="B629" s="16"/>
    </row>
    <row r="630" spans="1:2" x14ac:dyDescent="0.2">
      <c r="A630" s="5"/>
      <c r="B630" s="16"/>
    </row>
    <row r="631" spans="1:2" x14ac:dyDescent="0.2">
      <c r="A631" s="5"/>
      <c r="B631" s="16"/>
    </row>
    <row r="632" spans="1:2" x14ac:dyDescent="0.2">
      <c r="A632" s="5"/>
      <c r="B632" s="16"/>
    </row>
    <row r="633" spans="1:2" x14ac:dyDescent="0.2">
      <c r="A633" s="5"/>
      <c r="B633" s="16"/>
    </row>
    <row r="634" spans="1:2" x14ac:dyDescent="0.2">
      <c r="A634" s="5"/>
      <c r="B634" s="16"/>
    </row>
    <row r="635" spans="1:2" x14ac:dyDescent="0.2">
      <c r="A635" s="5"/>
      <c r="B635" s="16"/>
    </row>
    <row r="636" spans="1:2" x14ac:dyDescent="0.2">
      <c r="A636" s="5"/>
      <c r="B636" s="16"/>
    </row>
    <row r="637" spans="1:2" x14ac:dyDescent="0.2">
      <c r="A637" s="5"/>
      <c r="B637" s="16"/>
    </row>
    <row r="638" spans="1:2" x14ac:dyDescent="0.2">
      <c r="A638" s="5"/>
      <c r="B638" s="16"/>
    </row>
    <row r="639" spans="1:2" x14ac:dyDescent="0.2">
      <c r="A639" s="5"/>
      <c r="B639" s="16"/>
    </row>
    <row r="640" spans="1:2" x14ac:dyDescent="0.2">
      <c r="A640" s="5"/>
      <c r="B640" s="16"/>
    </row>
    <row r="641" spans="1:2" x14ac:dyDescent="0.2">
      <c r="A641" s="5"/>
      <c r="B641" s="16"/>
    </row>
    <row r="642" spans="1:2" x14ac:dyDescent="0.2">
      <c r="A642" s="5"/>
      <c r="B642" s="16"/>
    </row>
    <row r="643" spans="1:2" x14ac:dyDescent="0.2">
      <c r="A643" s="5"/>
      <c r="B643" s="16"/>
    </row>
    <row r="644" spans="1:2" x14ac:dyDescent="0.2">
      <c r="A644" s="5"/>
      <c r="B644" s="16"/>
    </row>
    <row r="645" spans="1:2" x14ac:dyDescent="0.2">
      <c r="A645" s="5"/>
      <c r="B645" s="16"/>
    </row>
    <row r="646" spans="1:2" x14ac:dyDescent="0.2">
      <c r="A646" s="5"/>
      <c r="B646" s="16"/>
    </row>
    <row r="647" spans="1:2" x14ac:dyDescent="0.2">
      <c r="A647" s="5"/>
      <c r="B647" s="16"/>
    </row>
    <row r="648" spans="1:2" x14ac:dyDescent="0.2">
      <c r="A648" s="5"/>
      <c r="B648" s="16"/>
    </row>
    <row r="649" spans="1:2" x14ac:dyDescent="0.2">
      <c r="A649" s="5"/>
      <c r="B649" s="16"/>
    </row>
    <row r="650" spans="1:2" x14ac:dyDescent="0.2">
      <c r="A650" s="5"/>
      <c r="B650" s="16"/>
    </row>
    <row r="651" spans="1:2" x14ac:dyDescent="0.2">
      <c r="A651" s="5"/>
      <c r="B651" s="16"/>
    </row>
    <row r="652" spans="1:2" x14ac:dyDescent="0.2">
      <c r="A652" s="5"/>
      <c r="B652" s="16"/>
    </row>
    <row r="653" spans="1:2" x14ac:dyDescent="0.2">
      <c r="A653" s="5"/>
      <c r="B653" s="16"/>
    </row>
    <row r="654" spans="1:2" x14ac:dyDescent="0.2">
      <c r="A654" s="5"/>
      <c r="B654" s="16"/>
    </row>
    <row r="655" spans="1:2" x14ac:dyDescent="0.2">
      <c r="A655" s="5"/>
      <c r="B655" s="16"/>
    </row>
    <row r="656" spans="1:2" x14ac:dyDescent="0.2">
      <c r="A656" s="5"/>
      <c r="B656" s="16"/>
    </row>
    <row r="657" spans="1:2" x14ac:dyDescent="0.2">
      <c r="A657" s="5"/>
      <c r="B657" s="16"/>
    </row>
    <row r="658" spans="1:2" x14ac:dyDescent="0.2">
      <c r="A658" s="5"/>
      <c r="B658" s="16"/>
    </row>
    <row r="659" spans="1:2" x14ac:dyDescent="0.2">
      <c r="A659" s="5"/>
      <c r="B659" s="16"/>
    </row>
    <row r="660" spans="1:2" x14ac:dyDescent="0.2">
      <c r="A660" s="5"/>
      <c r="B660" s="16"/>
    </row>
    <row r="661" spans="1:2" x14ac:dyDescent="0.2">
      <c r="A661" s="5"/>
      <c r="B661" s="16"/>
    </row>
    <row r="662" spans="1:2" x14ac:dyDescent="0.2">
      <c r="A662" s="5"/>
      <c r="B662" s="16"/>
    </row>
    <row r="663" spans="1:2" x14ac:dyDescent="0.2">
      <c r="A663" s="5"/>
      <c r="B663" s="16"/>
    </row>
    <row r="664" spans="1:2" x14ac:dyDescent="0.2">
      <c r="A664" s="5"/>
      <c r="B664" s="16"/>
    </row>
    <row r="665" spans="1:2" x14ac:dyDescent="0.2">
      <c r="A665" s="5"/>
      <c r="B665" s="16"/>
    </row>
    <row r="666" spans="1:2" x14ac:dyDescent="0.2">
      <c r="A666" s="5"/>
      <c r="B666" s="16"/>
    </row>
    <row r="667" spans="1:2" x14ac:dyDescent="0.2">
      <c r="A667" s="5"/>
      <c r="B667" s="16"/>
    </row>
    <row r="668" spans="1:2" x14ac:dyDescent="0.2">
      <c r="A668" s="5"/>
      <c r="B668" s="16"/>
    </row>
    <row r="669" spans="1:2" x14ac:dyDescent="0.2">
      <c r="A669" s="5"/>
      <c r="B669" s="16"/>
    </row>
    <row r="670" spans="1:2" x14ac:dyDescent="0.2">
      <c r="A670" s="5"/>
      <c r="B670" s="16"/>
    </row>
    <row r="671" spans="1:2" x14ac:dyDescent="0.2">
      <c r="A671" s="5"/>
      <c r="B671" s="16"/>
    </row>
    <row r="672" spans="1:2" x14ac:dyDescent="0.2">
      <c r="A672" s="5"/>
      <c r="B672" s="16"/>
    </row>
    <row r="673" spans="1:2" x14ac:dyDescent="0.2">
      <c r="A673" s="5"/>
      <c r="B673" s="16"/>
    </row>
    <row r="674" spans="1:2" x14ac:dyDescent="0.2">
      <c r="A674" s="5"/>
      <c r="B674" s="16"/>
    </row>
    <row r="675" spans="1:2" x14ac:dyDescent="0.2">
      <c r="A675" s="5"/>
      <c r="B675" s="16"/>
    </row>
    <row r="676" spans="1:2" x14ac:dyDescent="0.2">
      <c r="A676" s="5"/>
      <c r="B676" s="16"/>
    </row>
    <row r="677" spans="1:2" x14ac:dyDescent="0.2">
      <c r="A677" s="5"/>
      <c r="B677" s="16"/>
    </row>
    <row r="678" spans="1:2" x14ac:dyDescent="0.2">
      <c r="A678" s="5"/>
      <c r="B678" s="16"/>
    </row>
    <row r="679" spans="1:2" x14ac:dyDescent="0.2">
      <c r="A679" s="5"/>
      <c r="B679" s="16"/>
    </row>
    <row r="680" spans="1:2" x14ac:dyDescent="0.2">
      <c r="A680" s="5"/>
      <c r="B680" s="16"/>
    </row>
    <row r="681" spans="1:2" x14ac:dyDescent="0.2">
      <c r="A681" s="5"/>
      <c r="B681" s="16"/>
    </row>
    <row r="682" spans="1:2" x14ac:dyDescent="0.2">
      <c r="A682" s="5"/>
      <c r="B682" s="16"/>
    </row>
    <row r="683" spans="1:2" x14ac:dyDescent="0.2">
      <c r="A683" s="5"/>
      <c r="B683" s="16"/>
    </row>
    <row r="684" spans="1:2" x14ac:dyDescent="0.2">
      <c r="A684" s="5"/>
      <c r="B684" s="16"/>
    </row>
    <row r="685" spans="1:2" x14ac:dyDescent="0.2">
      <c r="A685" s="5"/>
      <c r="B685" s="16"/>
    </row>
    <row r="686" spans="1:2" x14ac:dyDescent="0.2">
      <c r="A686" s="5"/>
      <c r="B686" s="16"/>
    </row>
    <row r="687" spans="1:2" x14ac:dyDescent="0.2">
      <c r="A687" s="5"/>
      <c r="B687" s="16"/>
    </row>
    <row r="688" spans="1:2" x14ac:dyDescent="0.2">
      <c r="A688" s="5"/>
      <c r="B688" s="16"/>
    </row>
    <row r="689" spans="1:2" x14ac:dyDescent="0.2">
      <c r="A689" s="5"/>
      <c r="B689" s="16"/>
    </row>
    <row r="690" spans="1:2" x14ac:dyDescent="0.2">
      <c r="A690" s="5"/>
      <c r="B690" s="16"/>
    </row>
    <row r="691" spans="1:2" x14ac:dyDescent="0.2">
      <c r="A691" s="5"/>
      <c r="B691" s="16"/>
    </row>
    <row r="692" spans="1:2" x14ac:dyDescent="0.2">
      <c r="A692" s="5"/>
      <c r="B692" s="16"/>
    </row>
    <row r="693" spans="1:2" x14ac:dyDescent="0.2">
      <c r="A693" s="5"/>
      <c r="B693" s="16"/>
    </row>
    <row r="694" spans="1:2" x14ac:dyDescent="0.2">
      <c r="A694" s="5"/>
      <c r="B694" s="16"/>
    </row>
    <row r="695" spans="1:2" x14ac:dyDescent="0.2">
      <c r="A695" s="5"/>
      <c r="B695" s="16"/>
    </row>
    <row r="696" spans="1:2" x14ac:dyDescent="0.2">
      <c r="A696" s="5"/>
      <c r="B696" s="16"/>
    </row>
    <row r="697" spans="1:2" x14ac:dyDescent="0.2">
      <c r="A697" s="5"/>
      <c r="B697" s="16"/>
    </row>
    <row r="698" spans="1:2" x14ac:dyDescent="0.2">
      <c r="A698" s="5"/>
      <c r="B698" s="16"/>
    </row>
    <row r="699" spans="1:2" x14ac:dyDescent="0.2">
      <c r="A699" s="5"/>
      <c r="B699" s="16"/>
    </row>
    <row r="700" spans="1:2" x14ac:dyDescent="0.2">
      <c r="A700" s="5"/>
      <c r="B700" s="16"/>
    </row>
    <row r="701" spans="1:2" x14ac:dyDescent="0.2">
      <c r="A701" s="5"/>
      <c r="B701" s="16"/>
    </row>
    <row r="702" spans="1:2" x14ac:dyDescent="0.2">
      <c r="A702" s="5"/>
      <c r="B702" s="16"/>
    </row>
    <row r="703" spans="1:2" x14ac:dyDescent="0.2">
      <c r="A703" s="5"/>
      <c r="B703" s="16"/>
    </row>
    <row r="704" spans="1:2" x14ac:dyDescent="0.2">
      <c r="A704" s="5"/>
      <c r="B704" s="16"/>
    </row>
    <row r="705" spans="1:2" x14ac:dyDescent="0.2">
      <c r="A705" s="5"/>
      <c r="B705" s="16"/>
    </row>
    <row r="706" spans="1:2" x14ac:dyDescent="0.2">
      <c r="A706" s="5"/>
      <c r="B706" s="16"/>
    </row>
    <row r="707" spans="1:2" x14ac:dyDescent="0.2">
      <c r="A707" s="5"/>
      <c r="B707" s="16"/>
    </row>
    <row r="708" spans="1:2" x14ac:dyDescent="0.2">
      <c r="A708" s="5"/>
      <c r="B708" s="16"/>
    </row>
    <row r="709" spans="1:2" x14ac:dyDescent="0.2">
      <c r="A709" s="5"/>
      <c r="B709" s="16"/>
    </row>
    <row r="710" spans="1:2" x14ac:dyDescent="0.2">
      <c r="A710" s="5"/>
      <c r="B710" s="16"/>
    </row>
    <row r="711" spans="1:2" x14ac:dyDescent="0.2">
      <c r="A711" s="5"/>
      <c r="B711" s="16"/>
    </row>
    <row r="712" spans="1:2" x14ac:dyDescent="0.2">
      <c r="A712" s="5"/>
      <c r="B712" s="16"/>
    </row>
    <row r="713" spans="1:2" x14ac:dyDescent="0.2">
      <c r="A713" s="5"/>
      <c r="B713" s="16"/>
    </row>
    <row r="714" spans="1:2" x14ac:dyDescent="0.2">
      <c r="A714" s="5"/>
      <c r="B714" s="16"/>
    </row>
    <row r="715" spans="1:2" x14ac:dyDescent="0.2">
      <c r="A715" s="5"/>
      <c r="B715" s="16"/>
    </row>
    <row r="716" spans="1:2" x14ac:dyDescent="0.2">
      <c r="A716" s="5"/>
      <c r="B716" s="16"/>
    </row>
    <row r="717" spans="1:2" x14ac:dyDescent="0.2">
      <c r="A717" s="5"/>
      <c r="B717" s="16"/>
    </row>
    <row r="718" spans="1:2" x14ac:dyDescent="0.2">
      <c r="A718" s="5"/>
      <c r="B718" s="16"/>
    </row>
    <row r="719" spans="1:2" x14ac:dyDescent="0.2">
      <c r="A719" s="5"/>
      <c r="B719" s="16"/>
    </row>
    <row r="720" spans="1:2" x14ac:dyDescent="0.2">
      <c r="A720" s="5"/>
      <c r="B720" s="16"/>
    </row>
    <row r="721" spans="1:2" x14ac:dyDescent="0.2">
      <c r="A721" s="5"/>
      <c r="B721" s="16"/>
    </row>
    <row r="722" spans="1:2" x14ac:dyDescent="0.2">
      <c r="A722" s="5"/>
      <c r="B722" s="16"/>
    </row>
    <row r="723" spans="1:2" x14ac:dyDescent="0.2">
      <c r="A723" s="5"/>
      <c r="B723" s="16"/>
    </row>
    <row r="724" spans="1:2" x14ac:dyDescent="0.2">
      <c r="A724" s="5"/>
      <c r="B724" s="16"/>
    </row>
    <row r="725" spans="1:2" x14ac:dyDescent="0.2">
      <c r="A725" s="5"/>
      <c r="B725" s="16"/>
    </row>
    <row r="726" spans="1:2" x14ac:dyDescent="0.2">
      <c r="A726" s="5"/>
      <c r="B726" s="16"/>
    </row>
    <row r="727" spans="1:2" x14ac:dyDescent="0.2">
      <c r="A727" s="5"/>
      <c r="B727" s="16"/>
    </row>
    <row r="728" spans="1:2" x14ac:dyDescent="0.2">
      <c r="A728" s="5"/>
      <c r="B728" s="16"/>
    </row>
    <row r="729" spans="1:2" x14ac:dyDescent="0.2">
      <c r="A729" s="5"/>
      <c r="B729" s="16"/>
    </row>
    <row r="730" spans="1:2" x14ac:dyDescent="0.2">
      <c r="A730" s="5"/>
      <c r="B730" s="16"/>
    </row>
    <row r="731" spans="1:2" x14ac:dyDescent="0.2">
      <c r="A731" s="5"/>
      <c r="B731" s="16"/>
    </row>
    <row r="732" spans="1:2" x14ac:dyDescent="0.2">
      <c r="A732" s="5"/>
      <c r="B732" s="16"/>
    </row>
    <row r="733" spans="1:2" x14ac:dyDescent="0.2">
      <c r="A733" s="5"/>
      <c r="B733" s="16"/>
    </row>
    <row r="734" spans="1:2" x14ac:dyDescent="0.2">
      <c r="A734" s="5"/>
      <c r="B734" s="16"/>
    </row>
    <row r="735" spans="1:2" x14ac:dyDescent="0.2">
      <c r="A735" s="5"/>
      <c r="B735" s="16"/>
    </row>
    <row r="736" spans="1:2" x14ac:dyDescent="0.2">
      <c r="A736" s="5"/>
      <c r="B736" s="16"/>
    </row>
    <row r="737" spans="1:2" x14ac:dyDescent="0.2">
      <c r="A737" s="5"/>
      <c r="B737" s="16"/>
    </row>
    <row r="738" spans="1:2" x14ac:dyDescent="0.2">
      <c r="A738" s="5"/>
      <c r="B738" s="16"/>
    </row>
    <row r="739" spans="1:2" x14ac:dyDescent="0.2">
      <c r="A739" s="5"/>
      <c r="B739" s="16"/>
    </row>
    <row r="740" spans="1:2" x14ac:dyDescent="0.2">
      <c r="A740" s="5"/>
      <c r="B740" s="16"/>
    </row>
    <row r="741" spans="1:2" x14ac:dyDescent="0.2">
      <c r="A741" s="5"/>
      <c r="B741" s="16"/>
    </row>
    <row r="742" spans="1:2" x14ac:dyDescent="0.2">
      <c r="A742" s="5"/>
      <c r="B742" s="16"/>
    </row>
    <row r="743" spans="1:2" x14ac:dyDescent="0.2">
      <c r="A743" s="5"/>
      <c r="B743" s="16"/>
    </row>
    <row r="744" spans="1:2" x14ac:dyDescent="0.2">
      <c r="A744" s="5"/>
      <c r="B744" s="16"/>
    </row>
    <row r="745" spans="1:2" x14ac:dyDescent="0.2">
      <c r="A745" s="5"/>
      <c r="B745" s="16"/>
    </row>
    <row r="746" spans="1:2" x14ac:dyDescent="0.2">
      <c r="A746" s="5"/>
      <c r="B746" s="16"/>
    </row>
    <row r="747" spans="1:2" x14ac:dyDescent="0.2">
      <c r="A747" s="5"/>
      <c r="B747" s="16"/>
    </row>
    <row r="748" spans="1:2" x14ac:dyDescent="0.2">
      <c r="A748" s="5"/>
      <c r="B748" s="16"/>
    </row>
    <row r="749" spans="1:2" x14ac:dyDescent="0.2">
      <c r="A749" s="5"/>
      <c r="B749" s="16"/>
    </row>
    <row r="750" spans="1:2" x14ac:dyDescent="0.2">
      <c r="A750" s="5"/>
      <c r="B750" s="16"/>
    </row>
    <row r="751" spans="1:2" x14ac:dyDescent="0.2">
      <c r="A751" s="5"/>
      <c r="B751" s="16"/>
    </row>
    <row r="752" spans="1:2" x14ac:dyDescent="0.2">
      <c r="A752" s="5"/>
      <c r="B752" s="16"/>
    </row>
    <row r="753" spans="1:2" x14ac:dyDescent="0.2">
      <c r="A753" s="5"/>
      <c r="B753" s="16"/>
    </row>
    <row r="754" spans="1:2" x14ac:dyDescent="0.2">
      <c r="A754" s="5"/>
      <c r="B754" s="16"/>
    </row>
    <row r="755" spans="1:2" x14ac:dyDescent="0.2">
      <c r="A755" s="5"/>
      <c r="B755" s="16"/>
    </row>
    <row r="756" spans="1:2" x14ac:dyDescent="0.2">
      <c r="A756" s="5"/>
      <c r="B756" s="16"/>
    </row>
    <row r="757" spans="1:2" x14ac:dyDescent="0.2">
      <c r="A757" s="5"/>
      <c r="B757" s="16"/>
    </row>
    <row r="758" spans="1:2" x14ac:dyDescent="0.2">
      <c r="A758" s="5"/>
      <c r="B758" s="16"/>
    </row>
    <row r="759" spans="1:2" x14ac:dyDescent="0.2">
      <c r="A759" s="5"/>
      <c r="B759" s="16"/>
    </row>
    <row r="760" spans="1:2" x14ac:dyDescent="0.2">
      <c r="A760" s="5"/>
      <c r="B760" s="16"/>
    </row>
    <row r="761" spans="1:2" x14ac:dyDescent="0.2">
      <c r="A761" s="5"/>
      <c r="B761" s="16"/>
    </row>
    <row r="762" spans="1:2" x14ac:dyDescent="0.2">
      <c r="A762" s="5"/>
      <c r="B762" s="16"/>
    </row>
    <row r="763" spans="1:2" x14ac:dyDescent="0.2">
      <c r="A763" s="5"/>
      <c r="B763" s="16"/>
    </row>
    <row r="764" spans="1:2" x14ac:dyDescent="0.2">
      <c r="A764" s="5"/>
      <c r="B764" s="16"/>
    </row>
    <row r="765" spans="1:2" x14ac:dyDescent="0.2">
      <c r="A765" s="5"/>
      <c r="B765" s="16"/>
    </row>
    <row r="766" spans="1:2" x14ac:dyDescent="0.2">
      <c r="A766" s="5"/>
      <c r="B766" s="16"/>
    </row>
    <row r="767" spans="1:2" x14ac:dyDescent="0.2">
      <c r="A767" s="5"/>
      <c r="B767" s="16"/>
    </row>
    <row r="768" spans="1:2" x14ac:dyDescent="0.2">
      <c r="A768" s="5"/>
      <c r="B768" s="16"/>
    </row>
    <row r="769" spans="1:2" x14ac:dyDescent="0.2">
      <c r="A769" s="5"/>
      <c r="B769" s="16"/>
    </row>
    <row r="770" spans="1:2" x14ac:dyDescent="0.2">
      <c r="A770" s="5"/>
      <c r="B770" s="16"/>
    </row>
    <row r="771" spans="1:2" x14ac:dyDescent="0.2">
      <c r="A771" s="5"/>
      <c r="B771" s="16"/>
    </row>
    <row r="772" spans="1:2" x14ac:dyDescent="0.2">
      <c r="A772" s="5"/>
      <c r="B772" s="16"/>
    </row>
    <row r="773" spans="1:2" x14ac:dyDescent="0.2">
      <c r="A773" s="5"/>
      <c r="B773" s="16"/>
    </row>
    <row r="774" spans="1:2" x14ac:dyDescent="0.2">
      <c r="A774" s="5"/>
      <c r="B774" s="16"/>
    </row>
    <row r="775" spans="1:2" x14ac:dyDescent="0.2">
      <c r="A775" s="5"/>
      <c r="B775" s="16"/>
    </row>
    <row r="776" spans="1:2" x14ac:dyDescent="0.2">
      <c r="A776" s="5"/>
      <c r="B776" s="16"/>
    </row>
    <row r="777" spans="1:2" x14ac:dyDescent="0.2">
      <c r="A777" s="5"/>
      <c r="B777" s="16"/>
    </row>
    <row r="778" spans="1:2" x14ac:dyDescent="0.2">
      <c r="A778" s="5"/>
      <c r="B778" s="16"/>
    </row>
    <row r="779" spans="1:2" x14ac:dyDescent="0.2">
      <c r="A779" s="5"/>
      <c r="B779" s="16"/>
    </row>
    <row r="780" spans="1:2" x14ac:dyDescent="0.2">
      <c r="A780" s="5"/>
      <c r="B780" s="17"/>
    </row>
    <row r="781" spans="1:2" x14ac:dyDescent="0.2">
      <c r="A781" s="5"/>
      <c r="B781" s="17"/>
    </row>
    <row r="782" spans="1:2" x14ac:dyDescent="0.2">
      <c r="A782" s="5"/>
      <c r="B782" s="17"/>
    </row>
    <row r="783" spans="1:2" x14ac:dyDescent="0.2">
      <c r="A783" s="5"/>
      <c r="B783" s="17"/>
    </row>
    <row r="784" spans="1:2" x14ac:dyDescent="0.2">
      <c r="A784" s="5"/>
      <c r="B784" s="17"/>
    </row>
    <row r="785" spans="1:2" x14ac:dyDescent="0.2">
      <c r="A785" s="5"/>
      <c r="B785" s="17"/>
    </row>
    <row r="786" spans="1:2" x14ac:dyDescent="0.2">
      <c r="A786" s="5"/>
      <c r="B786" s="17"/>
    </row>
    <row r="787" spans="1:2" x14ac:dyDescent="0.2">
      <c r="A787" s="5"/>
      <c r="B787" s="17"/>
    </row>
    <row r="788" spans="1:2" x14ac:dyDescent="0.2">
      <c r="A788" s="5"/>
      <c r="B788" s="17"/>
    </row>
    <row r="789" spans="1:2" x14ac:dyDescent="0.2">
      <c r="A789" s="5"/>
      <c r="B789" s="17"/>
    </row>
    <row r="790" spans="1:2" x14ac:dyDescent="0.2">
      <c r="A790" s="5"/>
      <c r="B790" s="17"/>
    </row>
    <row r="791" spans="1:2" x14ac:dyDescent="0.2">
      <c r="A791" s="5"/>
      <c r="B791" s="17"/>
    </row>
    <row r="792" spans="1:2" x14ac:dyDescent="0.2">
      <c r="A792" s="5"/>
      <c r="B792" s="17"/>
    </row>
    <row r="793" spans="1:2" x14ac:dyDescent="0.2">
      <c r="A793" s="5"/>
      <c r="B793" s="17"/>
    </row>
    <row r="794" spans="1:2" x14ac:dyDescent="0.2">
      <c r="A794" s="5"/>
      <c r="B794" s="17"/>
    </row>
    <row r="795" spans="1:2" x14ac:dyDescent="0.2">
      <c r="A795" s="5"/>
      <c r="B795" s="17"/>
    </row>
    <row r="796" spans="1:2" x14ac:dyDescent="0.2">
      <c r="A796" s="5"/>
      <c r="B796" s="17"/>
    </row>
    <row r="797" spans="1:2" x14ac:dyDescent="0.2">
      <c r="A797" s="5"/>
      <c r="B797" s="17"/>
    </row>
    <row r="798" spans="1:2" x14ac:dyDescent="0.2">
      <c r="A798" s="5"/>
      <c r="B798" s="17"/>
    </row>
    <row r="799" spans="1:2" x14ac:dyDescent="0.2">
      <c r="A799" s="5"/>
      <c r="B799" s="17"/>
    </row>
    <row r="800" spans="1:2" x14ac:dyDescent="0.2">
      <c r="A800" s="5"/>
      <c r="B800" s="17"/>
    </row>
    <row r="801" spans="1:2" x14ac:dyDescent="0.2">
      <c r="A801" s="5"/>
      <c r="B801" s="17"/>
    </row>
    <row r="802" spans="1:2" x14ac:dyDescent="0.2">
      <c r="A802" s="5"/>
      <c r="B802" s="17"/>
    </row>
    <row r="803" spans="1:2" x14ac:dyDescent="0.2">
      <c r="A803" s="5"/>
      <c r="B803" s="17"/>
    </row>
    <row r="804" spans="1:2" x14ac:dyDescent="0.2">
      <c r="A804" s="5"/>
      <c r="B804" s="17"/>
    </row>
    <row r="805" spans="1:2" x14ac:dyDescent="0.2">
      <c r="A805" s="5"/>
      <c r="B805" s="17"/>
    </row>
    <row r="806" spans="1:2" x14ac:dyDescent="0.2">
      <c r="A806" s="5"/>
      <c r="B806" s="17"/>
    </row>
    <row r="807" spans="1:2" x14ac:dyDescent="0.2">
      <c r="A807" s="5"/>
      <c r="B807" s="17"/>
    </row>
    <row r="808" spans="1:2" x14ac:dyDescent="0.2">
      <c r="A808" s="5"/>
      <c r="B808" s="17"/>
    </row>
    <row r="809" spans="1:2" x14ac:dyDescent="0.2">
      <c r="A809" s="5"/>
      <c r="B809" s="17"/>
    </row>
    <row r="810" spans="1:2" x14ac:dyDescent="0.2">
      <c r="A810" s="5"/>
      <c r="B810" s="17"/>
    </row>
    <row r="811" spans="1:2" x14ac:dyDescent="0.2">
      <c r="A811" s="5"/>
      <c r="B811" s="17"/>
    </row>
    <row r="812" spans="1:2" x14ac:dyDescent="0.2">
      <c r="A812" s="5"/>
      <c r="B812" s="17"/>
    </row>
    <row r="813" spans="1:2" x14ac:dyDescent="0.2">
      <c r="A813" s="5"/>
      <c r="B813" s="17"/>
    </row>
    <row r="814" spans="1:2" x14ac:dyDescent="0.2">
      <c r="A814" s="5"/>
      <c r="B814" s="17"/>
    </row>
    <row r="815" spans="1:2" x14ac:dyDescent="0.2">
      <c r="A815" s="5"/>
      <c r="B815" s="17"/>
    </row>
    <row r="816" spans="1:2" x14ac:dyDescent="0.2">
      <c r="A816" s="5"/>
      <c r="B816" s="17"/>
    </row>
    <row r="817" spans="1:2" x14ac:dyDescent="0.2">
      <c r="A817" s="5"/>
      <c r="B817" s="17"/>
    </row>
    <row r="818" spans="1:2" x14ac:dyDescent="0.2">
      <c r="A818" s="5"/>
      <c r="B818" s="17"/>
    </row>
    <row r="819" spans="1:2" x14ac:dyDescent="0.2">
      <c r="A819" s="5"/>
      <c r="B819" s="17"/>
    </row>
    <row r="820" spans="1:2" x14ac:dyDescent="0.2">
      <c r="A820" s="5"/>
      <c r="B820" s="17"/>
    </row>
    <row r="821" spans="1:2" x14ac:dyDescent="0.2">
      <c r="A821" s="5"/>
      <c r="B821" s="17"/>
    </row>
    <row r="822" spans="1:2" x14ac:dyDescent="0.2">
      <c r="A822" s="5"/>
      <c r="B822" s="17"/>
    </row>
    <row r="823" spans="1:2" x14ac:dyDescent="0.2">
      <c r="A823" s="5"/>
      <c r="B823" s="17"/>
    </row>
    <row r="824" spans="1:2" x14ac:dyDescent="0.2">
      <c r="A824" s="5"/>
      <c r="B824" s="17"/>
    </row>
    <row r="825" spans="1:2" x14ac:dyDescent="0.2">
      <c r="A825" s="5"/>
      <c r="B825" s="17"/>
    </row>
    <row r="826" spans="1:2" x14ac:dyDescent="0.2">
      <c r="A826" s="5"/>
      <c r="B826" s="17"/>
    </row>
    <row r="827" spans="1:2" x14ac:dyDescent="0.2">
      <c r="A827" s="5"/>
      <c r="B827" s="17"/>
    </row>
    <row r="828" spans="1:2" x14ac:dyDescent="0.2">
      <c r="A828" s="5"/>
      <c r="B828" s="17"/>
    </row>
    <row r="829" spans="1:2" x14ac:dyDescent="0.2">
      <c r="A829" s="5"/>
      <c r="B829" s="17"/>
    </row>
    <row r="830" spans="1:2" x14ac:dyDescent="0.2">
      <c r="A830" s="5"/>
      <c r="B830" s="17"/>
    </row>
    <row r="831" spans="1:2" x14ac:dyDescent="0.2">
      <c r="A831" s="5"/>
      <c r="B831" s="17"/>
    </row>
    <row r="832" spans="1:2" x14ac:dyDescent="0.2">
      <c r="A832" s="5"/>
      <c r="B832" s="17"/>
    </row>
    <row r="833" spans="1:2" x14ac:dyDescent="0.2">
      <c r="A833" s="5"/>
      <c r="B833" s="17"/>
    </row>
    <row r="834" spans="1:2" x14ac:dyDescent="0.2">
      <c r="A834" s="5"/>
      <c r="B834" s="17"/>
    </row>
    <row r="835" spans="1:2" x14ac:dyDescent="0.2">
      <c r="A835" s="5"/>
      <c r="B835" s="17"/>
    </row>
    <row r="836" spans="1:2" x14ac:dyDescent="0.2">
      <c r="A836" s="5"/>
      <c r="B836" s="17"/>
    </row>
    <row r="837" spans="1:2" x14ac:dyDescent="0.2">
      <c r="A837" s="5"/>
      <c r="B837" s="17"/>
    </row>
    <row r="838" spans="1:2" x14ac:dyDescent="0.2">
      <c r="A838" s="5"/>
      <c r="B838" s="17"/>
    </row>
    <row r="839" spans="1:2" x14ac:dyDescent="0.2">
      <c r="A839" s="5"/>
      <c r="B839" s="17"/>
    </row>
    <row r="840" spans="1:2" x14ac:dyDescent="0.2">
      <c r="A840" s="5"/>
      <c r="B840" s="17"/>
    </row>
    <row r="841" spans="1:2" x14ac:dyDescent="0.2">
      <c r="A841" s="5"/>
      <c r="B841" s="17"/>
    </row>
    <row r="842" spans="1:2" x14ac:dyDescent="0.2">
      <c r="A842" s="5"/>
      <c r="B842" s="17"/>
    </row>
    <row r="843" spans="1:2" x14ac:dyDescent="0.2">
      <c r="A843" s="5"/>
      <c r="B843" s="17"/>
    </row>
    <row r="844" spans="1:2" x14ac:dyDescent="0.2">
      <c r="A844" s="5"/>
      <c r="B844" s="17"/>
    </row>
    <row r="845" spans="1:2" x14ac:dyDescent="0.2">
      <c r="A845" s="5"/>
      <c r="B845" s="17"/>
    </row>
    <row r="846" spans="1:2" x14ac:dyDescent="0.2">
      <c r="A846" s="5"/>
      <c r="B846" s="17"/>
    </row>
    <row r="847" spans="1:2" x14ac:dyDescent="0.2">
      <c r="A847" s="5"/>
      <c r="B847" s="17"/>
    </row>
    <row r="848" spans="1:2" x14ac:dyDescent="0.2">
      <c r="A848" s="5"/>
      <c r="B848" s="17"/>
    </row>
    <row r="849" spans="1:2" x14ac:dyDescent="0.2">
      <c r="A849" s="5"/>
      <c r="B849" s="17"/>
    </row>
    <row r="850" spans="1:2" x14ac:dyDescent="0.2">
      <c r="A850" s="5"/>
      <c r="B850" s="17"/>
    </row>
    <row r="851" spans="1:2" x14ac:dyDescent="0.2">
      <c r="A851" s="5"/>
      <c r="B851" s="17"/>
    </row>
    <row r="852" spans="1:2" x14ac:dyDescent="0.2">
      <c r="A852" s="5"/>
      <c r="B852" s="17"/>
    </row>
    <row r="853" spans="1:2" x14ac:dyDescent="0.2">
      <c r="A853" s="5"/>
      <c r="B853" s="17"/>
    </row>
    <row r="854" spans="1:2" x14ac:dyDescent="0.2">
      <c r="A854" s="5"/>
      <c r="B854" s="17"/>
    </row>
    <row r="855" spans="1:2" x14ac:dyDescent="0.2">
      <c r="A855" s="5"/>
      <c r="B855" s="17"/>
    </row>
    <row r="856" spans="1:2" x14ac:dyDescent="0.2">
      <c r="A856" s="5"/>
      <c r="B856" s="17"/>
    </row>
    <row r="857" spans="1:2" x14ac:dyDescent="0.2">
      <c r="A857" s="5"/>
      <c r="B857" s="17"/>
    </row>
    <row r="858" spans="1:2" x14ac:dyDescent="0.2">
      <c r="A858" s="5"/>
      <c r="B858" s="17"/>
    </row>
    <row r="859" spans="1:2" x14ac:dyDescent="0.2">
      <c r="A859" s="5"/>
      <c r="B859" s="17"/>
    </row>
    <row r="860" spans="1:2" x14ac:dyDescent="0.2">
      <c r="A860" s="5"/>
      <c r="B860" s="17"/>
    </row>
    <row r="861" spans="1:2" x14ac:dyDescent="0.2">
      <c r="A861" s="5"/>
      <c r="B861" s="17"/>
    </row>
    <row r="862" spans="1:2" x14ac:dyDescent="0.2">
      <c r="A862" s="5"/>
      <c r="B862" s="17"/>
    </row>
    <row r="863" spans="1:2" x14ac:dyDescent="0.2">
      <c r="A863" s="5"/>
      <c r="B863" s="17"/>
    </row>
    <row r="864" spans="1:2" x14ac:dyDescent="0.2">
      <c r="A864" s="5"/>
      <c r="B864" s="17"/>
    </row>
    <row r="865" spans="1:2" x14ac:dyDescent="0.2">
      <c r="A865" s="5"/>
      <c r="B865" s="17"/>
    </row>
    <row r="866" spans="1:2" x14ac:dyDescent="0.2">
      <c r="A866" s="5"/>
      <c r="B866" s="17"/>
    </row>
    <row r="867" spans="1:2" x14ac:dyDescent="0.2">
      <c r="A867" s="5"/>
      <c r="B867" s="17"/>
    </row>
    <row r="868" spans="1:2" x14ac:dyDescent="0.2">
      <c r="A868" s="5"/>
      <c r="B868" s="17"/>
    </row>
    <row r="869" spans="1:2" x14ac:dyDescent="0.2">
      <c r="A869" s="5"/>
      <c r="B869" s="17"/>
    </row>
    <row r="870" spans="1:2" x14ac:dyDescent="0.2">
      <c r="A870" s="5"/>
      <c r="B870" s="17"/>
    </row>
    <row r="871" spans="1:2" x14ac:dyDescent="0.2">
      <c r="A871" s="5"/>
      <c r="B871" s="17"/>
    </row>
    <row r="872" spans="1:2" x14ac:dyDescent="0.2">
      <c r="A872" s="5"/>
      <c r="B872" s="17"/>
    </row>
    <row r="873" spans="1:2" x14ac:dyDescent="0.2">
      <c r="A873" s="5"/>
      <c r="B873" s="17"/>
    </row>
    <row r="874" spans="1:2" x14ac:dyDescent="0.2">
      <c r="A874" s="5"/>
      <c r="B874" s="17"/>
    </row>
    <row r="875" spans="1:2" x14ac:dyDescent="0.2">
      <c r="A875" s="5"/>
      <c r="B875" s="17"/>
    </row>
    <row r="876" spans="1:2" x14ac:dyDescent="0.2">
      <c r="A876" s="5"/>
      <c r="B876" s="17"/>
    </row>
    <row r="877" spans="1:2" x14ac:dyDescent="0.2">
      <c r="A877" s="5"/>
      <c r="B877" s="17"/>
    </row>
    <row r="878" spans="1:2" x14ac:dyDescent="0.2">
      <c r="A878" s="5"/>
      <c r="B878" s="17"/>
    </row>
    <row r="879" spans="1:2" x14ac:dyDescent="0.2">
      <c r="A879" s="5"/>
      <c r="B879" s="17"/>
    </row>
    <row r="880" spans="1:2" x14ac:dyDescent="0.2">
      <c r="A880" s="5"/>
      <c r="B880" s="17"/>
    </row>
    <row r="881" spans="1:2" x14ac:dyDescent="0.2">
      <c r="A881" s="5"/>
      <c r="B881" s="17"/>
    </row>
    <row r="882" spans="1:2" x14ac:dyDescent="0.2">
      <c r="A882" s="5"/>
      <c r="B882" s="17"/>
    </row>
    <row r="883" spans="1:2" x14ac:dyDescent="0.2">
      <c r="A883" s="5"/>
      <c r="B883" s="17"/>
    </row>
    <row r="884" spans="1:2" x14ac:dyDescent="0.2">
      <c r="A884" s="5"/>
      <c r="B884" s="17"/>
    </row>
    <row r="885" spans="1:2" x14ac:dyDescent="0.2">
      <c r="A885" s="5"/>
      <c r="B885" s="17"/>
    </row>
    <row r="886" spans="1:2" x14ac:dyDescent="0.2">
      <c r="A886" s="5"/>
      <c r="B886" s="17"/>
    </row>
    <row r="887" spans="1:2" x14ac:dyDescent="0.2">
      <c r="A887" s="5"/>
      <c r="B887" s="17"/>
    </row>
    <row r="888" spans="1:2" x14ac:dyDescent="0.2">
      <c r="A888" s="5"/>
      <c r="B888" s="17"/>
    </row>
    <row r="889" spans="1:2" x14ac:dyDescent="0.2">
      <c r="A889" s="5"/>
      <c r="B889" s="17"/>
    </row>
    <row r="890" spans="1:2" x14ac:dyDescent="0.2">
      <c r="A890" s="5"/>
      <c r="B890" s="17"/>
    </row>
    <row r="891" spans="1:2" x14ac:dyDescent="0.2">
      <c r="A891" s="5"/>
      <c r="B891" s="17"/>
    </row>
    <row r="892" spans="1:2" x14ac:dyDescent="0.2">
      <c r="A892" s="5"/>
      <c r="B892" s="17"/>
    </row>
    <row r="893" spans="1:2" x14ac:dyDescent="0.2">
      <c r="A893" s="5"/>
      <c r="B893" s="17"/>
    </row>
    <row r="894" spans="1:2" x14ac:dyDescent="0.2">
      <c r="A894" s="5"/>
      <c r="B894" s="17"/>
    </row>
    <row r="895" spans="1:2" x14ac:dyDescent="0.2">
      <c r="A895" s="5"/>
      <c r="B895" s="17"/>
    </row>
    <row r="896" spans="1:2" x14ac:dyDescent="0.2">
      <c r="A896" s="5"/>
      <c r="B896" s="17"/>
    </row>
    <row r="897" spans="1:2" x14ac:dyDescent="0.2">
      <c r="A897" s="5"/>
      <c r="B897" s="17"/>
    </row>
    <row r="898" spans="1:2" x14ac:dyDescent="0.2">
      <c r="A898" s="5"/>
      <c r="B898" s="17"/>
    </row>
    <row r="899" spans="1:2" x14ac:dyDescent="0.2">
      <c r="A899" s="5"/>
      <c r="B899" s="17"/>
    </row>
    <row r="900" spans="1:2" x14ac:dyDescent="0.2">
      <c r="A900" s="5"/>
      <c r="B900" s="17"/>
    </row>
    <row r="901" spans="1:2" x14ac:dyDescent="0.2">
      <c r="A901" s="5"/>
      <c r="B901" s="17"/>
    </row>
    <row r="902" spans="1:2" x14ac:dyDescent="0.2">
      <c r="A902" s="5"/>
      <c r="B902" s="17"/>
    </row>
    <row r="903" spans="1:2" x14ac:dyDescent="0.2">
      <c r="A903" s="5"/>
      <c r="B903" s="17"/>
    </row>
    <row r="904" spans="1:2" x14ac:dyDescent="0.2">
      <c r="A904" s="5"/>
      <c r="B904" s="17"/>
    </row>
    <row r="905" spans="1:2" x14ac:dyDescent="0.2">
      <c r="A905" s="5"/>
      <c r="B905" s="17"/>
    </row>
    <row r="906" spans="1:2" x14ac:dyDescent="0.2">
      <c r="A906" s="5"/>
      <c r="B906" s="17"/>
    </row>
    <row r="907" spans="1:2" x14ac:dyDescent="0.2">
      <c r="A907" s="5"/>
      <c r="B907" s="17"/>
    </row>
    <row r="908" spans="1:2" x14ac:dyDescent="0.2">
      <c r="A908" s="5"/>
      <c r="B908" s="17"/>
    </row>
    <row r="909" spans="1:2" x14ac:dyDescent="0.2">
      <c r="A909" s="5"/>
      <c r="B909" s="17"/>
    </row>
    <row r="910" spans="1:2" x14ac:dyDescent="0.2">
      <c r="A910" s="5"/>
      <c r="B910" s="17"/>
    </row>
    <row r="911" spans="1:2" x14ac:dyDescent="0.2">
      <c r="A911" s="5"/>
      <c r="B911" s="17"/>
    </row>
    <row r="912" spans="1:2" x14ac:dyDescent="0.2">
      <c r="A912" s="5"/>
      <c r="B912" s="17"/>
    </row>
    <row r="913" spans="1:2" x14ac:dyDescent="0.2">
      <c r="A913" s="5"/>
      <c r="B913" s="17"/>
    </row>
    <row r="914" spans="1:2" x14ac:dyDescent="0.2">
      <c r="A914" s="5"/>
      <c r="B914" s="17"/>
    </row>
    <row r="915" spans="1:2" x14ac:dyDescent="0.2">
      <c r="A915" s="5"/>
      <c r="B915" s="17"/>
    </row>
    <row r="916" spans="1:2" x14ac:dyDescent="0.2">
      <c r="A916" s="5"/>
      <c r="B916" s="17"/>
    </row>
    <row r="917" spans="1:2" x14ac:dyDescent="0.2">
      <c r="A917" s="5"/>
      <c r="B917" s="17"/>
    </row>
    <row r="918" spans="1:2" x14ac:dyDescent="0.2">
      <c r="A918" s="5"/>
      <c r="B918" s="17"/>
    </row>
    <row r="919" spans="1:2" x14ac:dyDescent="0.2">
      <c r="A919" s="5"/>
      <c r="B919" s="17"/>
    </row>
    <row r="920" spans="1:2" x14ac:dyDescent="0.2">
      <c r="A920" s="5"/>
      <c r="B920" s="17"/>
    </row>
    <row r="921" spans="1:2" x14ac:dyDescent="0.2">
      <c r="A921" s="5"/>
      <c r="B921" s="17"/>
    </row>
    <row r="922" spans="1:2" x14ac:dyDescent="0.2">
      <c r="A922" s="5"/>
      <c r="B922" s="17"/>
    </row>
    <row r="923" spans="1:2" x14ac:dyDescent="0.2">
      <c r="A923" s="5"/>
      <c r="B923" s="17"/>
    </row>
    <row r="924" spans="1:2" x14ac:dyDescent="0.2">
      <c r="A924" s="5"/>
      <c r="B924" s="17"/>
    </row>
    <row r="925" spans="1:2" x14ac:dyDescent="0.2">
      <c r="A925" s="5"/>
      <c r="B925" s="17"/>
    </row>
    <row r="926" spans="1:2" x14ac:dyDescent="0.2">
      <c r="A926" s="5"/>
      <c r="B926" s="17"/>
    </row>
    <row r="927" spans="1:2" x14ac:dyDescent="0.2">
      <c r="A927" s="5"/>
      <c r="B927" s="17"/>
    </row>
    <row r="928" spans="1:2" x14ac:dyDescent="0.2">
      <c r="A928" s="5"/>
      <c r="B928" s="17"/>
    </row>
    <row r="929" spans="1:2" x14ac:dyDescent="0.2">
      <c r="A929" s="5"/>
      <c r="B929" s="17"/>
    </row>
    <row r="930" spans="1:2" x14ac:dyDescent="0.2">
      <c r="A930" s="5"/>
      <c r="B930" s="17"/>
    </row>
    <row r="931" spans="1:2" x14ac:dyDescent="0.2">
      <c r="A931" s="5"/>
      <c r="B931" s="17"/>
    </row>
    <row r="932" spans="1:2" x14ac:dyDescent="0.2">
      <c r="A932" s="5"/>
      <c r="B932" s="17"/>
    </row>
    <row r="933" spans="1:2" x14ac:dyDescent="0.2">
      <c r="A933" s="5"/>
      <c r="B933" s="17"/>
    </row>
    <row r="934" spans="1:2" x14ac:dyDescent="0.2">
      <c r="A934" s="5"/>
      <c r="B934" s="17"/>
    </row>
    <row r="935" spans="1:2" x14ac:dyDescent="0.2">
      <c r="A935" s="5"/>
      <c r="B935" s="17"/>
    </row>
    <row r="936" spans="1:2" x14ac:dyDescent="0.2">
      <c r="A936" s="5"/>
      <c r="B936" s="17"/>
    </row>
    <row r="937" spans="1:2" x14ac:dyDescent="0.2">
      <c r="A937" s="5"/>
      <c r="B937" s="17"/>
    </row>
    <row r="938" spans="1:2" x14ac:dyDescent="0.2">
      <c r="A938" s="5"/>
      <c r="B938" s="17"/>
    </row>
    <row r="939" spans="1:2" x14ac:dyDescent="0.2">
      <c r="A939" s="5"/>
      <c r="B939" s="17"/>
    </row>
    <row r="940" spans="1:2" x14ac:dyDescent="0.2">
      <c r="A940" s="5"/>
      <c r="B940" s="17"/>
    </row>
    <row r="941" spans="1:2" x14ac:dyDescent="0.2">
      <c r="A941" s="5"/>
      <c r="B941" s="17"/>
    </row>
    <row r="942" spans="1:2" x14ac:dyDescent="0.2">
      <c r="A942" s="5"/>
      <c r="B942" s="17"/>
    </row>
    <row r="943" spans="1:2" x14ac:dyDescent="0.2">
      <c r="A943" s="5"/>
      <c r="B943" s="17"/>
    </row>
    <row r="944" spans="1:2" x14ac:dyDescent="0.2">
      <c r="A944" s="5"/>
      <c r="B944" s="17"/>
    </row>
    <row r="945" spans="1:2" x14ac:dyDescent="0.2">
      <c r="A945" s="5"/>
      <c r="B945" s="17"/>
    </row>
    <row r="946" spans="1:2" x14ac:dyDescent="0.2">
      <c r="A946" s="5"/>
      <c r="B946" s="17"/>
    </row>
    <row r="947" spans="1:2" x14ac:dyDescent="0.2">
      <c r="A947" s="5"/>
      <c r="B947" s="17"/>
    </row>
    <row r="948" spans="1:2" x14ac:dyDescent="0.2">
      <c r="A948" s="5"/>
      <c r="B948" s="17"/>
    </row>
    <row r="949" spans="1:2" x14ac:dyDescent="0.2">
      <c r="A949" s="5"/>
      <c r="B949" s="17"/>
    </row>
    <row r="950" spans="1:2" x14ac:dyDescent="0.2">
      <c r="A950" s="5"/>
      <c r="B950" s="17"/>
    </row>
    <row r="951" spans="1:2" x14ac:dyDescent="0.2">
      <c r="A951" s="5"/>
      <c r="B951" s="17"/>
    </row>
    <row r="952" spans="1:2" x14ac:dyDescent="0.2">
      <c r="A952" s="5"/>
      <c r="B952" s="17"/>
    </row>
    <row r="953" spans="1:2" x14ac:dyDescent="0.2">
      <c r="A953" s="5"/>
      <c r="B953" s="17"/>
    </row>
    <row r="954" spans="1:2" x14ac:dyDescent="0.2">
      <c r="A954" s="5"/>
      <c r="B954" s="17"/>
    </row>
    <row r="955" spans="1:2" x14ac:dyDescent="0.2">
      <c r="A955" s="5"/>
      <c r="B955" s="17"/>
    </row>
    <row r="956" spans="1:2" x14ac:dyDescent="0.2">
      <c r="A956" s="5"/>
      <c r="B956" s="17"/>
    </row>
    <row r="957" spans="1:2" x14ac:dyDescent="0.2">
      <c r="A957" s="5"/>
      <c r="B957" s="17"/>
    </row>
    <row r="958" spans="1:2" x14ac:dyDescent="0.2">
      <c r="A958" s="5"/>
      <c r="B958" s="17"/>
    </row>
    <row r="959" spans="1:2" x14ac:dyDescent="0.2">
      <c r="A959" s="5"/>
      <c r="B959" s="17"/>
    </row>
    <row r="960" spans="1:2" x14ac:dyDescent="0.2">
      <c r="A960" s="5"/>
    </row>
    <row r="961" spans="1:1" x14ac:dyDescent="0.2">
      <c r="A961" s="5"/>
    </row>
    <row r="962" spans="1:1" x14ac:dyDescent="0.2">
      <c r="A962" s="5"/>
    </row>
    <row r="963" spans="1:1" x14ac:dyDescent="0.2">
      <c r="A963" s="5"/>
    </row>
    <row r="964" spans="1:1" x14ac:dyDescent="0.2">
      <c r="A964" s="5"/>
    </row>
    <row r="965" spans="1:1" x14ac:dyDescent="0.2">
      <c r="A965" s="5"/>
    </row>
    <row r="966" spans="1:1" x14ac:dyDescent="0.2">
      <c r="A966" s="5"/>
    </row>
    <row r="967" spans="1:1" x14ac:dyDescent="0.2">
      <c r="A967" s="5"/>
    </row>
    <row r="968" spans="1:1" x14ac:dyDescent="0.2">
      <c r="A968" s="5"/>
    </row>
    <row r="969" spans="1:1" x14ac:dyDescent="0.2">
      <c r="A969" s="5"/>
    </row>
    <row r="970" spans="1:1" x14ac:dyDescent="0.2">
      <c r="A970" s="5"/>
    </row>
    <row r="971" spans="1:1" x14ac:dyDescent="0.2">
      <c r="A971" s="5"/>
    </row>
    <row r="972" spans="1:1" x14ac:dyDescent="0.2">
      <c r="A972" s="5"/>
    </row>
    <row r="973" spans="1:1" x14ac:dyDescent="0.2">
      <c r="A973" s="5"/>
    </row>
    <row r="974" spans="1:1" x14ac:dyDescent="0.2">
      <c r="A974" s="5"/>
    </row>
    <row r="975" spans="1:1" x14ac:dyDescent="0.2">
      <c r="A975" s="5"/>
    </row>
    <row r="976" spans="1:1" x14ac:dyDescent="0.2">
      <c r="A976" s="5"/>
    </row>
    <row r="977" spans="1:1" x14ac:dyDescent="0.2">
      <c r="A977" s="5"/>
    </row>
    <row r="978" spans="1:1" x14ac:dyDescent="0.2">
      <c r="A978" s="5"/>
    </row>
    <row r="979" spans="1:1" x14ac:dyDescent="0.2">
      <c r="A979" s="5"/>
    </row>
    <row r="980" spans="1:1" x14ac:dyDescent="0.2">
      <c r="A980" s="5"/>
    </row>
    <row r="981" spans="1:1" x14ac:dyDescent="0.2">
      <c r="A981" s="5"/>
    </row>
    <row r="982" spans="1:1" x14ac:dyDescent="0.2">
      <c r="A982" s="5"/>
    </row>
    <row r="983" spans="1:1" x14ac:dyDescent="0.2">
      <c r="A983" s="5"/>
    </row>
    <row r="984" spans="1:1" x14ac:dyDescent="0.2">
      <c r="A984" s="5"/>
    </row>
    <row r="985" spans="1:1" x14ac:dyDescent="0.2">
      <c r="A985" s="5"/>
    </row>
    <row r="986" spans="1:1" x14ac:dyDescent="0.2">
      <c r="A986" s="5"/>
    </row>
    <row r="987" spans="1:1" x14ac:dyDescent="0.2">
      <c r="A987" s="5"/>
    </row>
    <row r="988" spans="1:1" x14ac:dyDescent="0.2">
      <c r="A988" s="5"/>
    </row>
    <row r="989" spans="1:1" x14ac:dyDescent="0.2">
      <c r="A989" s="5"/>
    </row>
    <row r="990" spans="1:1" x14ac:dyDescent="0.2">
      <c r="A990" s="5"/>
    </row>
    <row r="991" spans="1:1" x14ac:dyDescent="0.2">
      <c r="A991" s="5"/>
    </row>
    <row r="992" spans="1:1" x14ac:dyDescent="0.2">
      <c r="A992" s="5"/>
    </row>
    <row r="993" spans="1:1" x14ac:dyDescent="0.2">
      <c r="A993" s="5"/>
    </row>
    <row r="994" spans="1:1" x14ac:dyDescent="0.2">
      <c r="A994" s="5"/>
    </row>
    <row r="995" spans="1:1" x14ac:dyDescent="0.2">
      <c r="A995" s="5"/>
    </row>
    <row r="996" spans="1:1" x14ac:dyDescent="0.2">
      <c r="A996" s="5"/>
    </row>
    <row r="997" spans="1:1" x14ac:dyDescent="0.2">
      <c r="A997" s="5"/>
    </row>
    <row r="998" spans="1:1" x14ac:dyDescent="0.2">
      <c r="A998" s="5"/>
    </row>
    <row r="999" spans="1:1" x14ac:dyDescent="0.2">
      <c r="A999" s="5"/>
    </row>
    <row r="1000" spans="1:1" x14ac:dyDescent="0.2">
      <c r="A1000" s="5"/>
    </row>
    <row r="1001" spans="1:1" x14ac:dyDescent="0.2">
      <c r="A1001" s="5"/>
    </row>
    <row r="1002" spans="1:1" x14ac:dyDescent="0.2">
      <c r="A1002" s="5"/>
    </row>
    <row r="1003" spans="1:1" x14ac:dyDescent="0.2">
      <c r="A1003" s="5"/>
    </row>
    <row r="1004" spans="1:1" x14ac:dyDescent="0.2">
      <c r="A1004" s="5"/>
    </row>
    <row r="1005" spans="1:1" x14ac:dyDescent="0.2">
      <c r="A1005" s="5"/>
    </row>
    <row r="1006" spans="1:1" x14ac:dyDescent="0.2">
      <c r="A1006" s="5"/>
    </row>
    <row r="1007" spans="1:1" x14ac:dyDescent="0.2">
      <c r="A1007" s="5"/>
    </row>
    <row r="1008" spans="1:1" x14ac:dyDescent="0.2">
      <c r="A1008" s="5"/>
    </row>
    <row r="1009" spans="1:1" x14ac:dyDescent="0.2">
      <c r="A1009" s="5"/>
    </row>
    <row r="1010" spans="1:1" x14ac:dyDescent="0.2">
      <c r="A1010" s="5"/>
    </row>
    <row r="1011" spans="1:1" x14ac:dyDescent="0.2">
      <c r="A1011" s="5"/>
    </row>
    <row r="1012" spans="1:1" x14ac:dyDescent="0.2">
      <c r="A1012" s="5"/>
    </row>
    <row r="1013" spans="1:1" x14ac:dyDescent="0.2">
      <c r="A1013" s="5"/>
    </row>
    <row r="1014" spans="1:1" x14ac:dyDescent="0.2">
      <c r="A1014" s="5"/>
    </row>
    <row r="1015" spans="1:1" x14ac:dyDescent="0.2">
      <c r="A1015" s="5"/>
    </row>
    <row r="1016" spans="1:1" x14ac:dyDescent="0.2">
      <c r="A1016" s="5"/>
    </row>
    <row r="1017" spans="1:1" x14ac:dyDescent="0.2">
      <c r="A1017" s="5"/>
    </row>
    <row r="1018" spans="1:1" x14ac:dyDescent="0.2">
      <c r="A1018" s="5"/>
    </row>
    <row r="1019" spans="1:1" x14ac:dyDescent="0.2">
      <c r="A1019" s="5"/>
    </row>
    <row r="1020" spans="1:1" x14ac:dyDescent="0.2">
      <c r="A1020" s="5"/>
    </row>
    <row r="1021" spans="1:1" x14ac:dyDescent="0.2">
      <c r="A1021" s="5"/>
    </row>
    <row r="1022" spans="1:1" x14ac:dyDescent="0.2">
      <c r="A1022" s="5"/>
    </row>
    <row r="1023" spans="1:1" x14ac:dyDescent="0.2">
      <c r="A1023" s="5"/>
    </row>
    <row r="1024" spans="1:1" x14ac:dyDescent="0.2">
      <c r="A1024" s="5"/>
    </row>
    <row r="1025" spans="1:1" x14ac:dyDescent="0.2">
      <c r="A1025" s="5"/>
    </row>
    <row r="1026" spans="1:1" x14ac:dyDescent="0.2">
      <c r="A1026" s="5"/>
    </row>
    <row r="1027" spans="1:1" x14ac:dyDescent="0.2">
      <c r="A1027" s="5"/>
    </row>
    <row r="1028" spans="1:1" x14ac:dyDescent="0.2">
      <c r="A1028" s="5"/>
    </row>
    <row r="1029" spans="1:1" x14ac:dyDescent="0.2">
      <c r="A1029" s="5"/>
    </row>
    <row r="1030" spans="1:1" x14ac:dyDescent="0.2">
      <c r="A1030" s="5"/>
    </row>
    <row r="1031" spans="1:1" x14ac:dyDescent="0.2">
      <c r="A1031" s="5"/>
    </row>
    <row r="1032" spans="1:1" x14ac:dyDescent="0.2">
      <c r="A1032" s="5"/>
    </row>
    <row r="1033" spans="1:1" x14ac:dyDescent="0.2">
      <c r="A1033" s="5"/>
    </row>
    <row r="1034" spans="1:1" x14ac:dyDescent="0.2">
      <c r="A1034" s="5"/>
    </row>
    <row r="1035" spans="1:1" x14ac:dyDescent="0.2">
      <c r="A1035" s="5"/>
    </row>
    <row r="1036" spans="1:1" x14ac:dyDescent="0.2">
      <c r="A1036" s="5"/>
    </row>
    <row r="1037" spans="1:1" x14ac:dyDescent="0.2">
      <c r="A1037" s="5"/>
    </row>
    <row r="1038" spans="1:1" x14ac:dyDescent="0.2">
      <c r="A1038" s="5"/>
    </row>
    <row r="1039" spans="1:1" x14ac:dyDescent="0.2">
      <c r="A1039" s="5"/>
    </row>
    <row r="1040" spans="1:1" x14ac:dyDescent="0.2">
      <c r="A1040" s="5"/>
    </row>
    <row r="1041" spans="1:1" x14ac:dyDescent="0.2">
      <c r="A1041" s="5"/>
    </row>
    <row r="1042" spans="1:1" x14ac:dyDescent="0.2">
      <c r="A1042" s="5"/>
    </row>
    <row r="1043" spans="1:1" x14ac:dyDescent="0.2">
      <c r="A1043" s="5"/>
    </row>
    <row r="1044" spans="1:1" x14ac:dyDescent="0.2">
      <c r="A1044" s="5"/>
    </row>
    <row r="1045" spans="1:1" x14ac:dyDescent="0.2">
      <c r="A1045" s="5"/>
    </row>
    <row r="1046" spans="1:1" x14ac:dyDescent="0.2">
      <c r="A1046" s="5"/>
    </row>
    <row r="1047" spans="1:1" x14ac:dyDescent="0.2">
      <c r="A1047" s="5"/>
    </row>
    <row r="1048" spans="1:1" x14ac:dyDescent="0.2">
      <c r="A1048" s="5"/>
    </row>
    <row r="1049" spans="1:1" x14ac:dyDescent="0.2">
      <c r="A1049" s="5"/>
    </row>
    <row r="1050" spans="1:1" x14ac:dyDescent="0.2">
      <c r="A1050" s="5"/>
    </row>
    <row r="1051" spans="1:1" x14ac:dyDescent="0.2">
      <c r="A1051" s="5"/>
    </row>
    <row r="1052" spans="1:1" x14ac:dyDescent="0.2">
      <c r="A1052" s="5"/>
    </row>
    <row r="1053" spans="1:1" x14ac:dyDescent="0.2">
      <c r="A1053" s="5"/>
    </row>
    <row r="1054" spans="1:1" x14ac:dyDescent="0.2">
      <c r="A1054" s="5"/>
    </row>
    <row r="1055" spans="1:1" x14ac:dyDescent="0.2">
      <c r="A1055" s="5"/>
    </row>
    <row r="1056" spans="1:1" x14ac:dyDescent="0.2">
      <c r="A1056" s="5"/>
    </row>
    <row r="1057" spans="1:1" x14ac:dyDescent="0.2">
      <c r="A1057" s="5"/>
    </row>
    <row r="1058" spans="1:1" x14ac:dyDescent="0.2">
      <c r="A1058" s="5"/>
    </row>
    <row r="1059" spans="1:1" x14ac:dyDescent="0.2">
      <c r="A1059" s="5"/>
    </row>
    <row r="1060" spans="1:1" x14ac:dyDescent="0.2">
      <c r="A1060" s="5"/>
    </row>
    <row r="1061" spans="1:1" x14ac:dyDescent="0.2">
      <c r="A1061" s="5"/>
    </row>
    <row r="1062" spans="1:1" x14ac:dyDescent="0.2">
      <c r="A1062" s="5"/>
    </row>
    <row r="1063" spans="1:1" x14ac:dyDescent="0.2">
      <c r="A1063" s="5"/>
    </row>
    <row r="1064" spans="1:1" x14ac:dyDescent="0.2">
      <c r="A1064" s="5"/>
    </row>
    <row r="1065" spans="1:1" x14ac:dyDescent="0.2">
      <c r="A1065" s="5"/>
    </row>
    <row r="1066" spans="1:1" x14ac:dyDescent="0.2">
      <c r="A1066" s="5"/>
    </row>
    <row r="1067" spans="1:1" x14ac:dyDescent="0.2">
      <c r="A1067" s="5"/>
    </row>
    <row r="1068" spans="1:1" x14ac:dyDescent="0.2">
      <c r="A1068" s="5"/>
    </row>
    <row r="1069" spans="1:1" x14ac:dyDescent="0.2">
      <c r="A1069" s="5"/>
    </row>
    <row r="1070" spans="1:1" x14ac:dyDescent="0.2">
      <c r="A1070" s="5"/>
    </row>
    <row r="1071" spans="1:1" x14ac:dyDescent="0.2">
      <c r="A1071" s="5"/>
    </row>
    <row r="1072" spans="1:1" x14ac:dyDescent="0.2">
      <c r="A1072" s="5"/>
    </row>
    <row r="1073" spans="1:1" x14ac:dyDescent="0.2">
      <c r="A1073" s="5"/>
    </row>
    <row r="1074" spans="1:1" x14ac:dyDescent="0.2">
      <c r="A1074" s="5"/>
    </row>
    <row r="1075" spans="1:1" x14ac:dyDescent="0.2">
      <c r="A1075" s="5"/>
    </row>
    <row r="1076" spans="1:1" x14ac:dyDescent="0.2">
      <c r="A1076" s="5"/>
    </row>
    <row r="1077" spans="1:1" x14ac:dyDescent="0.2">
      <c r="A1077" s="5"/>
    </row>
    <row r="1078" spans="1:1" x14ac:dyDescent="0.2">
      <c r="A1078" s="5"/>
    </row>
    <row r="1079" spans="1:1" x14ac:dyDescent="0.2">
      <c r="A1079" s="5"/>
    </row>
    <row r="1080" spans="1:1" x14ac:dyDescent="0.2">
      <c r="A1080" s="5"/>
    </row>
    <row r="1081" spans="1:1" x14ac:dyDescent="0.2">
      <c r="A1081" s="5"/>
    </row>
    <row r="1082" spans="1:1" x14ac:dyDescent="0.2">
      <c r="A1082" s="5"/>
    </row>
    <row r="1083" spans="1:1" x14ac:dyDescent="0.2">
      <c r="A1083" s="5"/>
    </row>
    <row r="1084" spans="1:1" x14ac:dyDescent="0.2">
      <c r="A1084" s="5"/>
    </row>
    <row r="1085" spans="1:1" x14ac:dyDescent="0.2">
      <c r="A1085" s="5"/>
    </row>
    <row r="1086" spans="1:1" x14ac:dyDescent="0.2">
      <c r="A1086" s="5"/>
    </row>
    <row r="1087" spans="1:1" x14ac:dyDescent="0.2">
      <c r="A1087" s="5"/>
    </row>
    <row r="1088" spans="1:1" x14ac:dyDescent="0.2">
      <c r="A1088" s="5"/>
    </row>
    <row r="1089" spans="1:1" x14ac:dyDescent="0.2">
      <c r="A1089" s="5"/>
    </row>
    <row r="1090" spans="1:1" x14ac:dyDescent="0.2">
      <c r="A1090" s="5"/>
    </row>
    <row r="1091" spans="1:1" x14ac:dyDescent="0.2">
      <c r="A1091" s="5"/>
    </row>
    <row r="1092" spans="1:1" x14ac:dyDescent="0.2">
      <c r="A1092" s="5"/>
    </row>
    <row r="1093" spans="1:1" x14ac:dyDescent="0.2">
      <c r="A1093" s="5"/>
    </row>
    <row r="1094" spans="1:1" x14ac:dyDescent="0.2">
      <c r="A1094" s="5"/>
    </row>
    <row r="1095" spans="1:1" x14ac:dyDescent="0.2">
      <c r="A1095" s="5"/>
    </row>
    <row r="1096" spans="1:1" x14ac:dyDescent="0.2">
      <c r="A1096" s="5"/>
    </row>
    <row r="1097" spans="1:1" x14ac:dyDescent="0.2">
      <c r="A1097" s="5"/>
    </row>
    <row r="1098" spans="1:1" x14ac:dyDescent="0.2">
      <c r="A1098" s="5"/>
    </row>
    <row r="1099" spans="1:1" x14ac:dyDescent="0.2">
      <c r="A1099" s="5"/>
    </row>
    <row r="1100" spans="1:1" x14ac:dyDescent="0.2">
      <c r="A1100" s="5"/>
    </row>
    <row r="1101" spans="1:1" x14ac:dyDescent="0.2">
      <c r="A1101" s="5"/>
    </row>
    <row r="1102" spans="1:1" x14ac:dyDescent="0.2">
      <c r="A1102" s="5"/>
    </row>
    <row r="1103" spans="1:1" x14ac:dyDescent="0.2">
      <c r="A1103" s="5"/>
    </row>
    <row r="1104" spans="1:1" x14ac:dyDescent="0.2">
      <c r="A1104" s="5"/>
    </row>
    <row r="1105" spans="1:1" x14ac:dyDescent="0.2">
      <c r="A1105" s="5"/>
    </row>
    <row r="1106" spans="1:1" x14ac:dyDescent="0.2">
      <c r="A1106" s="5"/>
    </row>
    <row r="1107" spans="1:1" x14ac:dyDescent="0.2">
      <c r="A1107" s="5"/>
    </row>
    <row r="1108" spans="1:1" x14ac:dyDescent="0.2">
      <c r="A1108" s="5"/>
    </row>
    <row r="1109" spans="1:1" x14ac:dyDescent="0.2">
      <c r="A1109" s="5"/>
    </row>
    <row r="1110" spans="1:1" x14ac:dyDescent="0.2">
      <c r="A1110" s="5"/>
    </row>
    <row r="1111" spans="1:1" x14ac:dyDescent="0.2">
      <c r="A1111" s="5"/>
    </row>
    <row r="1112" spans="1:1" x14ac:dyDescent="0.2">
      <c r="A1112" s="5"/>
    </row>
    <row r="1113" spans="1:1" x14ac:dyDescent="0.2">
      <c r="A1113" s="5"/>
    </row>
    <row r="1114" spans="1:1" x14ac:dyDescent="0.2">
      <c r="A1114" s="5"/>
    </row>
    <row r="1115" spans="1:1" x14ac:dyDescent="0.2">
      <c r="A1115" s="5"/>
    </row>
    <row r="1116" spans="1:1" x14ac:dyDescent="0.2">
      <c r="A1116" s="5"/>
    </row>
    <row r="1117" spans="1:1" x14ac:dyDescent="0.2">
      <c r="A1117" s="5"/>
    </row>
    <row r="1118" spans="1:1" x14ac:dyDescent="0.2">
      <c r="A1118" s="5"/>
    </row>
    <row r="1119" spans="1:1" x14ac:dyDescent="0.2">
      <c r="A1119" s="5"/>
    </row>
    <row r="1120" spans="1:1" x14ac:dyDescent="0.2">
      <c r="A1120" s="5"/>
    </row>
    <row r="1121" spans="1:1" x14ac:dyDescent="0.2">
      <c r="A1121" s="5"/>
    </row>
    <row r="1122" spans="1:1" x14ac:dyDescent="0.2">
      <c r="A1122" s="5"/>
    </row>
    <row r="1123" spans="1:1" x14ac:dyDescent="0.2">
      <c r="A1123" s="5"/>
    </row>
    <row r="1124" spans="1:1" x14ac:dyDescent="0.2">
      <c r="A1124" s="5"/>
    </row>
    <row r="1125" spans="1:1" x14ac:dyDescent="0.2">
      <c r="A1125" s="5"/>
    </row>
    <row r="1126" spans="1:1" x14ac:dyDescent="0.2">
      <c r="A1126" s="5"/>
    </row>
    <row r="1127" spans="1:1" x14ac:dyDescent="0.2">
      <c r="A1127" s="5"/>
    </row>
    <row r="1128" spans="1:1" x14ac:dyDescent="0.2">
      <c r="A1128" s="5"/>
    </row>
    <row r="1129" spans="1:1" x14ac:dyDescent="0.2">
      <c r="A1129" s="5"/>
    </row>
    <row r="1130" spans="1:1" x14ac:dyDescent="0.2">
      <c r="A1130" s="5"/>
    </row>
    <row r="1131" spans="1:1" x14ac:dyDescent="0.2">
      <c r="A1131" s="5"/>
    </row>
    <row r="1132" spans="1:1" x14ac:dyDescent="0.2">
      <c r="A1132" s="5"/>
    </row>
    <row r="1133" spans="1:1" x14ac:dyDescent="0.2">
      <c r="A1133" s="5"/>
    </row>
    <row r="1134" spans="1:1" x14ac:dyDescent="0.2">
      <c r="A1134" s="5"/>
    </row>
    <row r="1135" spans="1:1" x14ac:dyDescent="0.2">
      <c r="A1135" s="5"/>
    </row>
    <row r="1136" spans="1:1" x14ac:dyDescent="0.2">
      <c r="A1136" s="5"/>
    </row>
    <row r="1137" spans="1:1" x14ac:dyDescent="0.2">
      <c r="A1137" s="5"/>
    </row>
    <row r="1138" spans="1:1" x14ac:dyDescent="0.2">
      <c r="A1138" s="5"/>
    </row>
    <row r="1139" spans="1:1" x14ac:dyDescent="0.2">
      <c r="A1139" s="5"/>
    </row>
    <row r="1140" spans="1:1" x14ac:dyDescent="0.2">
      <c r="A1140" s="5"/>
    </row>
    <row r="1141" spans="1:1" x14ac:dyDescent="0.2">
      <c r="A1141" s="5"/>
    </row>
    <row r="1142" spans="1:1" x14ac:dyDescent="0.2">
      <c r="A1142" s="5"/>
    </row>
    <row r="1143" spans="1:1" x14ac:dyDescent="0.2">
      <c r="A1143" s="5"/>
    </row>
    <row r="1144" spans="1:1" x14ac:dyDescent="0.2">
      <c r="A1144" s="5"/>
    </row>
    <row r="1145" spans="1:1" x14ac:dyDescent="0.2">
      <c r="A1145" s="5"/>
    </row>
    <row r="1146" spans="1:1" x14ac:dyDescent="0.2">
      <c r="A1146" s="5"/>
    </row>
    <row r="1147" spans="1:1" x14ac:dyDescent="0.2">
      <c r="A1147" s="5"/>
    </row>
    <row r="1148" spans="1:1" x14ac:dyDescent="0.2">
      <c r="A1148" s="5"/>
    </row>
    <row r="1149" spans="1:1" x14ac:dyDescent="0.2">
      <c r="A1149" s="5"/>
    </row>
    <row r="1150" spans="1:1" x14ac:dyDescent="0.2">
      <c r="A1150" s="5"/>
    </row>
    <row r="1151" spans="1:1" x14ac:dyDescent="0.2">
      <c r="A1151" s="5"/>
    </row>
    <row r="1152" spans="1:1" x14ac:dyDescent="0.2">
      <c r="A1152" s="5"/>
    </row>
    <row r="1153" spans="1:1" x14ac:dyDescent="0.2">
      <c r="A1153" s="5"/>
    </row>
    <row r="1154" spans="1:1" x14ac:dyDescent="0.2">
      <c r="A1154" s="5"/>
    </row>
    <row r="1155" spans="1:1" x14ac:dyDescent="0.2">
      <c r="A1155" s="5"/>
    </row>
    <row r="1156" spans="1:1" x14ac:dyDescent="0.2">
      <c r="A1156" s="5"/>
    </row>
    <row r="1157" spans="1:1" x14ac:dyDescent="0.2">
      <c r="A1157" s="5"/>
    </row>
    <row r="1158" spans="1:1" x14ac:dyDescent="0.2">
      <c r="A1158" s="5"/>
    </row>
    <row r="1159" spans="1:1" x14ac:dyDescent="0.2">
      <c r="A1159" s="5"/>
    </row>
    <row r="1160" spans="1:1" x14ac:dyDescent="0.2">
      <c r="A1160" s="5"/>
    </row>
    <row r="1161" spans="1:1" x14ac:dyDescent="0.2">
      <c r="A1161" s="5"/>
    </row>
    <row r="1162" spans="1:1" x14ac:dyDescent="0.2">
      <c r="A1162" s="5"/>
    </row>
    <row r="1163" spans="1:1" x14ac:dyDescent="0.2">
      <c r="A1163" s="5"/>
    </row>
    <row r="1164" spans="1:1" x14ac:dyDescent="0.2">
      <c r="A1164" s="5"/>
    </row>
    <row r="1165" spans="1:1" x14ac:dyDescent="0.2">
      <c r="A1165" s="5"/>
    </row>
    <row r="1166" spans="1:1" x14ac:dyDescent="0.2">
      <c r="A1166" s="5"/>
    </row>
    <row r="1167" spans="1:1" x14ac:dyDescent="0.2">
      <c r="A1167" s="5"/>
    </row>
    <row r="1168" spans="1:1" x14ac:dyDescent="0.2">
      <c r="A1168" s="5"/>
    </row>
    <row r="1169" spans="1:1" x14ac:dyDescent="0.2">
      <c r="A1169" s="5"/>
    </row>
    <row r="1170" spans="1:1" x14ac:dyDescent="0.2">
      <c r="A1170" s="5"/>
    </row>
    <row r="1171" spans="1:1" x14ac:dyDescent="0.2">
      <c r="A1171" s="5"/>
    </row>
    <row r="1172" spans="1:1" x14ac:dyDescent="0.2">
      <c r="A1172" s="5"/>
    </row>
    <row r="1173" spans="1:1" x14ac:dyDescent="0.2">
      <c r="A1173" s="5"/>
    </row>
    <row r="1174" spans="1:1" x14ac:dyDescent="0.2">
      <c r="A1174" s="5"/>
    </row>
    <row r="1175" spans="1:1" x14ac:dyDescent="0.2">
      <c r="A1175" s="5"/>
    </row>
    <row r="1176" spans="1:1" x14ac:dyDescent="0.2">
      <c r="A1176" s="5"/>
    </row>
    <row r="1177" spans="1:1" x14ac:dyDescent="0.2">
      <c r="A1177" s="5"/>
    </row>
    <row r="1178" spans="1:1" x14ac:dyDescent="0.2">
      <c r="A1178" s="5"/>
    </row>
    <row r="1179" spans="1:1" x14ac:dyDescent="0.2">
      <c r="A1179" s="5"/>
    </row>
    <row r="1180" spans="1:1" x14ac:dyDescent="0.2">
      <c r="A1180" s="5"/>
    </row>
    <row r="1181" spans="1:1" x14ac:dyDescent="0.2">
      <c r="A1181" s="5"/>
    </row>
    <row r="1182" spans="1:1" x14ac:dyDescent="0.2">
      <c r="A1182" s="5"/>
    </row>
    <row r="1183" spans="1:1" x14ac:dyDescent="0.2">
      <c r="A1183" s="5"/>
    </row>
    <row r="1184" spans="1:1" x14ac:dyDescent="0.2">
      <c r="A1184" s="5"/>
    </row>
    <row r="1185" spans="1:1" x14ac:dyDescent="0.2">
      <c r="A1185" s="5"/>
    </row>
    <row r="1186" spans="1:1" x14ac:dyDescent="0.2">
      <c r="A1186" s="5"/>
    </row>
    <row r="1187" spans="1:1" x14ac:dyDescent="0.2">
      <c r="A1187" s="5"/>
    </row>
    <row r="1188" spans="1:1" x14ac:dyDescent="0.2">
      <c r="A1188" s="5"/>
    </row>
    <row r="1189" spans="1:1" x14ac:dyDescent="0.2">
      <c r="A1189" s="5"/>
    </row>
    <row r="1190" spans="1:1" x14ac:dyDescent="0.2">
      <c r="A1190" s="5"/>
    </row>
    <row r="1191" spans="1:1" x14ac:dyDescent="0.2">
      <c r="A1191" s="5"/>
    </row>
    <row r="1192" spans="1:1" x14ac:dyDescent="0.2">
      <c r="A1192" s="5"/>
    </row>
    <row r="1193" spans="1:1" x14ac:dyDescent="0.2">
      <c r="A1193" s="5"/>
    </row>
    <row r="1194" spans="1:1" x14ac:dyDescent="0.2">
      <c r="A1194" s="5"/>
    </row>
    <row r="1195" spans="1:1" x14ac:dyDescent="0.2">
      <c r="A1195" s="5"/>
    </row>
    <row r="1196" spans="1:1" x14ac:dyDescent="0.2">
      <c r="A1196" s="5"/>
    </row>
    <row r="1197" spans="1:1" x14ac:dyDescent="0.2">
      <c r="A1197" s="5"/>
    </row>
    <row r="1198" spans="1:1" x14ac:dyDescent="0.2">
      <c r="A1198" s="5"/>
    </row>
    <row r="1199" spans="1:1" x14ac:dyDescent="0.2">
      <c r="A1199" s="5"/>
    </row>
    <row r="1200" spans="1:1" x14ac:dyDescent="0.2">
      <c r="A1200" s="5"/>
    </row>
    <row r="1201" spans="1:1" x14ac:dyDescent="0.2">
      <c r="A1201" s="5"/>
    </row>
    <row r="1202" spans="1:1" x14ac:dyDescent="0.2">
      <c r="A1202" s="5"/>
    </row>
    <row r="1203" spans="1:1" x14ac:dyDescent="0.2">
      <c r="A1203" s="5"/>
    </row>
    <row r="1204" spans="1:1" x14ac:dyDescent="0.2">
      <c r="A1204" s="5"/>
    </row>
    <row r="1205" spans="1:1" x14ac:dyDescent="0.2">
      <c r="A1205" s="5"/>
    </row>
    <row r="1206" spans="1:1" x14ac:dyDescent="0.2">
      <c r="A1206" s="5"/>
    </row>
    <row r="1207" spans="1:1" x14ac:dyDescent="0.2">
      <c r="A1207" s="5"/>
    </row>
    <row r="1208" spans="1:1" x14ac:dyDescent="0.2">
      <c r="A1208" s="5"/>
    </row>
    <row r="1209" spans="1:1" x14ac:dyDescent="0.2">
      <c r="A1209" s="5"/>
    </row>
    <row r="1210" spans="1:1" x14ac:dyDescent="0.2">
      <c r="A1210" s="5"/>
    </row>
    <row r="1211" spans="1:1" x14ac:dyDescent="0.2">
      <c r="A1211" s="5"/>
    </row>
    <row r="1212" spans="1:1" x14ac:dyDescent="0.2">
      <c r="A1212" s="5"/>
    </row>
    <row r="1213" spans="1:1" x14ac:dyDescent="0.2">
      <c r="A1213" s="5"/>
    </row>
    <row r="1214" spans="1:1" x14ac:dyDescent="0.2">
      <c r="A1214" s="5"/>
    </row>
    <row r="1215" spans="1:1" x14ac:dyDescent="0.2">
      <c r="A1215" s="5"/>
    </row>
    <row r="1216" spans="1:1" x14ac:dyDescent="0.2">
      <c r="A1216" s="5"/>
    </row>
    <row r="1217" spans="1:1" x14ac:dyDescent="0.2">
      <c r="A1217" s="5"/>
    </row>
    <row r="1218" spans="1:1" x14ac:dyDescent="0.2">
      <c r="A1218" s="5"/>
    </row>
    <row r="1219" spans="1:1" x14ac:dyDescent="0.2">
      <c r="A1219" s="5"/>
    </row>
    <row r="1220" spans="1:1" x14ac:dyDescent="0.2">
      <c r="A1220" s="5"/>
    </row>
    <row r="1221" spans="1:1" x14ac:dyDescent="0.2">
      <c r="A1221" s="5"/>
    </row>
  </sheetData>
  <mergeCells count="5">
    <mergeCell ref="R3:S3"/>
    <mergeCell ref="U3:V3"/>
    <mergeCell ref="X11:AC11"/>
    <mergeCell ref="X16:AC16"/>
    <mergeCell ref="X6:AC6"/>
  </mergeCells>
  <conditionalFormatting sqref="D2:D65120">
    <cfRule type="cellIs" dxfId="3" priority="5" stopIfTrue="1" operator="notBetween">
      <formula>219</formula>
      <formula>408</formula>
    </cfRule>
    <cfRule type="cellIs" dxfId="2" priority="6" stopIfTrue="1" operator="between">
      <formula>219</formula>
      <formula>408</formula>
    </cfRule>
  </conditionalFormatting>
  <conditionalFormatting sqref="E2:F65120">
    <cfRule type="cellIs" dxfId="1" priority="1" stopIfTrue="1" operator="notBetween">
      <formula>999</formula>
      <formula>1492</formula>
    </cfRule>
    <cfRule type="cellIs" dxfId="0" priority="2" stopIfTrue="1" operator="between">
      <formula>999</formula>
      <formula>1495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982ED-1FC9-4883-A8F5-586FF0BBD321}">
  <dimension ref="A1:AL49"/>
  <sheetViews>
    <sheetView topLeftCell="A12" workbookViewId="0">
      <selection activeCell="N31" sqref="N31"/>
    </sheetView>
  </sheetViews>
  <sheetFormatPr defaultRowHeight="15" x14ac:dyDescent="0.25"/>
  <cols>
    <col min="11" max="11" width="43.28515625" customWidth="1"/>
  </cols>
  <sheetData>
    <row r="1" spans="1:38" x14ac:dyDescent="0.25">
      <c r="A1" s="55" t="s">
        <v>0</v>
      </c>
      <c r="B1" s="55" t="s">
        <v>1</v>
      </c>
      <c r="C1" s="57" t="s">
        <v>2</v>
      </c>
      <c r="D1" s="57" t="s">
        <v>21</v>
      </c>
      <c r="E1" s="57" t="s">
        <v>22</v>
      </c>
      <c r="F1" s="65" t="s">
        <v>23</v>
      </c>
      <c r="G1" s="57" t="s">
        <v>24</v>
      </c>
      <c r="H1" s="57" t="s">
        <v>25</v>
      </c>
      <c r="I1" s="59" t="s">
        <v>26</v>
      </c>
      <c r="J1" s="59" t="s">
        <v>27</v>
      </c>
      <c r="K1" s="59" t="s">
        <v>3</v>
      </c>
      <c r="AB1" s="65" t="s">
        <v>21</v>
      </c>
      <c r="AC1" s="65" t="s">
        <v>23</v>
      </c>
      <c r="AD1" s="57" t="s">
        <v>24</v>
      </c>
      <c r="AE1" s="67" t="s">
        <v>28</v>
      </c>
      <c r="AG1" s="61" t="s">
        <v>29</v>
      </c>
      <c r="AH1" s="62"/>
      <c r="AI1" s="62"/>
      <c r="AJ1" s="62"/>
      <c r="AK1" s="62"/>
      <c r="AL1" s="63"/>
    </row>
    <row r="2" spans="1:38" ht="15.75" thickBot="1" x14ac:dyDescent="0.3">
      <c r="A2" s="56"/>
      <c r="B2" s="56"/>
      <c r="C2" s="58"/>
      <c r="D2" s="58"/>
      <c r="E2" s="58"/>
      <c r="F2" s="66"/>
      <c r="G2" s="58"/>
      <c r="H2" s="58"/>
      <c r="I2" s="64"/>
      <c r="J2" s="64"/>
      <c r="K2" s="60"/>
      <c r="AB2" s="66"/>
      <c r="AC2" s="66"/>
      <c r="AD2" s="58"/>
      <c r="AE2" s="66"/>
      <c r="AG2" s="11" t="s">
        <v>7</v>
      </c>
      <c r="AH2" s="11" t="s">
        <v>8</v>
      </c>
      <c r="AI2" s="11" t="s">
        <v>9</v>
      </c>
      <c r="AJ2" s="11" t="s">
        <v>10</v>
      </c>
      <c r="AK2" s="11" t="s">
        <v>11</v>
      </c>
      <c r="AL2" s="11" t="s">
        <v>12</v>
      </c>
    </row>
    <row r="3" spans="1:38" x14ac:dyDescent="0.25">
      <c r="A3" s="21">
        <v>1</v>
      </c>
      <c r="B3" s="15">
        <v>45301</v>
      </c>
      <c r="C3" s="4" t="s">
        <v>6</v>
      </c>
      <c r="D3" s="4" t="s">
        <v>30</v>
      </c>
      <c r="E3" s="19">
        <v>27.4</v>
      </c>
      <c r="F3" s="24">
        <f>VLOOKUP(D3,$AB$3:$AE$16,2,FALSE)</f>
        <v>0</v>
      </c>
      <c r="G3" s="24">
        <f>VLOOKUP(D3,$AB$3:$AE$16,3,FALSE)</f>
        <v>29.773866666666663</v>
      </c>
      <c r="H3" s="24">
        <f>VLOOKUP(D3,$AB$3:$AE$16,4,FALSE)</f>
        <v>27.474939999999997</v>
      </c>
      <c r="I3" s="22">
        <f>(E3-H3)/H3*100</f>
        <v>-0.27275764751441861</v>
      </c>
      <c r="J3" s="22">
        <f>(E3-G3)/G3*100</f>
        <v>-7.9729874968652537</v>
      </c>
      <c r="K3" s="3"/>
      <c r="AB3" s="22" t="s">
        <v>30</v>
      </c>
      <c r="AC3" s="22"/>
      <c r="AD3" s="23">
        <v>29.773866666666663</v>
      </c>
      <c r="AE3" s="25">
        <v>27.474939999999997</v>
      </c>
      <c r="AG3" s="11">
        <v>0</v>
      </c>
      <c r="AH3" s="12">
        <f>AL3-12.75</f>
        <v>-12.75</v>
      </c>
      <c r="AI3" s="12">
        <f>AL3-25.5</f>
        <v>-25.5</v>
      </c>
      <c r="AJ3" s="12">
        <f>AL3+12.75</f>
        <v>12.75</v>
      </c>
      <c r="AK3" s="12">
        <f>AL3+25.5</f>
        <v>25.5</v>
      </c>
      <c r="AL3" s="12">
        <v>0</v>
      </c>
    </row>
    <row r="4" spans="1:38" x14ac:dyDescent="0.25">
      <c r="A4" s="21">
        <v>2</v>
      </c>
      <c r="B4" s="16">
        <v>45317</v>
      </c>
      <c r="C4" s="4" t="s">
        <v>6</v>
      </c>
      <c r="D4" s="4" t="s">
        <v>30</v>
      </c>
      <c r="E4" s="19">
        <v>28.6</v>
      </c>
      <c r="F4" s="25">
        <f t="shared" ref="F4:F20" si="0">VLOOKUP(D4,$AB$3:$AE$16,2,FALSE)</f>
        <v>0</v>
      </c>
      <c r="G4" s="22">
        <f t="shared" ref="G4:G20" si="1">VLOOKUP(D4,$AB$3:$AE$16,3,FALSE)</f>
        <v>29.773866666666663</v>
      </c>
      <c r="H4" s="25">
        <f t="shared" ref="H4:H20" si="2">VLOOKUP(D4,$AB$3:$AE$16,4,FALSE)</f>
        <v>27.474939999999997</v>
      </c>
      <c r="I4" s="25">
        <f t="shared" ref="I4:I49" si="3">(E4-H4)/H4*100</f>
        <v>4.0948588058791211</v>
      </c>
      <c r="J4" s="25">
        <f t="shared" ref="J4:J49" si="4">(E4-G4)/G4*100</f>
        <v>-3.9426073872389047</v>
      </c>
      <c r="K4" s="10"/>
      <c r="AB4" s="23" t="s">
        <v>31</v>
      </c>
      <c r="AC4" s="23"/>
      <c r="AD4" s="23"/>
      <c r="AE4" s="25"/>
      <c r="AG4" s="11">
        <v>30</v>
      </c>
      <c r="AH4" s="12">
        <f>AL4-12.75</f>
        <v>-12.75</v>
      </c>
      <c r="AI4" s="12">
        <f>AL4-25.5</f>
        <v>-25.5</v>
      </c>
      <c r="AJ4" s="12">
        <f>AL4+12.75</f>
        <v>12.75</v>
      </c>
      <c r="AK4" s="12">
        <f>AL4+25.5</f>
        <v>25.5</v>
      </c>
      <c r="AL4" s="12">
        <v>0</v>
      </c>
    </row>
    <row r="5" spans="1:38" x14ac:dyDescent="0.25">
      <c r="A5" s="21">
        <v>3</v>
      </c>
      <c r="B5" s="16">
        <v>45336</v>
      </c>
      <c r="C5" s="4" t="s">
        <v>15</v>
      </c>
      <c r="D5" s="4" t="s">
        <v>32</v>
      </c>
      <c r="E5" s="19">
        <v>253.9</v>
      </c>
      <c r="F5" s="25">
        <f t="shared" si="0"/>
        <v>271.10000000000002</v>
      </c>
      <c r="G5" s="32">
        <f t="shared" si="1"/>
        <v>266.18099999999998</v>
      </c>
      <c r="H5" s="25">
        <f t="shared" si="2"/>
        <v>268.529</v>
      </c>
      <c r="I5" s="25">
        <f t="shared" si="3"/>
        <v>-5.4478287261338592</v>
      </c>
      <c r="J5" s="25">
        <f t="shared" si="4"/>
        <v>-4.6137778428963667</v>
      </c>
      <c r="K5" s="10"/>
      <c r="AB5" s="23" t="s">
        <v>32</v>
      </c>
      <c r="AC5" s="23">
        <v>271.10000000000002</v>
      </c>
      <c r="AD5" s="23">
        <v>266.18099999999998</v>
      </c>
      <c r="AE5" s="25">
        <v>268.529</v>
      </c>
    </row>
    <row r="6" spans="1:38" x14ac:dyDescent="0.25">
      <c r="A6" s="21">
        <v>4</v>
      </c>
      <c r="B6" s="16">
        <v>45343</v>
      </c>
      <c r="C6" s="4" t="s">
        <v>6</v>
      </c>
      <c r="D6" s="4" t="s">
        <v>32</v>
      </c>
      <c r="E6" s="19">
        <v>285.89999999999998</v>
      </c>
      <c r="F6" s="25">
        <f t="shared" si="0"/>
        <v>271.10000000000002</v>
      </c>
      <c r="G6" s="25">
        <f t="shared" si="1"/>
        <v>266.18099999999998</v>
      </c>
      <c r="H6" s="25">
        <f t="shared" si="2"/>
        <v>268.529</v>
      </c>
      <c r="I6" s="32">
        <f t="shared" si="3"/>
        <v>6.4689474879808069</v>
      </c>
      <c r="J6" s="25">
        <f t="shared" si="4"/>
        <v>7.408117033146616</v>
      </c>
      <c r="K6" s="10"/>
      <c r="AB6" s="23" t="s">
        <v>33</v>
      </c>
      <c r="AC6" s="23">
        <v>139.19999999999999</v>
      </c>
      <c r="AD6" s="23">
        <v>147.36000000000001</v>
      </c>
      <c r="AE6" s="25">
        <v>159.69499999999999</v>
      </c>
    </row>
    <row r="7" spans="1:38" x14ac:dyDescent="0.25">
      <c r="A7" s="21">
        <v>5</v>
      </c>
      <c r="B7" s="16">
        <v>45356</v>
      </c>
      <c r="C7" s="4" t="s">
        <v>6</v>
      </c>
      <c r="D7" s="4" t="s">
        <v>33</v>
      </c>
      <c r="E7" s="19">
        <v>139.1</v>
      </c>
      <c r="F7" s="25">
        <f t="shared" si="0"/>
        <v>139.19999999999999</v>
      </c>
      <c r="G7" s="25">
        <f t="shared" si="1"/>
        <v>147.36000000000001</v>
      </c>
      <c r="H7" s="25">
        <f t="shared" si="2"/>
        <v>159.69499999999999</v>
      </c>
      <c r="I7" s="32">
        <f t="shared" si="3"/>
        <v>-12.896458874729955</v>
      </c>
      <c r="J7" s="25">
        <f t="shared" si="4"/>
        <v>-5.6053203040173853</v>
      </c>
      <c r="K7" s="10"/>
      <c r="AB7" s="23" t="s">
        <v>34</v>
      </c>
      <c r="AC7" s="23">
        <v>83.1</v>
      </c>
      <c r="AD7" s="23">
        <v>83.156000000000006</v>
      </c>
      <c r="AE7" s="25">
        <v>77.906999999999996</v>
      </c>
    </row>
    <row r="8" spans="1:38" x14ac:dyDescent="0.25">
      <c r="A8" s="21">
        <v>6</v>
      </c>
      <c r="B8" s="16">
        <v>45372</v>
      </c>
      <c r="C8" s="4" t="s">
        <v>6</v>
      </c>
      <c r="D8" s="4" t="s">
        <v>33</v>
      </c>
      <c r="E8" s="19">
        <v>146.41900000000001</v>
      </c>
      <c r="F8" s="25">
        <f t="shared" si="0"/>
        <v>139.19999999999999</v>
      </c>
      <c r="G8" s="25">
        <f t="shared" si="1"/>
        <v>147.36000000000001</v>
      </c>
      <c r="H8" s="25">
        <f t="shared" si="2"/>
        <v>159.69499999999999</v>
      </c>
      <c r="I8" s="32">
        <f t="shared" si="3"/>
        <v>-8.3133473183255457</v>
      </c>
      <c r="J8" s="25">
        <f t="shared" si="4"/>
        <v>-0.63857220412595161</v>
      </c>
      <c r="K8" s="30"/>
      <c r="AB8" s="25" t="s">
        <v>35</v>
      </c>
      <c r="AC8" s="25">
        <v>214.8</v>
      </c>
      <c r="AD8" s="25">
        <v>203.65199999999999</v>
      </c>
      <c r="AE8" s="25">
        <v>194.358</v>
      </c>
    </row>
    <row r="9" spans="1:38" x14ac:dyDescent="0.25">
      <c r="A9" s="21">
        <v>7</v>
      </c>
      <c r="B9" s="16">
        <v>45385</v>
      </c>
      <c r="C9" s="4" t="s">
        <v>6</v>
      </c>
      <c r="D9" s="4" t="s">
        <v>34</v>
      </c>
      <c r="E9" s="19">
        <v>80.412000000000006</v>
      </c>
      <c r="F9" s="25">
        <f t="shared" si="0"/>
        <v>83.1</v>
      </c>
      <c r="G9" s="25">
        <f t="shared" si="1"/>
        <v>83.156000000000006</v>
      </c>
      <c r="H9" s="31">
        <f t="shared" si="2"/>
        <v>77.906999999999996</v>
      </c>
      <c r="I9" s="32">
        <f t="shared" si="3"/>
        <v>3.2153721745157813</v>
      </c>
      <c r="J9" s="25">
        <f t="shared" si="4"/>
        <v>-3.2998220212612437</v>
      </c>
      <c r="K9" s="30"/>
      <c r="AB9" s="25" t="s">
        <v>36</v>
      </c>
      <c r="AC9" s="25">
        <v>146.80000000000001</v>
      </c>
      <c r="AD9" s="22">
        <v>163.63800000000001</v>
      </c>
      <c r="AE9" s="25">
        <v>160.72399999999999</v>
      </c>
    </row>
    <row r="10" spans="1:38" x14ac:dyDescent="0.25">
      <c r="A10" s="21">
        <v>8</v>
      </c>
      <c r="B10" s="16">
        <v>45391</v>
      </c>
      <c r="C10" s="4" t="s">
        <v>6</v>
      </c>
      <c r="D10" s="4" t="s">
        <v>34</v>
      </c>
      <c r="E10" s="19">
        <v>84.224000000000004</v>
      </c>
      <c r="F10" s="25">
        <f t="shared" si="0"/>
        <v>83.1</v>
      </c>
      <c r="G10" s="25">
        <f t="shared" si="1"/>
        <v>83.156000000000006</v>
      </c>
      <c r="H10" s="32">
        <f t="shared" si="2"/>
        <v>77.906999999999996</v>
      </c>
      <c r="I10" s="32">
        <f t="shared" si="3"/>
        <v>8.1083856392878779</v>
      </c>
      <c r="J10" s="25">
        <f t="shared" si="4"/>
        <v>1.2843330607532804</v>
      </c>
      <c r="K10" s="30"/>
      <c r="AB10" s="25" t="s">
        <v>37</v>
      </c>
      <c r="AC10" s="25">
        <v>145.19999999999999</v>
      </c>
      <c r="AD10" s="37">
        <v>150.12799999999999</v>
      </c>
      <c r="AE10" s="25">
        <v>148.06800000000001</v>
      </c>
    </row>
    <row r="11" spans="1:38" x14ac:dyDescent="0.25">
      <c r="A11" s="21">
        <v>9</v>
      </c>
      <c r="B11" s="16">
        <v>45406</v>
      </c>
      <c r="C11" s="4" t="s">
        <v>6</v>
      </c>
      <c r="D11" s="4" t="s">
        <v>35</v>
      </c>
      <c r="E11" s="19">
        <v>210.857</v>
      </c>
      <c r="F11" s="25">
        <f t="shared" si="0"/>
        <v>214.8</v>
      </c>
      <c r="G11" s="25">
        <f t="shared" si="1"/>
        <v>203.65199999999999</v>
      </c>
      <c r="H11" s="25">
        <f t="shared" si="2"/>
        <v>194.358</v>
      </c>
      <c r="I11" s="32">
        <f t="shared" si="3"/>
        <v>8.4889739552784</v>
      </c>
      <c r="J11" s="25">
        <f t="shared" si="4"/>
        <v>3.5378979828334676</v>
      </c>
      <c r="K11" s="30"/>
      <c r="AB11" s="25" t="s">
        <v>38</v>
      </c>
      <c r="AC11" s="25">
        <v>294.5</v>
      </c>
      <c r="AD11" s="38">
        <v>276.16000000000003</v>
      </c>
      <c r="AE11" s="25">
        <v>248.32</v>
      </c>
    </row>
    <row r="12" spans="1:38" x14ac:dyDescent="0.25">
      <c r="A12" s="21">
        <v>10</v>
      </c>
      <c r="B12" s="16">
        <v>45420</v>
      </c>
      <c r="C12" s="4" t="s">
        <v>6</v>
      </c>
      <c r="D12" s="4" t="s">
        <v>35</v>
      </c>
      <c r="E12" s="19">
        <v>221.751</v>
      </c>
      <c r="F12" s="25">
        <f t="shared" si="0"/>
        <v>214.8</v>
      </c>
      <c r="G12" s="25">
        <f t="shared" si="1"/>
        <v>203.65199999999999</v>
      </c>
      <c r="H12" s="25">
        <f t="shared" si="2"/>
        <v>194.358</v>
      </c>
      <c r="I12" s="32">
        <f t="shared" si="3"/>
        <v>14.094094403111784</v>
      </c>
      <c r="J12" s="25">
        <f t="shared" si="4"/>
        <v>8.8872193742266301</v>
      </c>
      <c r="K12" s="30"/>
      <c r="AB12" s="25" t="s">
        <v>39</v>
      </c>
      <c r="AC12" s="25">
        <v>220</v>
      </c>
      <c r="AD12" s="38">
        <v>211.18700000000001</v>
      </c>
      <c r="AE12" s="25">
        <v>218.35</v>
      </c>
    </row>
    <row r="13" spans="1:38" x14ac:dyDescent="0.25">
      <c r="A13" s="21">
        <v>11</v>
      </c>
      <c r="B13" s="16">
        <v>45436</v>
      </c>
      <c r="C13" s="4" t="s">
        <v>6</v>
      </c>
      <c r="D13" s="4" t="s">
        <v>37</v>
      </c>
      <c r="E13" s="19">
        <v>138.05500000000001</v>
      </c>
      <c r="F13" s="25">
        <f t="shared" si="0"/>
        <v>145.19999999999999</v>
      </c>
      <c r="G13" s="25">
        <f t="shared" si="1"/>
        <v>150.12799999999999</v>
      </c>
      <c r="H13" s="25">
        <f t="shared" si="2"/>
        <v>148.06800000000001</v>
      </c>
      <c r="I13" s="32">
        <f t="shared" si="3"/>
        <v>-6.7624334765107958</v>
      </c>
      <c r="J13" s="25">
        <f t="shared" si="4"/>
        <v>-8.0418043269743009</v>
      </c>
      <c r="K13" s="30"/>
      <c r="AB13" s="25" t="s">
        <v>40</v>
      </c>
      <c r="AC13" s="25">
        <v>87.8</v>
      </c>
      <c r="AD13" s="38">
        <v>90.744</v>
      </c>
      <c r="AE13" s="25">
        <v>90.738</v>
      </c>
    </row>
    <row r="14" spans="1:38" x14ac:dyDescent="0.25">
      <c r="A14" s="21">
        <v>12</v>
      </c>
      <c r="B14" s="16">
        <v>45446</v>
      </c>
      <c r="C14" s="4" t="s">
        <v>6</v>
      </c>
      <c r="D14" s="4" t="s">
        <v>37</v>
      </c>
      <c r="E14" s="19">
        <v>139.65</v>
      </c>
      <c r="F14" s="25">
        <f t="shared" si="0"/>
        <v>145.19999999999999</v>
      </c>
      <c r="G14" s="25">
        <f t="shared" si="1"/>
        <v>150.12799999999999</v>
      </c>
      <c r="H14" s="32">
        <f t="shared" si="2"/>
        <v>148.06800000000001</v>
      </c>
      <c r="I14" s="32">
        <f t="shared" si="3"/>
        <v>-5.6852257071075485</v>
      </c>
      <c r="J14" s="25">
        <f t="shared" si="4"/>
        <v>-6.9793775977832127</v>
      </c>
      <c r="K14" s="30"/>
      <c r="AB14" s="25" t="s">
        <v>41</v>
      </c>
      <c r="AC14" s="25">
        <v>152.19999999999999</v>
      </c>
      <c r="AD14" s="38">
        <v>159.29599999999999</v>
      </c>
      <c r="AE14" s="25">
        <v>162.19399999999999</v>
      </c>
    </row>
    <row r="15" spans="1:38" x14ac:dyDescent="0.25">
      <c r="A15" s="21">
        <v>13</v>
      </c>
      <c r="B15" s="16">
        <v>45461</v>
      </c>
      <c r="C15" s="4" t="s">
        <v>6</v>
      </c>
      <c r="D15" s="4" t="s">
        <v>39</v>
      </c>
      <c r="E15" s="19">
        <v>204.79</v>
      </c>
      <c r="F15" s="25">
        <f t="shared" si="0"/>
        <v>220</v>
      </c>
      <c r="G15" s="25">
        <f t="shared" si="1"/>
        <v>211.18700000000001</v>
      </c>
      <c r="H15" s="32">
        <f t="shared" si="2"/>
        <v>218.35</v>
      </c>
      <c r="I15" s="32">
        <f t="shared" si="3"/>
        <v>-6.2102129608426848</v>
      </c>
      <c r="J15" s="25">
        <f t="shared" si="4"/>
        <v>-3.0290690241350173</v>
      </c>
      <c r="K15" s="30"/>
      <c r="AB15" s="25" t="s">
        <v>42</v>
      </c>
      <c r="AC15" s="25">
        <v>27</v>
      </c>
      <c r="AD15" s="38">
        <v>30.683</v>
      </c>
      <c r="AE15" s="25">
        <v>29.193000000000001</v>
      </c>
    </row>
    <row r="16" spans="1:38" x14ac:dyDescent="0.25">
      <c r="A16" s="21">
        <v>14</v>
      </c>
      <c r="B16" s="16">
        <v>45476</v>
      </c>
      <c r="C16" s="4" t="s">
        <v>6</v>
      </c>
      <c r="D16" s="4" t="s">
        <v>39</v>
      </c>
      <c r="E16" s="19">
        <v>203.97</v>
      </c>
      <c r="F16" s="25">
        <f t="shared" si="0"/>
        <v>220</v>
      </c>
      <c r="G16" s="25">
        <f t="shared" si="1"/>
        <v>211.18700000000001</v>
      </c>
      <c r="H16" s="32">
        <f t="shared" si="2"/>
        <v>218.35</v>
      </c>
      <c r="I16" s="32">
        <f t="shared" si="3"/>
        <v>-6.5857568124570625</v>
      </c>
      <c r="J16" s="25">
        <f t="shared" si="4"/>
        <v>-3.4173504997940274</v>
      </c>
      <c r="K16" s="30"/>
      <c r="AB16" s="25" t="s">
        <v>43</v>
      </c>
      <c r="AC16" s="25">
        <v>28</v>
      </c>
      <c r="AD16" s="38">
        <v>29.15</v>
      </c>
      <c r="AE16" s="25">
        <v>27.876000000000001</v>
      </c>
    </row>
    <row r="17" spans="1:31" x14ac:dyDescent="0.25">
      <c r="A17" s="21">
        <v>15</v>
      </c>
      <c r="B17" s="16">
        <v>45490</v>
      </c>
      <c r="C17" s="4" t="s">
        <v>6</v>
      </c>
      <c r="D17" s="4" t="s">
        <v>41</v>
      </c>
      <c r="E17" s="19">
        <v>155.63</v>
      </c>
      <c r="F17" s="25">
        <f t="shared" si="0"/>
        <v>152.19999999999999</v>
      </c>
      <c r="G17" s="25">
        <f t="shared" si="1"/>
        <v>159.29599999999999</v>
      </c>
      <c r="H17" s="32">
        <f t="shared" si="2"/>
        <v>162.19399999999999</v>
      </c>
      <c r="I17" s="32">
        <f t="shared" si="3"/>
        <v>-4.0470054379323486</v>
      </c>
      <c r="J17" s="25">
        <f t="shared" si="4"/>
        <v>-2.3013760546404161</v>
      </c>
      <c r="K17" s="30"/>
      <c r="AB17" s="25" t="s">
        <v>45</v>
      </c>
      <c r="AC17" s="25">
        <v>122.8</v>
      </c>
      <c r="AD17" s="38">
        <v>132.54599999999999</v>
      </c>
      <c r="AE17" s="25">
        <v>126.816</v>
      </c>
    </row>
    <row r="18" spans="1:31" x14ac:dyDescent="0.25">
      <c r="A18" s="21">
        <v>16</v>
      </c>
      <c r="B18" s="16">
        <v>45504</v>
      </c>
      <c r="C18" s="4" t="s">
        <v>6</v>
      </c>
      <c r="D18" s="4" t="s">
        <v>41</v>
      </c>
      <c r="E18" s="19">
        <v>154.761</v>
      </c>
      <c r="F18" s="25">
        <f t="shared" si="0"/>
        <v>152.19999999999999</v>
      </c>
      <c r="G18" s="25">
        <f t="shared" si="1"/>
        <v>159.29599999999999</v>
      </c>
      <c r="H18" s="32">
        <f t="shared" si="2"/>
        <v>162.19399999999999</v>
      </c>
      <c r="I18" s="32">
        <f t="shared" si="3"/>
        <v>-4.5827835801570922</v>
      </c>
      <c r="J18" s="25">
        <f t="shared" si="4"/>
        <v>-2.8469013660104441</v>
      </c>
      <c r="K18" s="30"/>
      <c r="AB18" s="25" t="s">
        <v>46</v>
      </c>
      <c r="AC18" s="25">
        <v>182</v>
      </c>
      <c r="AD18" s="38">
        <v>192.45400000000001</v>
      </c>
      <c r="AE18" s="25">
        <v>179.50399999999999</v>
      </c>
    </row>
    <row r="19" spans="1:31" x14ac:dyDescent="0.25">
      <c r="A19" s="21">
        <v>17</v>
      </c>
      <c r="B19" s="16">
        <v>45518</v>
      </c>
      <c r="C19" s="4" t="s">
        <v>6</v>
      </c>
      <c r="D19" s="4" t="s">
        <v>42</v>
      </c>
      <c r="E19" s="19">
        <v>27.986999999999998</v>
      </c>
      <c r="F19" s="25">
        <f t="shared" si="0"/>
        <v>27</v>
      </c>
      <c r="G19" s="25">
        <f t="shared" si="1"/>
        <v>30.683</v>
      </c>
      <c r="H19" s="32">
        <f t="shared" si="2"/>
        <v>29.193000000000001</v>
      </c>
      <c r="I19" s="32">
        <f t="shared" si="3"/>
        <v>-4.1311273250436855</v>
      </c>
      <c r="J19" s="25">
        <f t="shared" si="4"/>
        <v>-8.7866245152038633</v>
      </c>
      <c r="K19" s="30"/>
      <c r="AB19" s="25" t="s">
        <v>47</v>
      </c>
      <c r="AC19" s="25">
        <v>130.19999999999999</v>
      </c>
      <c r="AD19" s="38">
        <v>145.625</v>
      </c>
      <c r="AE19" s="25">
        <v>145.71600000000001</v>
      </c>
    </row>
    <row r="20" spans="1:31" x14ac:dyDescent="0.25">
      <c r="A20" s="21">
        <v>18</v>
      </c>
      <c r="B20" s="16">
        <v>45540</v>
      </c>
      <c r="C20" s="4" t="s">
        <v>6</v>
      </c>
      <c r="D20" s="4" t="s">
        <v>43</v>
      </c>
      <c r="E20" s="19">
        <v>32.78</v>
      </c>
      <c r="F20" s="25">
        <f t="shared" si="0"/>
        <v>28</v>
      </c>
      <c r="G20" s="25">
        <f t="shared" si="1"/>
        <v>29.15</v>
      </c>
      <c r="H20" s="32">
        <f t="shared" si="2"/>
        <v>27.876000000000001</v>
      </c>
      <c r="I20" s="32">
        <f>(E20-H20)/H20*100</f>
        <v>17.592194002008895</v>
      </c>
      <c r="J20" s="25">
        <f t="shared" si="4"/>
        <v>12.452830188679256</v>
      </c>
      <c r="K20" s="30"/>
      <c r="AB20" s="25" t="s">
        <v>53</v>
      </c>
      <c r="AC20" s="25">
        <v>79.099999999999994</v>
      </c>
      <c r="AD20" s="38">
        <v>84.870999999999995</v>
      </c>
      <c r="AE20" s="25">
        <v>83.097999999999999</v>
      </c>
    </row>
    <row r="21" spans="1:31" x14ac:dyDescent="0.25">
      <c r="A21" s="21">
        <v>19</v>
      </c>
      <c r="B21" s="16">
        <v>45555</v>
      </c>
      <c r="C21" s="4" t="s">
        <v>6</v>
      </c>
      <c r="D21" s="4" t="s">
        <v>45</v>
      </c>
      <c r="E21" s="19">
        <v>131.9</v>
      </c>
      <c r="F21" s="25">
        <f>VLOOKUP(D21,$AB$3:$AE$19,2,FALSE)</f>
        <v>122.8</v>
      </c>
      <c r="G21" s="25">
        <f>VLOOKUP(D21,$AB$3:$AE$19,3,FALSE)</f>
        <v>132.54599999999999</v>
      </c>
      <c r="H21" s="32">
        <f>VLOOKUP(D21,$AB$3:$AE$19,4,FALSE)</f>
        <v>126.816</v>
      </c>
      <c r="I21" s="32">
        <f t="shared" si="3"/>
        <v>4.0089578602069169</v>
      </c>
      <c r="J21" s="25">
        <f t="shared" si="4"/>
        <v>-0.48737796689450202</v>
      </c>
      <c r="K21" s="30"/>
      <c r="AB21" s="25" t="s">
        <v>52</v>
      </c>
      <c r="AC21" s="25">
        <v>27.7</v>
      </c>
      <c r="AD21" s="38">
        <v>29.385999999999999</v>
      </c>
      <c r="AE21" s="25">
        <v>29.16</v>
      </c>
    </row>
    <row r="22" spans="1:31" x14ac:dyDescent="0.25">
      <c r="A22" s="21">
        <v>20</v>
      </c>
      <c r="B22" s="16">
        <v>45568</v>
      </c>
      <c r="C22" s="4" t="s">
        <v>6</v>
      </c>
      <c r="D22" s="4" t="s">
        <v>46</v>
      </c>
      <c r="E22" s="19">
        <v>186.28</v>
      </c>
      <c r="F22" s="25">
        <f>VLOOKUP(D22,$AB$3:$AE$19,2,FALSE)</f>
        <v>182</v>
      </c>
      <c r="G22" s="25">
        <f>VLOOKUP(D22,$AB$3:$AE$19,3,FALSE)</f>
        <v>192.45400000000001</v>
      </c>
      <c r="H22" s="32">
        <f>VLOOKUP(D22,$AB$3:$AE$19,4,FALSE)</f>
        <v>179.50399999999999</v>
      </c>
      <c r="I22" s="32">
        <f t="shared" si="3"/>
        <v>3.7748462429806637</v>
      </c>
      <c r="J22" s="25">
        <f t="shared" si="4"/>
        <v>-3.2080393236825455</v>
      </c>
      <c r="K22" s="30"/>
      <c r="AB22" s="25" t="s">
        <v>54</v>
      </c>
      <c r="AC22" s="25">
        <v>296.89999999999998</v>
      </c>
      <c r="AD22" s="38">
        <v>263.85399999999998</v>
      </c>
      <c r="AE22" s="25">
        <v>260.553</v>
      </c>
    </row>
    <row r="23" spans="1:31" x14ac:dyDescent="0.25">
      <c r="A23" s="21">
        <v>21</v>
      </c>
      <c r="B23" s="16">
        <v>45581</v>
      </c>
      <c r="C23" s="4" t="s">
        <v>48</v>
      </c>
      <c r="D23" s="4" t="s">
        <v>47</v>
      </c>
      <c r="E23" s="19">
        <v>138.99</v>
      </c>
      <c r="F23" s="25">
        <f t="shared" ref="F23" si="5">VLOOKUP(D23,$AB$3:$AE$19,2,FALSE)</f>
        <v>130.19999999999999</v>
      </c>
      <c r="G23" s="25">
        <f t="shared" ref="G23" si="6">VLOOKUP(D23,$AB$3:$AE$19,3,FALSE)</f>
        <v>145.625</v>
      </c>
      <c r="H23" s="32">
        <f t="shared" ref="H23" si="7">VLOOKUP(D23,$AB$3:$AE$19,4,FALSE)</f>
        <v>145.71600000000001</v>
      </c>
      <c r="I23" s="32">
        <f t="shared" si="3"/>
        <v>-4.6158280490817747</v>
      </c>
      <c r="J23" s="25">
        <f t="shared" si="4"/>
        <v>-4.5562231759656591</v>
      </c>
      <c r="K23" s="30"/>
      <c r="AB23" s="25" t="s">
        <v>55</v>
      </c>
      <c r="AC23" s="25">
        <v>127.7</v>
      </c>
      <c r="AD23" s="38">
        <v>131.09700000000001</v>
      </c>
      <c r="AE23" s="25">
        <v>125.15600000000001</v>
      </c>
    </row>
    <row r="24" spans="1:31" x14ac:dyDescent="0.25">
      <c r="A24" s="21">
        <v>22</v>
      </c>
      <c r="B24" s="16">
        <v>45595</v>
      </c>
      <c r="C24" s="4" t="s">
        <v>49</v>
      </c>
      <c r="D24" s="4" t="s">
        <v>47</v>
      </c>
      <c r="E24" s="19">
        <v>126.61</v>
      </c>
      <c r="F24" s="25">
        <f>VLOOKUP(D24,$AB$3:$AE$27,2,FALSE)</f>
        <v>130.19999999999999</v>
      </c>
      <c r="G24" s="25">
        <f>VLOOKUP(D24,$AB$3:$AE$27,3,FALSE)</f>
        <v>145.625</v>
      </c>
      <c r="H24" s="32">
        <f>VLOOKUP(D24,$AB$3:$AE$27,4,FALSE)</f>
        <v>145.71600000000001</v>
      </c>
      <c r="I24" s="32">
        <f t="shared" si="3"/>
        <v>-13.111806527766346</v>
      </c>
      <c r="J24" s="25">
        <f t="shared" si="4"/>
        <v>-13.057510729613734</v>
      </c>
      <c r="K24" s="30"/>
      <c r="AB24" s="25" t="s">
        <v>56</v>
      </c>
      <c r="AC24" s="25">
        <v>184.7</v>
      </c>
      <c r="AD24" s="38">
        <v>187.74</v>
      </c>
      <c r="AE24" s="25">
        <v>188.233</v>
      </c>
    </row>
    <row r="25" spans="1:31" x14ac:dyDescent="0.25">
      <c r="A25" s="21">
        <v>23</v>
      </c>
      <c r="B25" s="16">
        <v>45609</v>
      </c>
      <c r="C25" s="4" t="s">
        <v>49</v>
      </c>
      <c r="D25" s="4" t="s">
        <v>52</v>
      </c>
      <c r="E25" s="19">
        <v>26.29</v>
      </c>
      <c r="F25" s="25">
        <f t="shared" ref="F25:F49" si="8">VLOOKUP(D25,$AB$3:$AE$27,2,FALSE)</f>
        <v>27.7</v>
      </c>
      <c r="G25" s="25">
        <f t="shared" ref="G25:G49" si="9">VLOOKUP(D25,$AB$3:$AE$27,3,FALSE)</f>
        <v>29.385999999999999</v>
      </c>
      <c r="H25" s="32">
        <f t="shared" ref="H25:H49" si="10">VLOOKUP(D25,$AB$3:$AE$27,4,FALSE)</f>
        <v>29.16</v>
      </c>
      <c r="I25" s="32">
        <f t="shared" si="3"/>
        <v>-9.8422496570644746</v>
      </c>
      <c r="J25" s="25">
        <f t="shared" si="4"/>
        <v>-10.535629211189001</v>
      </c>
      <c r="K25" s="30"/>
      <c r="AB25" s="25" t="s">
        <v>57</v>
      </c>
      <c r="AC25" s="25">
        <v>73.3</v>
      </c>
      <c r="AD25" s="38">
        <v>82.98</v>
      </c>
      <c r="AE25" s="25">
        <v>80.403000000000006</v>
      </c>
    </row>
    <row r="26" spans="1:31" x14ac:dyDescent="0.25">
      <c r="A26" s="21">
        <v>24</v>
      </c>
      <c r="B26" s="16">
        <v>45624</v>
      </c>
      <c r="C26" s="4" t="s">
        <v>60</v>
      </c>
      <c r="D26" s="4" t="s">
        <v>54</v>
      </c>
      <c r="E26" s="19">
        <v>253.29499999999999</v>
      </c>
      <c r="F26" s="25">
        <f t="shared" si="8"/>
        <v>296.89999999999998</v>
      </c>
      <c r="G26" s="25">
        <f t="shared" si="9"/>
        <v>263.85399999999998</v>
      </c>
      <c r="H26" s="32">
        <f t="shared" si="10"/>
        <v>260.553</v>
      </c>
      <c r="I26" s="32">
        <f t="shared" si="3"/>
        <v>-2.785613675528591</v>
      </c>
      <c r="J26" s="25">
        <f t="shared" si="4"/>
        <v>-4.0018343477832428</v>
      </c>
      <c r="K26" s="30"/>
      <c r="AB26" s="25" t="s">
        <v>58</v>
      </c>
      <c r="AC26" s="25">
        <v>124.5</v>
      </c>
      <c r="AD26" s="38">
        <v>130.482</v>
      </c>
      <c r="AE26" s="25">
        <v>126.58</v>
      </c>
    </row>
    <row r="27" spans="1:31" x14ac:dyDescent="0.25">
      <c r="A27" s="21">
        <v>25</v>
      </c>
      <c r="B27" s="16">
        <v>45642</v>
      </c>
      <c r="C27" s="4" t="s">
        <v>6</v>
      </c>
      <c r="D27" s="4" t="s">
        <v>55</v>
      </c>
      <c r="E27" s="19">
        <v>119.7</v>
      </c>
      <c r="F27" s="25">
        <f t="shared" si="8"/>
        <v>127.7</v>
      </c>
      <c r="G27" s="25">
        <f t="shared" si="9"/>
        <v>131.09700000000001</v>
      </c>
      <c r="H27" s="32">
        <f t="shared" si="10"/>
        <v>125.15600000000001</v>
      </c>
      <c r="I27" s="32">
        <f t="shared" si="3"/>
        <v>-4.3593595193198906</v>
      </c>
      <c r="J27" s="25">
        <f t="shared" si="4"/>
        <v>-8.6935627817570236</v>
      </c>
      <c r="K27" s="30"/>
      <c r="AB27" s="32" t="s">
        <v>59</v>
      </c>
      <c r="AC27" s="25"/>
      <c r="AD27" s="39"/>
      <c r="AE27" s="25"/>
    </row>
    <row r="28" spans="1:31" x14ac:dyDescent="0.25">
      <c r="A28" s="21"/>
      <c r="B28" s="16">
        <v>45659</v>
      </c>
      <c r="C28" s="4" t="s">
        <v>6</v>
      </c>
      <c r="D28" s="4" t="s">
        <v>57</v>
      </c>
      <c r="E28" s="19"/>
      <c r="F28" s="25">
        <f t="shared" si="8"/>
        <v>73.3</v>
      </c>
      <c r="G28" s="25">
        <f t="shared" si="9"/>
        <v>82.98</v>
      </c>
      <c r="H28" s="32">
        <f t="shared" si="10"/>
        <v>80.403000000000006</v>
      </c>
      <c r="I28" s="32">
        <f t="shared" si="3"/>
        <v>-100</v>
      </c>
      <c r="J28" s="25">
        <f t="shared" si="4"/>
        <v>-100</v>
      </c>
      <c r="K28" s="30" t="s">
        <v>62</v>
      </c>
      <c r="AB28" s="25" t="s">
        <v>73</v>
      </c>
      <c r="AC28" s="25">
        <v>10.6</v>
      </c>
      <c r="AD28" s="39">
        <v>11.2</v>
      </c>
      <c r="AE28" s="25">
        <v>10.9</v>
      </c>
    </row>
    <row r="29" spans="1:31" x14ac:dyDescent="0.25">
      <c r="A29" s="21">
        <v>27</v>
      </c>
      <c r="B29" s="16">
        <v>45679</v>
      </c>
      <c r="C29" s="4" t="s">
        <v>6</v>
      </c>
      <c r="D29" s="4" t="s">
        <v>55</v>
      </c>
      <c r="E29" s="19">
        <v>128.16999999999999</v>
      </c>
      <c r="F29" s="25">
        <f t="shared" si="8"/>
        <v>127.7</v>
      </c>
      <c r="G29" s="25">
        <f t="shared" si="9"/>
        <v>131.09700000000001</v>
      </c>
      <c r="H29" s="32">
        <f t="shared" si="10"/>
        <v>125.15600000000001</v>
      </c>
      <c r="I29" s="32">
        <f t="shared" si="3"/>
        <v>2.4081945731726657</v>
      </c>
      <c r="J29" s="25">
        <f t="shared" si="4"/>
        <v>-2.232697925963234</v>
      </c>
      <c r="K29" s="30"/>
      <c r="AB29" s="31" t="s">
        <v>75</v>
      </c>
      <c r="AC29" s="31">
        <v>29.8</v>
      </c>
      <c r="AD29" s="40">
        <v>32.4</v>
      </c>
      <c r="AE29" s="31">
        <v>32.9</v>
      </c>
    </row>
    <row r="30" spans="1:31" x14ac:dyDescent="0.25">
      <c r="A30" s="21">
        <v>28</v>
      </c>
      <c r="B30" s="16">
        <v>45695</v>
      </c>
      <c r="C30" s="4" t="s">
        <v>6</v>
      </c>
      <c r="D30" s="4" t="s">
        <v>57</v>
      </c>
      <c r="E30" s="19">
        <v>75.41</v>
      </c>
      <c r="F30" s="25">
        <f t="shared" si="8"/>
        <v>73.3</v>
      </c>
      <c r="G30" s="25">
        <f t="shared" si="9"/>
        <v>82.98</v>
      </c>
      <c r="H30" s="32">
        <f t="shared" si="10"/>
        <v>80.403000000000006</v>
      </c>
      <c r="I30" s="32">
        <f t="shared" si="3"/>
        <v>-6.2099672897777554</v>
      </c>
      <c r="J30" s="25">
        <f t="shared" si="4"/>
        <v>-9.1226801638949215</v>
      </c>
      <c r="K30" s="30"/>
    </row>
    <row r="31" spans="1:31" x14ac:dyDescent="0.25">
      <c r="A31" s="21">
        <v>29</v>
      </c>
      <c r="B31" s="16">
        <v>45708</v>
      </c>
      <c r="C31" s="4" t="s">
        <v>6</v>
      </c>
      <c r="D31" s="4" t="s">
        <v>57</v>
      </c>
      <c r="E31" s="19">
        <v>75.7</v>
      </c>
      <c r="F31" s="25">
        <f t="shared" si="8"/>
        <v>73.3</v>
      </c>
      <c r="G31" s="25">
        <f t="shared" si="9"/>
        <v>82.98</v>
      </c>
      <c r="H31" s="32">
        <f t="shared" si="10"/>
        <v>80.403000000000006</v>
      </c>
      <c r="I31" s="32">
        <f t="shared" si="3"/>
        <v>-5.8492842306879131</v>
      </c>
      <c r="J31" s="25">
        <f t="shared" si="4"/>
        <v>-8.7731983610508557</v>
      </c>
      <c r="K31" s="30"/>
    </row>
    <row r="32" spans="1:31" x14ac:dyDescent="0.25">
      <c r="A32" s="21">
        <v>30</v>
      </c>
      <c r="B32" s="16">
        <v>45735</v>
      </c>
      <c r="C32" s="4" t="s">
        <v>6</v>
      </c>
      <c r="D32" s="4" t="s">
        <v>57</v>
      </c>
      <c r="E32" s="19">
        <v>79.45</v>
      </c>
      <c r="F32" s="25">
        <f t="shared" si="8"/>
        <v>73.3</v>
      </c>
      <c r="G32" s="25">
        <f t="shared" si="9"/>
        <v>82.98</v>
      </c>
      <c r="H32" s="32">
        <f t="shared" si="10"/>
        <v>80.403000000000006</v>
      </c>
      <c r="I32" s="32">
        <f t="shared" si="3"/>
        <v>-1.1852791562503924</v>
      </c>
      <c r="J32" s="25">
        <f t="shared" si="4"/>
        <v>-4.254037117377683</v>
      </c>
      <c r="K32" s="30"/>
    </row>
    <row r="33" spans="1:11" x14ac:dyDescent="0.25">
      <c r="A33" s="21">
        <v>31</v>
      </c>
      <c r="B33" s="16">
        <v>45758</v>
      </c>
      <c r="C33" s="4" t="s">
        <v>6</v>
      </c>
      <c r="D33" s="4" t="s">
        <v>52</v>
      </c>
      <c r="E33" s="19">
        <v>29.62</v>
      </c>
      <c r="F33" s="25">
        <f t="shared" si="8"/>
        <v>27.7</v>
      </c>
      <c r="G33" s="25">
        <f t="shared" si="9"/>
        <v>29.385999999999999</v>
      </c>
      <c r="H33" s="32">
        <f t="shared" si="10"/>
        <v>29.16</v>
      </c>
      <c r="I33" s="32">
        <f t="shared" si="3"/>
        <v>1.5775034293552843</v>
      </c>
      <c r="J33" s="25">
        <f t="shared" si="4"/>
        <v>0.79629755665963986</v>
      </c>
      <c r="K33" s="30"/>
    </row>
    <row r="34" spans="1:11" x14ac:dyDescent="0.25">
      <c r="A34" s="21">
        <v>32</v>
      </c>
      <c r="B34" s="16">
        <v>45777</v>
      </c>
      <c r="C34" s="4" t="s">
        <v>6</v>
      </c>
      <c r="D34" s="4" t="s">
        <v>57</v>
      </c>
      <c r="E34" s="19">
        <v>78.06</v>
      </c>
      <c r="F34" s="25">
        <f t="shared" si="8"/>
        <v>73.3</v>
      </c>
      <c r="G34" s="25">
        <f t="shared" si="9"/>
        <v>82.98</v>
      </c>
      <c r="H34" s="32">
        <f t="shared" si="10"/>
        <v>80.403000000000006</v>
      </c>
      <c r="I34" s="32">
        <f t="shared" si="3"/>
        <v>-2.9140703705085675</v>
      </c>
      <c r="J34" s="25">
        <f t="shared" si="4"/>
        <v>-5.9291395516992065</v>
      </c>
      <c r="K34" s="30"/>
    </row>
    <row r="35" spans="1:11" x14ac:dyDescent="0.25">
      <c r="A35" s="21">
        <v>33</v>
      </c>
      <c r="B35" s="16">
        <v>45792</v>
      </c>
      <c r="C35" s="4" t="s">
        <v>72</v>
      </c>
      <c r="D35" s="4" t="s">
        <v>55</v>
      </c>
      <c r="E35" s="19">
        <v>119.4</v>
      </c>
      <c r="F35" s="25">
        <f t="shared" si="8"/>
        <v>127.7</v>
      </c>
      <c r="G35" s="25">
        <f t="shared" si="9"/>
        <v>131.09700000000001</v>
      </c>
      <c r="H35" s="32">
        <f t="shared" si="10"/>
        <v>125.15600000000001</v>
      </c>
      <c r="I35" s="32">
        <f t="shared" si="3"/>
        <v>-4.5990603726549262</v>
      </c>
      <c r="J35" s="25">
        <f t="shared" si="4"/>
        <v>-8.9224009702739213</v>
      </c>
      <c r="K35" s="30"/>
    </row>
    <row r="36" spans="1:11" x14ac:dyDescent="0.25">
      <c r="A36" s="21">
        <v>34</v>
      </c>
      <c r="B36" s="16">
        <v>45820</v>
      </c>
      <c r="C36" s="4" t="s">
        <v>6</v>
      </c>
      <c r="D36" s="4" t="s">
        <v>73</v>
      </c>
      <c r="E36" s="19">
        <v>11.15</v>
      </c>
      <c r="F36" s="25">
        <f>VLOOKUP(D36,$AB$3:$AE$28,2,FALSE)</f>
        <v>10.6</v>
      </c>
      <c r="G36" s="25">
        <f>VLOOKUP(D36,$AB$3:$AE$28,3,FALSE)</f>
        <v>11.2</v>
      </c>
      <c r="H36" s="32">
        <f>VLOOKUP(D36,$AB$3:$AE$28,4,FALSE)</f>
        <v>10.9</v>
      </c>
      <c r="I36" s="32">
        <f t="shared" si="3"/>
        <v>2.2935779816513757</v>
      </c>
      <c r="J36" s="25">
        <f t="shared" si="4"/>
        <v>-0.44642857142856196</v>
      </c>
      <c r="K36" s="30"/>
    </row>
    <row r="37" spans="1:11" x14ac:dyDescent="0.25">
      <c r="A37" s="21">
        <v>35</v>
      </c>
      <c r="B37" s="16">
        <v>45833</v>
      </c>
      <c r="C37" s="4" t="s">
        <v>6</v>
      </c>
      <c r="D37" s="4" t="s">
        <v>75</v>
      </c>
      <c r="E37" s="19">
        <v>26.7</v>
      </c>
      <c r="F37" s="25">
        <f>VLOOKUP(D37,$AB$3:$AE$29,2,FALSE)</f>
        <v>29.8</v>
      </c>
      <c r="G37" s="25">
        <f>VLOOKUP(D37,$AB$3:$AE$29,3,FALSE)</f>
        <v>32.4</v>
      </c>
      <c r="H37" s="32">
        <f>VLOOKUP(D37,$AB$3:$AE$29,4,FALSE)</f>
        <v>32.9</v>
      </c>
      <c r="I37" s="32">
        <f t="shared" si="3"/>
        <v>-18.844984802431611</v>
      </c>
      <c r="J37" s="25">
        <f t="shared" si="4"/>
        <v>-17.592592592592592</v>
      </c>
      <c r="K37" s="30"/>
    </row>
    <row r="38" spans="1:11" x14ac:dyDescent="0.25">
      <c r="A38" s="21"/>
      <c r="B38" s="16"/>
      <c r="C38" s="4"/>
      <c r="D38" s="4"/>
      <c r="E38" s="19"/>
      <c r="F38" s="25" t="e">
        <f t="shared" si="8"/>
        <v>#N/A</v>
      </c>
      <c r="G38" s="25" t="e">
        <f t="shared" si="9"/>
        <v>#N/A</v>
      </c>
      <c r="H38" s="32" t="e">
        <f t="shared" si="10"/>
        <v>#N/A</v>
      </c>
      <c r="I38" s="32" t="e">
        <f t="shared" si="3"/>
        <v>#N/A</v>
      </c>
      <c r="J38" s="25" t="e">
        <f t="shared" si="4"/>
        <v>#N/A</v>
      </c>
      <c r="K38" s="30"/>
    </row>
    <row r="39" spans="1:11" x14ac:dyDescent="0.25">
      <c r="A39" s="21"/>
      <c r="B39" s="27"/>
      <c r="C39" s="28"/>
      <c r="D39" s="29"/>
      <c r="E39" s="27"/>
      <c r="F39" s="25" t="e">
        <f t="shared" si="8"/>
        <v>#N/A</v>
      </c>
      <c r="G39" s="25" t="e">
        <f t="shared" si="9"/>
        <v>#N/A</v>
      </c>
      <c r="H39" s="32" t="e">
        <f t="shared" si="10"/>
        <v>#N/A</v>
      </c>
      <c r="I39" s="32" t="e">
        <f t="shared" si="3"/>
        <v>#N/A</v>
      </c>
      <c r="J39" s="25" t="e">
        <f t="shared" si="4"/>
        <v>#N/A</v>
      </c>
      <c r="K39" s="30"/>
    </row>
    <row r="40" spans="1:11" x14ac:dyDescent="0.25">
      <c r="A40" s="26"/>
      <c r="B40" s="27"/>
      <c r="C40" s="28"/>
      <c r="D40" s="29"/>
      <c r="E40" s="27"/>
      <c r="F40" s="25" t="e">
        <f t="shared" si="8"/>
        <v>#N/A</v>
      </c>
      <c r="G40" s="25" t="e">
        <f t="shared" si="9"/>
        <v>#N/A</v>
      </c>
      <c r="H40" s="32" t="e">
        <f t="shared" si="10"/>
        <v>#N/A</v>
      </c>
      <c r="I40" s="32" t="e">
        <f t="shared" si="3"/>
        <v>#N/A</v>
      </c>
      <c r="J40" s="25" t="e">
        <f t="shared" si="4"/>
        <v>#N/A</v>
      </c>
      <c r="K40" s="30"/>
    </row>
    <row r="41" spans="1:11" x14ac:dyDescent="0.25">
      <c r="A41" s="26"/>
      <c r="B41" s="27"/>
      <c r="C41" s="28"/>
      <c r="D41" s="29"/>
      <c r="E41" s="27"/>
      <c r="F41" s="25" t="e">
        <f t="shared" si="8"/>
        <v>#N/A</v>
      </c>
      <c r="G41" s="25" t="e">
        <f t="shared" si="9"/>
        <v>#N/A</v>
      </c>
      <c r="H41" s="32" t="e">
        <f t="shared" si="10"/>
        <v>#N/A</v>
      </c>
      <c r="I41" s="32" t="e">
        <f t="shared" si="3"/>
        <v>#N/A</v>
      </c>
      <c r="J41" s="25" t="e">
        <f t="shared" si="4"/>
        <v>#N/A</v>
      </c>
      <c r="K41" s="30"/>
    </row>
    <row r="42" spans="1:11" x14ac:dyDescent="0.25">
      <c r="A42" s="26"/>
      <c r="B42" s="27"/>
      <c r="C42" s="28"/>
      <c r="D42" s="29"/>
      <c r="E42" s="27"/>
      <c r="F42" s="25" t="e">
        <f t="shared" si="8"/>
        <v>#N/A</v>
      </c>
      <c r="G42" s="25" t="e">
        <f t="shared" si="9"/>
        <v>#N/A</v>
      </c>
      <c r="H42" s="32" t="e">
        <f t="shared" si="10"/>
        <v>#N/A</v>
      </c>
      <c r="I42" s="32" t="e">
        <f t="shared" si="3"/>
        <v>#N/A</v>
      </c>
      <c r="J42" s="25" t="e">
        <f t="shared" si="4"/>
        <v>#N/A</v>
      </c>
      <c r="K42" s="30"/>
    </row>
    <row r="43" spans="1:11" x14ac:dyDescent="0.25">
      <c r="A43" s="26"/>
      <c r="B43" s="27"/>
      <c r="C43" s="28"/>
      <c r="D43" s="29"/>
      <c r="E43" s="27"/>
      <c r="F43" s="25" t="e">
        <f t="shared" si="8"/>
        <v>#N/A</v>
      </c>
      <c r="G43" s="25" t="e">
        <f t="shared" si="9"/>
        <v>#N/A</v>
      </c>
      <c r="H43" s="32" t="e">
        <f t="shared" si="10"/>
        <v>#N/A</v>
      </c>
      <c r="I43" s="32" t="e">
        <f t="shared" si="3"/>
        <v>#N/A</v>
      </c>
      <c r="J43" s="25" t="e">
        <f t="shared" si="4"/>
        <v>#N/A</v>
      </c>
      <c r="K43" s="30"/>
    </row>
    <row r="44" spans="1:11" x14ac:dyDescent="0.25">
      <c r="A44" s="26"/>
      <c r="B44" s="27"/>
      <c r="C44" s="28"/>
      <c r="D44" s="29"/>
      <c r="E44" s="27"/>
      <c r="F44" s="25" t="e">
        <f t="shared" si="8"/>
        <v>#N/A</v>
      </c>
      <c r="G44" s="25" t="e">
        <f t="shared" si="9"/>
        <v>#N/A</v>
      </c>
      <c r="H44" s="32" t="e">
        <f t="shared" si="10"/>
        <v>#N/A</v>
      </c>
      <c r="I44" s="32" t="e">
        <f t="shared" si="3"/>
        <v>#N/A</v>
      </c>
      <c r="J44" s="25" t="e">
        <f t="shared" si="4"/>
        <v>#N/A</v>
      </c>
      <c r="K44" s="30"/>
    </row>
    <row r="45" spans="1:11" x14ac:dyDescent="0.25">
      <c r="A45" s="26"/>
      <c r="B45" s="27"/>
      <c r="C45" s="28"/>
      <c r="D45" s="29"/>
      <c r="E45" s="27"/>
      <c r="F45" s="25" t="e">
        <f t="shared" si="8"/>
        <v>#N/A</v>
      </c>
      <c r="G45" s="25" t="e">
        <f t="shared" si="9"/>
        <v>#N/A</v>
      </c>
      <c r="H45" s="32" t="e">
        <f t="shared" si="10"/>
        <v>#N/A</v>
      </c>
      <c r="I45" s="32" t="e">
        <f t="shared" si="3"/>
        <v>#N/A</v>
      </c>
      <c r="J45" s="25" t="e">
        <f t="shared" si="4"/>
        <v>#N/A</v>
      </c>
      <c r="K45" s="30"/>
    </row>
    <row r="46" spans="1:11" x14ac:dyDescent="0.25">
      <c r="A46" s="26"/>
      <c r="B46" s="27"/>
      <c r="C46" s="28"/>
      <c r="D46" s="29"/>
      <c r="E46" s="27"/>
      <c r="F46" s="25" t="e">
        <f t="shared" si="8"/>
        <v>#N/A</v>
      </c>
      <c r="G46" s="25" t="e">
        <f t="shared" si="9"/>
        <v>#N/A</v>
      </c>
      <c r="H46" s="32" t="e">
        <f t="shared" si="10"/>
        <v>#N/A</v>
      </c>
      <c r="I46" s="32" t="e">
        <f t="shared" si="3"/>
        <v>#N/A</v>
      </c>
      <c r="J46" s="25" t="e">
        <f t="shared" si="4"/>
        <v>#N/A</v>
      </c>
      <c r="K46" s="30"/>
    </row>
    <row r="47" spans="1:11" x14ac:dyDescent="0.25">
      <c r="A47" s="26"/>
      <c r="B47" s="27"/>
      <c r="C47" s="28"/>
      <c r="D47" s="29"/>
      <c r="E47" s="27"/>
      <c r="F47" s="25" t="e">
        <f t="shared" si="8"/>
        <v>#N/A</v>
      </c>
      <c r="G47" s="25" t="e">
        <f t="shared" si="9"/>
        <v>#N/A</v>
      </c>
      <c r="H47" s="32" t="e">
        <f t="shared" si="10"/>
        <v>#N/A</v>
      </c>
      <c r="I47" s="32" t="e">
        <f t="shared" si="3"/>
        <v>#N/A</v>
      </c>
      <c r="J47" s="25" t="e">
        <f t="shared" si="4"/>
        <v>#N/A</v>
      </c>
      <c r="K47" s="30"/>
    </row>
    <row r="48" spans="1:11" x14ac:dyDescent="0.25">
      <c r="A48" s="26"/>
      <c r="B48" s="27"/>
      <c r="C48" s="28"/>
      <c r="D48" s="29"/>
      <c r="E48" s="27"/>
      <c r="F48" s="25" t="e">
        <f t="shared" si="8"/>
        <v>#N/A</v>
      </c>
      <c r="G48" s="25" t="e">
        <f t="shared" si="9"/>
        <v>#N/A</v>
      </c>
      <c r="H48" s="32" t="e">
        <f t="shared" si="10"/>
        <v>#N/A</v>
      </c>
      <c r="I48" s="32" t="e">
        <f t="shared" si="3"/>
        <v>#N/A</v>
      </c>
      <c r="J48" s="25" t="e">
        <f t="shared" si="4"/>
        <v>#N/A</v>
      </c>
      <c r="K48" s="30"/>
    </row>
    <row r="49" spans="1:11" x14ac:dyDescent="0.25">
      <c r="A49" s="26"/>
      <c r="B49" s="27"/>
      <c r="C49" s="28"/>
      <c r="D49" s="29"/>
      <c r="E49" s="27"/>
      <c r="F49" s="25" t="e">
        <f t="shared" si="8"/>
        <v>#N/A</v>
      </c>
      <c r="G49" s="25" t="e">
        <f t="shared" si="9"/>
        <v>#N/A</v>
      </c>
      <c r="H49" s="32" t="e">
        <f t="shared" si="10"/>
        <v>#N/A</v>
      </c>
      <c r="I49" s="32" t="e">
        <f t="shared" si="3"/>
        <v>#N/A</v>
      </c>
      <c r="J49" s="25" t="e">
        <f t="shared" si="4"/>
        <v>#N/A</v>
      </c>
      <c r="K49" s="30"/>
    </row>
  </sheetData>
  <mergeCells count="16">
    <mergeCell ref="AG1:AL1"/>
    <mergeCell ref="J1:J2"/>
    <mergeCell ref="F1:F2"/>
    <mergeCell ref="AC1:AC2"/>
    <mergeCell ref="AD1:AD2"/>
    <mergeCell ref="AE1:AE2"/>
    <mergeCell ref="AB1:AB2"/>
    <mergeCell ref="I1:I2"/>
    <mergeCell ref="A1:A2"/>
    <mergeCell ref="B1:B2"/>
    <mergeCell ref="C1:C2"/>
    <mergeCell ref="K1:K2"/>
    <mergeCell ref="E1:E2"/>
    <mergeCell ref="G1:G2"/>
    <mergeCell ref="H1:H2"/>
    <mergeCell ref="D1:D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ae4d8a-5369-4991-91d8-007229455ff9">
      <Terms xmlns="http://schemas.microsoft.com/office/infopath/2007/PartnerControls"/>
    </lcf76f155ced4ddcb4097134ff3c332f>
    <TaxCatchAll xmlns="184dda3b-6708-4ad8-b920-a09dda3c5f6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1B93B5FBCD4B49847373C2915E7916" ma:contentTypeVersion="11" ma:contentTypeDescription="Create a new document." ma:contentTypeScope="" ma:versionID="d9b147b7bfe1b5ebf9de8d946fbffe46">
  <xsd:schema xmlns:xsd="http://www.w3.org/2001/XMLSchema" xmlns:xs="http://www.w3.org/2001/XMLSchema" xmlns:p="http://schemas.microsoft.com/office/2006/metadata/properties" xmlns:ns2="bbae4d8a-5369-4991-91d8-007229455ff9" xmlns:ns3="184dda3b-6708-4ad8-b920-a09dda3c5f6c" targetNamespace="http://schemas.microsoft.com/office/2006/metadata/properties" ma:root="true" ma:fieldsID="0def0ecf32156ba6bf50a1f9280751e9" ns2:_="" ns3:_="">
    <xsd:import namespace="bbae4d8a-5369-4991-91d8-007229455ff9"/>
    <xsd:import namespace="184dda3b-6708-4ad8-b920-a09dda3c5f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ae4d8a-5369-4991-91d8-007229455f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c8d5fda-b97d-42c6-97e2-f76465e161c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4dda3b-6708-4ad8-b920-a09dda3c5f6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097d660-7dba-4a40-81f7-366b5fba1a9a}" ma:internalName="TaxCatchAll" ma:showField="CatchAllData" ma:web="184dda3b-6708-4ad8-b920-a09dda3c5f6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93D66C-3DE9-428B-88BA-02C6509A78AF}">
  <ds:schemaRefs>
    <ds:schemaRef ds:uri="http://schemas.microsoft.com/office/2006/metadata/properties"/>
    <ds:schemaRef ds:uri="http://schemas.microsoft.com/office/infopath/2007/PartnerControls"/>
    <ds:schemaRef ds:uri="bbae4d8a-5369-4991-91d8-007229455ff9"/>
    <ds:schemaRef ds:uri="184dda3b-6708-4ad8-b920-a09dda3c5f6c"/>
  </ds:schemaRefs>
</ds:datastoreItem>
</file>

<file path=customXml/itemProps2.xml><?xml version="1.0" encoding="utf-8"?>
<ds:datastoreItem xmlns:ds="http://schemas.openxmlformats.org/officeDocument/2006/customXml" ds:itemID="{0309FFA7-B53D-48F6-AFD6-1F2E6B814B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ae4d8a-5369-4991-91d8-007229455ff9"/>
    <ds:schemaRef ds:uri="184dda3b-6708-4ad8-b920-a09dda3c5f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5D27BD-8292-4C81-9DAA-D38E4150EAB7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37c354b2-85b0-47f5-b222-07b48d774ee3}" enabled="0" method="" siteId="{37c354b2-85b0-47f5-b222-07b48d774ee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63530</vt:lpstr>
      <vt:lpstr>63510</vt:lpstr>
      <vt:lpstr>EQA</vt:lpstr>
    </vt:vector>
  </TitlesOfParts>
  <Manager/>
  <Company>Kettering General Hospital - Foundation Trust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Kiley Amy</dc:creator>
  <cp:keywords/>
  <dc:description/>
  <cp:lastModifiedBy>HALL, Sebastian (UNIVERSITY HOSPITALS OF NORTHAMPTONSH</cp:lastModifiedBy>
  <cp:revision/>
  <dcterms:created xsi:type="dcterms:W3CDTF">2015-01-19T14:58:27Z</dcterms:created>
  <dcterms:modified xsi:type="dcterms:W3CDTF">2025-07-21T14:39:02Z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0x010100171B93B5FBCD4B49847373C2915E7916</vt:lpwstr>
  </property>
  <property fmtid="{D5CDD505-2E9C-101B-9397-08002B2CF9AE}" pid="3" name="Order">
    <vt:r8>8400</vt:r8>
  </property>
  <property fmtid="{D5CDD505-2E9C-101B-9397-08002B2CF9AE}" pid="4" name="MediaServiceImageTags">
    <vt:lpwstr/>
  </property>
</Properties>
</file>