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omments7.xml" ContentType="application/vnd.openxmlformats-officedocument.spreadsheetml.comment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FCAL QC Logs/"/>
    </mc:Choice>
  </mc:AlternateContent>
  <xr:revisionPtr revIDLastSave="149" documentId="10_ncr:8000_{CD155D65-0EFD-489B-B2B5-4EF376E3DD6D}" xr6:coauthVersionLast="47" xr6:coauthVersionMax="47" xr10:uidLastSave="{7ED75AE1-5ADF-4CEA-B031-B8567A084F85}"/>
  <bookViews>
    <workbookView minimized="1" xWindow="2235" yWindow="15" windowWidth="23580" windowHeight="14865" firstSheet="18" activeTab="18" xr2:uid="{1577199C-1362-40CE-B5A8-4D86B24C3162}"/>
  </bookViews>
  <sheets>
    <sheet name="Lot 96,97" sheetId="1" r:id="rId1"/>
    <sheet name="Lot 98,99" sheetId="4" r:id="rId2"/>
    <sheet name="Lot 100,101" sheetId="5" r:id="rId3"/>
    <sheet name="Lot 102,103" sheetId="2" r:id="rId4"/>
    <sheet name="Lot 104,105" sheetId="6" r:id="rId5"/>
    <sheet name="Lot 106,107" sheetId="8" r:id="rId6"/>
    <sheet name="Lot 109,111" sheetId="10" r:id="rId7"/>
    <sheet name="Lot 112,113" sheetId="12" r:id="rId8"/>
    <sheet name="Lot 114,115" sheetId="11" r:id="rId9"/>
    <sheet name="Lot 116,117" sheetId="14" r:id="rId10"/>
    <sheet name="Lot 118,119" sheetId="15" r:id="rId11"/>
    <sheet name="Lot 120,121" sheetId="18" r:id="rId12"/>
    <sheet name="Lot 122,123" sheetId="20" r:id="rId13"/>
    <sheet name="Lot 124,125" sheetId="16" r:id="rId14"/>
    <sheet name="Lot 126" sheetId="23" r:id="rId15"/>
    <sheet name="Lot 128" sheetId="25" r:id="rId16"/>
    <sheet name="Lot 129,130" sheetId="22" r:id="rId17"/>
    <sheet name="Lot 131,132" sheetId="27" r:id="rId18"/>
    <sheet name="Lot 133,134" sheetId="29" r:id="rId19"/>
    <sheet name="Lot 135,136" sheetId="26" r:id="rId20"/>
    <sheet name="QC LAB NOs" sheetId="3" r:id="rId21"/>
    <sheet name="Template" sheetId="9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" i="26" l="1"/>
  <c r="AA8" i="26"/>
  <c r="Z8" i="26"/>
  <c r="Y8" i="26"/>
  <c r="AC29" i="26"/>
  <c r="AB29" i="26"/>
  <c r="AA29" i="26"/>
  <c r="Z29" i="26"/>
  <c r="Y29" i="26"/>
  <c r="X29" i="26"/>
  <c r="W29" i="26"/>
  <c r="V29" i="26"/>
  <c r="U29" i="26"/>
  <c r="T29" i="26"/>
  <c r="W8" i="26"/>
  <c r="V8" i="26"/>
  <c r="U8" i="26"/>
  <c r="T8" i="26"/>
  <c r="J6" i="26"/>
  <c r="K3" i="26"/>
  <c r="J3" i="26"/>
  <c r="K2" i="26"/>
  <c r="J2" i="26"/>
  <c r="J2" i="27"/>
  <c r="J2" i="29"/>
  <c r="K15" i="26"/>
  <c r="J15" i="26"/>
  <c r="K16" i="29" l="1"/>
  <c r="J16" i="29"/>
  <c r="K15" i="29"/>
  <c r="J15" i="29"/>
  <c r="O4" i="29"/>
  <c r="K3" i="29"/>
  <c r="J3" i="29"/>
  <c r="K2" i="29"/>
  <c r="K16" i="27"/>
  <c r="J16" i="27"/>
  <c r="K15" i="27"/>
  <c r="J15" i="27"/>
  <c r="O4" i="27"/>
  <c r="K3" i="27"/>
  <c r="J3" i="27"/>
  <c r="K2" i="27"/>
  <c r="K16" i="26"/>
  <c r="J16" i="26"/>
  <c r="O4" i="26"/>
  <c r="T20" i="22"/>
  <c r="U20" i="22"/>
  <c r="V20" i="22"/>
  <c r="W20" i="22"/>
  <c r="X20" i="22"/>
  <c r="Y20" i="22"/>
  <c r="Z20" i="22"/>
  <c r="AA20" i="22"/>
  <c r="AB20" i="22"/>
  <c r="AC20" i="22"/>
  <c r="T52" i="29" l="1"/>
  <c r="T51" i="29"/>
  <c r="T50" i="29"/>
  <c r="T49" i="29"/>
  <c r="T48" i="29"/>
  <c r="T47" i="29"/>
  <c r="T46" i="29"/>
  <c r="T45" i="29"/>
  <c r="T44" i="29"/>
  <c r="T43" i="29"/>
  <c r="T42" i="29"/>
  <c r="T41" i="29"/>
  <c r="T40" i="29"/>
  <c r="T39" i="29"/>
  <c r="T38" i="29"/>
  <c r="T37" i="29"/>
  <c r="T36" i="29"/>
  <c r="T35" i="29"/>
  <c r="T34" i="29"/>
  <c r="T33" i="29"/>
  <c r="T32" i="29"/>
  <c r="T31" i="29"/>
  <c r="T30" i="29"/>
  <c r="T28" i="29"/>
  <c r="T27" i="29"/>
  <c r="T26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J4" i="29"/>
  <c r="Y52" i="29"/>
  <c r="Y51" i="29"/>
  <c r="Y50" i="29"/>
  <c r="Y49" i="29"/>
  <c r="Y48" i="29"/>
  <c r="Y47" i="29"/>
  <c r="Y46" i="29"/>
  <c r="Y45" i="29"/>
  <c r="Y44" i="29"/>
  <c r="Y43" i="29"/>
  <c r="Y42" i="29"/>
  <c r="Y41" i="29"/>
  <c r="Y40" i="29"/>
  <c r="Y39" i="29"/>
  <c r="Y38" i="29"/>
  <c r="Y37" i="29"/>
  <c r="Y36" i="29"/>
  <c r="Y35" i="29"/>
  <c r="Y34" i="29"/>
  <c r="Y33" i="29"/>
  <c r="Y32" i="29"/>
  <c r="Y31" i="29"/>
  <c r="Y30" i="29"/>
  <c r="Y28" i="29"/>
  <c r="Y27" i="29"/>
  <c r="Y26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K4" i="29"/>
  <c r="O7" i="29"/>
  <c r="O6" i="29"/>
  <c r="J17" i="29"/>
  <c r="K17" i="29"/>
  <c r="T52" i="27"/>
  <c r="T51" i="27"/>
  <c r="T50" i="27"/>
  <c r="T49" i="27"/>
  <c r="T48" i="27"/>
  <c r="T47" i="27"/>
  <c r="T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T32" i="27"/>
  <c r="T31" i="27"/>
  <c r="T30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T16" i="27"/>
  <c r="T15" i="27"/>
  <c r="T14" i="27"/>
  <c r="T13" i="27"/>
  <c r="T12" i="27"/>
  <c r="T11" i="27"/>
  <c r="T10" i="27"/>
  <c r="T9" i="27"/>
  <c r="T8" i="27"/>
  <c r="J4" i="27"/>
  <c r="Y52" i="27"/>
  <c r="Y51" i="27"/>
  <c r="Y50" i="27"/>
  <c r="Y49" i="27"/>
  <c r="Y48" i="27"/>
  <c r="Y47" i="27"/>
  <c r="Y46" i="27"/>
  <c r="Y45" i="27"/>
  <c r="Y44" i="27"/>
  <c r="Y43" i="27"/>
  <c r="Y42" i="27"/>
  <c r="Y41" i="27"/>
  <c r="Y40" i="27"/>
  <c r="Y39" i="27"/>
  <c r="Y38" i="27"/>
  <c r="Y37" i="27"/>
  <c r="Y36" i="27"/>
  <c r="Y35" i="27"/>
  <c r="Y34" i="27"/>
  <c r="Y33" i="27"/>
  <c r="Y32" i="27"/>
  <c r="Y31" i="27"/>
  <c r="Y30" i="27"/>
  <c r="Y28" i="27"/>
  <c r="Y27" i="27"/>
  <c r="Y26" i="27"/>
  <c r="Y25" i="27"/>
  <c r="Y24" i="27"/>
  <c r="Y23" i="27"/>
  <c r="Y22" i="27"/>
  <c r="Y21" i="27"/>
  <c r="Y20" i="27"/>
  <c r="Y19" i="27"/>
  <c r="Y18" i="27"/>
  <c r="Y17" i="27"/>
  <c r="Y16" i="27"/>
  <c r="Y15" i="27"/>
  <c r="Y14" i="27"/>
  <c r="Y13" i="27"/>
  <c r="Y12" i="27"/>
  <c r="Y11" i="27"/>
  <c r="Y10" i="27"/>
  <c r="Y9" i="27"/>
  <c r="Y8" i="27"/>
  <c r="K4" i="27"/>
  <c r="O7" i="27"/>
  <c r="O6" i="27"/>
  <c r="J17" i="27"/>
  <c r="K17" i="27"/>
  <c r="T52" i="26"/>
  <c r="T51" i="26"/>
  <c r="T50" i="26"/>
  <c r="T49" i="26"/>
  <c r="T48" i="26"/>
  <c r="T47" i="26"/>
  <c r="T46" i="26"/>
  <c r="T45" i="26"/>
  <c r="T44" i="26"/>
  <c r="T43" i="26"/>
  <c r="T42" i="26"/>
  <c r="T41" i="26"/>
  <c r="T40" i="26"/>
  <c r="T39" i="26"/>
  <c r="T38" i="26"/>
  <c r="T37" i="26"/>
  <c r="T36" i="26"/>
  <c r="T35" i="26"/>
  <c r="T34" i="26"/>
  <c r="T33" i="26"/>
  <c r="T32" i="26"/>
  <c r="T31" i="26"/>
  <c r="T30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T13" i="26"/>
  <c r="T12" i="26"/>
  <c r="T11" i="26"/>
  <c r="T10" i="26"/>
  <c r="T9" i="26"/>
  <c r="J4" i="26"/>
  <c r="Y52" i="26"/>
  <c r="Y51" i="26"/>
  <c r="Y50" i="26"/>
  <c r="Y49" i="26"/>
  <c r="Y48" i="26"/>
  <c r="Y47" i="26"/>
  <c r="Y46" i="26"/>
  <c r="Y45" i="26"/>
  <c r="Y44" i="26"/>
  <c r="Y43" i="26"/>
  <c r="Y42" i="26"/>
  <c r="Y41" i="26"/>
  <c r="Y40" i="26"/>
  <c r="Y39" i="26"/>
  <c r="Y38" i="26"/>
  <c r="Y37" i="26"/>
  <c r="Y36" i="26"/>
  <c r="Y35" i="26"/>
  <c r="Y34" i="26"/>
  <c r="Y33" i="26"/>
  <c r="Y32" i="26"/>
  <c r="Y31" i="26"/>
  <c r="Y30" i="26"/>
  <c r="Y28" i="26"/>
  <c r="Y27" i="26"/>
  <c r="Y26" i="26"/>
  <c r="Y25" i="26"/>
  <c r="Y24" i="26"/>
  <c r="Y23" i="26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Y9" i="26"/>
  <c r="K4" i="26"/>
  <c r="K6" i="26" s="1"/>
  <c r="O7" i="26"/>
  <c r="O6" i="26"/>
  <c r="J17" i="26"/>
  <c r="K17" i="26"/>
  <c r="K2" i="22"/>
  <c r="J2" i="22"/>
  <c r="J2" i="23"/>
  <c r="K15" i="25"/>
  <c r="AC52" i="29" l="1"/>
  <c r="AB52" i="29"/>
  <c r="AA52" i="29"/>
  <c r="Z52" i="29"/>
  <c r="AC51" i="29"/>
  <c r="AB51" i="29"/>
  <c r="AA51" i="29"/>
  <c r="Z51" i="29"/>
  <c r="AC50" i="29"/>
  <c r="AB50" i="29"/>
  <c r="AA50" i="29"/>
  <c r="Z50" i="29"/>
  <c r="AC49" i="29"/>
  <c r="AB49" i="29"/>
  <c r="AA49" i="29"/>
  <c r="Z49" i="29"/>
  <c r="AC48" i="29"/>
  <c r="AB48" i="29"/>
  <c r="AA48" i="29"/>
  <c r="Z48" i="29"/>
  <c r="AC47" i="29"/>
  <c r="AB47" i="29"/>
  <c r="AA47" i="29"/>
  <c r="Z47" i="29"/>
  <c r="AC46" i="29"/>
  <c r="AB46" i="29"/>
  <c r="AA46" i="29"/>
  <c r="Z46" i="29"/>
  <c r="AC45" i="29"/>
  <c r="AB45" i="29"/>
  <c r="AA45" i="29"/>
  <c r="Z45" i="29"/>
  <c r="AC44" i="29"/>
  <c r="AB44" i="29"/>
  <c r="AA44" i="29"/>
  <c r="Z44" i="29"/>
  <c r="AC43" i="29"/>
  <c r="AB43" i="29"/>
  <c r="AA43" i="29"/>
  <c r="Z43" i="29"/>
  <c r="AC42" i="29"/>
  <c r="AB42" i="29"/>
  <c r="AA42" i="29"/>
  <c r="Z42" i="29"/>
  <c r="AC41" i="29"/>
  <c r="AB41" i="29"/>
  <c r="AA41" i="29"/>
  <c r="Z41" i="29"/>
  <c r="AC40" i="29"/>
  <c r="AB40" i="29"/>
  <c r="AA40" i="29"/>
  <c r="Z40" i="29"/>
  <c r="AC39" i="29"/>
  <c r="AB39" i="29"/>
  <c r="AA39" i="29"/>
  <c r="Z39" i="29"/>
  <c r="AC38" i="29"/>
  <c r="AB38" i="29"/>
  <c r="AA38" i="29"/>
  <c r="Z38" i="29"/>
  <c r="AC37" i="29"/>
  <c r="AB37" i="29"/>
  <c r="AA37" i="29"/>
  <c r="Z37" i="29"/>
  <c r="AC36" i="29"/>
  <c r="AB36" i="29"/>
  <c r="AA36" i="29"/>
  <c r="Z36" i="29"/>
  <c r="AC35" i="29"/>
  <c r="AB35" i="29"/>
  <c r="AA35" i="29"/>
  <c r="Z35" i="29"/>
  <c r="AC34" i="29"/>
  <c r="AB34" i="29"/>
  <c r="AA34" i="29"/>
  <c r="Z34" i="29"/>
  <c r="AC33" i="29"/>
  <c r="AB33" i="29"/>
  <c r="AA33" i="29"/>
  <c r="Z33" i="29"/>
  <c r="AC32" i="29"/>
  <c r="AB32" i="29"/>
  <c r="AA32" i="29"/>
  <c r="Z32" i="29"/>
  <c r="AC31" i="29"/>
  <c r="AB31" i="29"/>
  <c r="AA31" i="29"/>
  <c r="Z31" i="29"/>
  <c r="AC30" i="29"/>
  <c r="AB30" i="29"/>
  <c r="AA30" i="29"/>
  <c r="Z30" i="29"/>
  <c r="AC28" i="29"/>
  <c r="AB28" i="29"/>
  <c r="AA28" i="29"/>
  <c r="Z28" i="29"/>
  <c r="AC27" i="29"/>
  <c r="AB27" i="29"/>
  <c r="AA27" i="29"/>
  <c r="Z27" i="29"/>
  <c r="AC26" i="29"/>
  <c r="AB26" i="29"/>
  <c r="AA26" i="29"/>
  <c r="Z26" i="29"/>
  <c r="AC25" i="29"/>
  <c r="AB25" i="29"/>
  <c r="AA25" i="29"/>
  <c r="Z25" i="29"/>
  <c r="AC24" i="29"/>
  <c r="AB24" i="29"/>
  <c r="AA24" i="29"/>
  <c r="Z24" i="29"/>
  <c r="AC23" i="29"/>
  <c r="AB23" i="29"/>
  <c r="AA23" i="29"/>
  <c r="Z23" i="29"/>
  <c r="AC22" i="29"/>
  <c r="AB22" i="29"/>
  <c r="AA22" i="29"/>
  <c r="Z22" i="29"/>
  <c r="AC21" i="29"/>
  <c r="AB21" i="29"/>
  <c r="AA21" i="29"/>
  <c r="Z21" i="29"/>
  <c r="AC20" i="29"/>
  <c r="AB20" i="29"/>
  <c r="AA20" i="29"/>
  <c r="Z20" i="29"/>
  <c r="AC19" i="29"/>
  <c r="AB19" i="29"/>
  <c r="AA19" i="29"/>
  <c r="Z19" i="29"/>
  <c r="AC18" i="29"/>
  <c r="AB18" i="29"/>
  <c r="AA18" i="29"/>
  <c r="Z18" i="29"/>
  <c r="AC17" i="29"/>
  <c r="AB17" i="29"/>
  <c r="AA17" i="29"/>
  <c r="Z17" i="29"/>
  <c r="AC16" i="29"/>
  <c r="AB16" i="29"/>
  <c r="AA16" i="29"/>
  <c r="Z16" i="29"/>
  <c r="AC15" i="29"/>
  <c r="AB15" i="29"/>
  <c r="AA15" i="29"/>
  <c r="Z15" i="29"/>
  <c r="AC14" i="29"/>
  <c r="AB14" i="29"/>
  <c r="AA14" i="29"/>
  <c r="Z14" i="29"/>
  <c r="AC13" i="29"/>
  <c r="AB13" i="29"/>
  <c r="AA13" i="29"/>
  <c r="Z13" i="29"/>
  <c r="AC12" i="29"/>
  <c r="AB12" i="29"/>
  <c r="AA12" i="29"/>
  <c r="Z12" i="29"/>
  <c r="AC11" i="29"/>
  <c r="AB11" i="29"/>
  <c r="AA11" i="29"/>
  <c r="Z11" i="29"/>
  <c r="AC10" i="29"/>
  <c r="AB10" i="29"/>
  <c r="AA10" i="29"/>
  <c r="Z10" i="29"/>
  <c r="AC9" i="29"/>
  <c r="AB9" i="29"/>
  <c r="AA9" i="29"/>
  <c r="Z9" i="29"/>
  <c r="AC8" i="29"/>
  <c r="AB8" i="29"/>
  <c r="AA8" i="29"/>
  <c r="Z8" i="29"/>
  <c r="K7" i="29"/>
  <c r="K6" i="29"/>
  <c r="X52" i="29"/>
  <c r="W52" i="29"/>
  <c r="V52" i="29"/>
  <c r="U52" i="29"/>
  <c r="X51" i="29"/>
  <c r="W51" i="29"/>
  <c r="V51" i="29"/>
  <c r="U51" i="29"/>
  <c r="X50" i="29"/>
  <c r="W50" i="29"/>
  <c r="V50" i="29"/>
  <c r="U50" i="29"/>
  <c r="X49" i="29"/>
  <c r="W49" i="29"/>
  <c r="V49" i="29"/>
  <c r="U49" i="29"/>
  <c r="X48" i="29"/>
  <c r="W48" i="29"/>
  <c r="V48" i="29"/>
  <c r="U48" i="29"/>
  <c r="X47" i="29"/>
  <c r="W47" i="29"/>
  <c r="V47" i="29"/>
  <c r="U47" i="29"/>
  <c r="X46" i="29"/>
  <c r="W46" i="29"/>
  <c r="V46" i="29"/>
  <c r="U46" i="29"/>
  <c r="X45" i="29"/>
  <c r="W45" i="29"/>
  <c r="V45" i="29"/>
  <c r="U45" i="29"/>
  <c r="X44" i="29"/>
  <c r="W44" i="29"/>
  <c r="V44" i="29"/>
  <c r="U44" i="29"/>
  <c r="X43" i="29"/>
  <c r="W43" i="29"/>
  <c r="V43" i="29"/>
  <c r="U43" i="29"/>
  <c r="X42" i="29"/>
  <c r="W42" i="29"/>
  <c r="V42" i="29"/>
  <c r="U42" i="29"/>
  <c r="X41" i="29"/>
  <c r="W41" i="29"/>
  <c r="V41" i="29"/>
  <c r="U41" i="29"/>
  <c r="X40" i="29"/>
  <c r="W40" i="29"/>
  <c r="V40" i="29"/>
  <c r="U40" i="29"/>
  <c r="X39" i="29"/>
  <c r="W39" i="29"/>
  <c r="V39" i="29"/>
  <c r="U39" i="29"/>
  <c r="X38" i="29"/>
  <c r="W38" i="29"/>
  <c r="V38" i="29"/>
  <c r="U38" i="29"/>
  <c r="X37" i="29"/>
  <c r="W37" i="29"/>
  <c r="V37" i="29"/>
  <c r="U37" i="29"/>
  <c r="X36" i="29"/>
  <c r="W36" i="29"/>
  <c r="V36" i="29"/>
  <c r="U36" i="29"/>
  <c r="X35" i="29"/>
  <c r="W35" i="29"/>
  <c r="V35" i="29"/>
  <c r="U35" i="29"/>
  <c r="X34" i="29"/>
  <c r="W34" i="29"/>
  <c r="V34" i="29"/>
  <c r="U34" i="29"/>
  <c r="X33" i="29"/>
  <c r="W33" i="29"/>
  <c r="V33" i="29"/>
  <c r="U33" i="29"/>
  <c r="X32" i="29"/>
  <c r="W32" i="29"/>
  <c r="V32" i="29"/>
  <c r="U32" i="29"/>
  <c r="X31" i="29"/>
  <c r="W31" i="29"/>
  <c r="V31" i="29"/>
  <c r="U31" i="29"/>
  <c r="X30" i="29"/>
  <c r="W30" i="29"/>
  <c r="V30" i="29"/>
  <c r="U30" i="29"/>
  <c r="X28" i="29"/>
  <c r="W28" i="29"/>
  <c r="V28" i="29"/>
  <c r="U28" i="29"/>
  <c r="X27" i="29"/>
  <c r="W27" i="29"/>
  <c r="V27" i="29"/>
  <c r="U27" i="29"/>
  <c r="X26" i="29"/>
  <c r="W26" i="29"/>
  <c r="V26" i="29"/>
  <c r="U26" i="29"/>
  <c r="X25" i="29"/>
  <c r="W25" i="29"/>
  <c r="V25" i="29"/>
  <c r="U25" i="29"/>
  <c r="X24" i="29"/>
  <c r="W24" i="29"/>
  <c r="V24" i="29"/>
  <c r="U24" i="29"/>
  <c r="X23" i="29"/>
  <c r="W23" i="29"/>
  <c r="V23" i="29"/>
  <c r="U23" i="29"/>
  <c r="X22" i="29"/>
  <c r="W22" i="29"/>
  <c r="V22" i="29"/>
  <c r="U22" i="29"/>
  <c r="X21" i="29"/>
  <c r="W21" i="29"/>
  <c r="V21" i="29"/>
  <c r="U21" i="29"/>
  <c r="X20" i="29"/>
  <c r="W20" i="29"/>
  <c r="V20" i="29"/>
  <c r="U20" i="29"/>
  <c r="X19" i="29"/>
  <c r="W19" i="29"/>
  <c r="V19" i="29"/>
  <c r="U19" i="29"/>
  <c r="X18" i="29"/>
  <c r="W18" i="29"/>
  <c r="V18" i="29"/>
  <c r="U18" i="29"/>
  <c r="X17" i="29"/>
  <c r="W17" i="29"/>
  <c r="V17" i="29"/>
  <c r="U17" i="29"/>
  <c r="X16" i="29"/>
  <c r="W16" i="29"/>
  <c r="V16" i="29"/>
  <c r="U16" i="29"/>
  <c r="X15" i="29"/>
  <c r="W15" i="29"/>
  <c r="V15" i="29"/>
  <c r="U15" i="29"/>
  <c r="X14" i="29"/>
  <c r="W14" i="29"/>
  <c r="V14" i="29"/>
  <c r="U14" i="29"/>
  <c r="X13" i="29"/>
  <c r="W13" i="29"/>
  <c r="V13" i="29"/>
  <c r="U13" i="29"/>
  <c r="X12" i="29"/>
  <c r="W12" i="29"/>
  <c r="V12" i="29"/>
  <c r="U12" i="29"/>
  <c r="X11" i="29"/>
  <c r="W11" i="29"/>
  <c r="V11" i="29"/>
  <c r="U11" i="29"/>
  <c r="X10" i="29"/>
  <c r="W10" i="29"/>
  <c r="V10" i="29"/>
  <c r="U10" i="29"/>
  <c r="X9" i="29"/>
  <c r="W9" i="29"/>
  <c r="V9" i="29"/>
  <c r="U9" i="29"/>
  <c r="X8" i="29"/>
  <c r="W8" i="29"/>
  <c r="V8" i="29"/>
  <c r="U8" i="29"/>
  <c r="J7" i="29"/>
  <c r="J6" i="29"/>
  <c r="AC52" i="27"/>
  <c r="AB52" i="27"/>
  <c r="AA52" i="27"/>
  <c r="Z52" i="27"/>
  <c r="AC51" i="27"/>
  <c r="AB51" i="27"/>
  <c r="AA51" i="27"/>
  <c r="Z51" i="27"/>
  <c r="AC50" i="27"/>
  <c r="AB50" i="27"/>
  <c r="AA50" i="27"/>
  <c r="Z50" i="27"/>
  <c r="AC49" i="27"/>
  <c r="AB49" i="27"/>
  <c r="AA49" i="27"/>
  <c r="Z49" i="27"/>
  <c r="AC48" i="27"/>
  <c r="AB48" i="27"/>
  <c r="AA48" i="27"/>
  <c r="Z48" i="27"/>
  <c r="AC47" i="27"/>
  <c r="AB47" i="27"/>
  <c r="AA47" i="27"/>
  <c r="Z47" i="27"/>
  <c r="AC46" i="27"/>
  <c r="AB46" i="27"/>
  <c r="AA46" i="27"/>
  <c r="Z46" i="27"/>
  <c r="AC45" i="27"/>
  <c r="AB45" i="27"/>
  <c r="AA45" i="27"/>
  <c r="Z45" i="27"/>
  <c r="AC44" i="27"/>
  <c r="AB44" i="27"/>
  <c r="AA44" i="27"/>
  <c r="Z44" i="27"/>
  <c r="AC43" i="27"/>
  <c r="AB43" i="27"/>
  <c r="AA43" i="27"/>
  <c r="Z43" i="27"/>
  <c r="AC42" i="27"/>
  <c r="AB42" i="27"/>
  <c r="AA42" i="27"/>
  <c r="Z42" i="27"/>
  <c r="AC41" i="27"/>
  <c r="AB41" i="27"/>
  <c r="AA41" i="27"/>
  <c r="Z41" i="27"/>
  <c r="AC40" i="27"/>
  <c r="AB40" i="27"/>
  <c r="AA40" i="27"/>
  <c r="Z40" i="27"/>
  <c r="AC39" i="27"/>
  <c r="AB39" i="27"/>
  <c r="AA39" i="27"/>
  <c r="Z39" i="27"/>
  <c r="AC38" i="27"/>
  <c r="AB38" i="27"/>
  <c r="AA38" i="27"/>
  <c r="Z38" i="27"/>
  <c r="AC37" i="27"/>
  <c r="AB37" i="27"/>
  <c r="AA37" i="27"/>
  <c r="Z37" i="27"/>
  <c r="AC36" i="27"/>
  <c r="AB36" i="27"/>
  <c r="AA36" i="27"/>
  <c r="Z36" i="27"/>
  <c r="AC35" i="27"/>
  <c r="AB35" i="27"/>
  <c r="AA35" i="27"/>
  <c r="Z35" i="27"/>
  <c r="AC34" i="27"/>
  <c r="AB34" i="27"/>
  <c r="AA34" i="27"/>
  <c r="Z34" i="27"/>
  <c r="AC33" i="27"/>
  <c r="AB33" i="27"/>
  <c r="AA33" i="27"/>
  <c r="Z33" i="27"/>
  <c r="AC32" i="27"/>
  <c r="AB32" i="27"/>
  <c r="AA32" i="27"/>
  <c r="Z32" i="27"/>
  <c r="AC31" i="27"/>
  <c r="AB31" i="27"/>
  <c r="AA31" i="27"/>
  <c r="Z31" i="27"/>
  <c r="AC30" i="27"/>
  <c r="AB30" i="27"/>
  <c r="AA30" i="27"/>
  <c r="Z30" i="27"/>
  <c r="AC28" i="27"/>
  <c r="AB28" i="27"/>
  <c r="AA28" i="27"/>
  <c r="Z28" i="27"/>
  <c r="AC27" i="27"/>
  <c r="AB27" i="27"/>
  <c r="AA27" i="27"/>
  <c r="Z27" i="27"/>
  <c r="AC26" i="27"/>
  <c r="AB26" i="27"/>
  <c r="AA26" i="27"/>
  <c r="Z26" i="27"/>
  <c r="AC25" i="27"/>
  <c r="AB25" i="27"/>
  <c r="AA25" i="27"/>
  <c r="Z25" i="27"/>
  <c r="AC24" i="27"/>
  <c r="AB24" i="27"/>
  <c r="AA24" i="27"/>
  <c r="Z24" i="27"/>
  <c r="AC23" i="27"/>
  <c r="AB23" i="27"/>
  <c r="AA23" i="27"/>
  <c r="Z23" i="27"/>
  <c r="AC22" i="27"/>
  <c r="AB22" i="27"/>
  <c r="AA22" i="27"/>
  <c r="Z22" i="27"/>
  <c r="AC21" i="27"/>
  <c r="AB21" i="27"/>
  <c r="AA21" i="27"/>
  <c r="Z21" i="27"/>
  <c r="AC20" i="27"/>
  <c r="AB20" i="27"/>
  <c r="AA20" i="27"/>
  <c r="Z20" i="27"/>
  <c r="AC19" i="27"/>
  <c r="AB19" i="27"/>
  <c r="AA19" i="27"/>
  <c r="Z19" i="27"/>
  <c r="AC18" i="27"/>
  <c r="AB18" i="27"/>
  <c r="AA18" i="27"/>
  <c r="Z18" i="27"/>
  <c r="AC17" i="27"/>
  <c r="AB17" i="27"/>
  <c r="AA17" i="27"/>
  <c r="Z17" i="27"/>
  <c r="AC16" i="27"/>
  <c r="AB16" i="27"/>
  <c r="AA16" i="27"/>
  <c r="Z16" i="27"/>
  <c r="AC15" i="27"/>
  <c r="AB15" i="27"/>
  <c r="AA15" i="27"/>
  <c r="Z15" i="27"/>
  <c r="AC14" i="27"/>
  <c r="AB14" i="27"/>
  <c r="AA14" i="27"/>
  <c r="Z14" i="27"/>
  <c r="AC13" i="27"/>
  <c r="AB13" i="27"/>
  <c r="AA13" i="27"/>
  <c r="Z13" i="27"/>
  <c r="AC12" i="27"/>
  <c r="AB12" i="27"/>
  <c r="AA12" i="27"/>
  <c r="Z12" i="27"/>
  <c r="AC11" i="27"/>
  <c r="AB11" i="27"/>
  <c r="AA11" i="27"/>
  <c r="Z11" i="27"/>
  <c r="AC10" i="27"/>
  <c r="AB10" i="27"/>
  <c r="AA10" i="27"/>
  <c r="Z10" i="27"/>
  <c r="AC9" i="27"/>
  <c r="AB9" i="27"/>
  <c r="AA9" i="27"/>
  <c r="Z9" i="27"/>
  <c r="AC8" i="27"/>
  <c r="AB8" i="27"/>
  <c r="AA8" i="27"/>
  <c r="Z8" i="27"/>
  <c r="K7" i="27"/>
  <c r="K6" i="27"/>
  <c r="X52" i="27"/>
  <c r="W52" i="27"/>
  <c r="V52" i="27"/>
  <c r="U52" i="27"/>
  <c r="X51" i="27"/>
  <c r="W51" i="27"/>
  <c r="V51" i="27"/>
  <c r="U51" i="27"/>
  <c r="X50" i="27"/>
  <c r="W50" i="27"/>
  <c r="V50" i="27"/>
  <c r="U50" i="27"/>
  <c r="X49" i="27"/>
  <c r="W49" i="27"/>
  <c r="V49" i="27"/>
  <c r="U49" i="27"/>
  <c r="X48" i="27"/>
  <c r="W48" i="27"/>
  <c r="V48" i="27"/>
  <c r="U48" i="27"/>
  <c r="X47" i="27"/>
  <c r="W47" i="27"/>
  <c r="V47" i="27"/>
  <c r="U47" i="27"/>
  <c r="X46" i="27"/>
  <c r="W46" i="27"/>
  <c r="V46" i="27"/>
  <c r="U46" i="27"/>
  <c r="X45" i="27"/>
  <c r="W45" i="27"/>
  <c r="V45" i="27"/>
  <c r="U45" i="27"/>
  <c r="X44" i="27"/>
  <c r="W44" i="27"/>
  <c r="V44" i="27"/>
  <c r="U44" i="27"/>
  <c r="X43" i="27"/>
  <c r="W43" i="27"/>
  <c r="V43" i="27"/>
  <c r="U43" i="27"/>
  <c r="X42" i="27"/>
  <c r="W42" i="27"/>
  <c r="V42" i="27"/>
  <c r="U42" i="27"/>
  <c r="X41" i="27"/>
  <c r="W41" i="27"/>
  <c r="V41" i="27"/>
  <c r="U41" i="27"/>
  <c r="X40" i="27"/>
  <c r="W40" i="27"/>
  <c r="V40" i="27"/>
  <c r="U40" i="27"/>
  <c r="X39" i="27"/>
  <c r="W39" i="27"/>
  <c r="V39" i="27"/>
  <c r="U39" i="27"/>
  <c r="X38" i="27"/>
  <c r="W38" i="27"/>
  <c r="V38" i="27"/>
  <c r="U38" i="27"/>
  <c r="X37" i="27"/>
  <c r="W37" i="27"/>
  <c r="V37" i="27"/>
  <c r="U37" i="27"/>
  <c r="X36" i="27"/>
  <c r="W36" i="27"/>
  <c r="V36" i="27"/>
  <c r="U36" i="27"/>
  <c r="X35" i="27"/>
  <c r="W35" i="27"/>
  <c r="V35" i="27"/>
  <c r="U35" i="27"/>
  <c r="X34" i="27"/>
  <c r="W34" i="27"/>
  <c r="V34" i="27"/>
  <c r="U34" i="27"/>
  <c r="X33" i="27"/>
  <c r="W33" i="27"/>
  <c r="V33" i="27"/>
  <c r="U33" i="27"/>
  <c r="X32" i="27"/>
  <c r="W32" i="27"/>
  <c r="V32" i="27"/>
  <c r="U32" i="27"/>
  <c r="X31" i="27"/>
  <c r="W31" i="27"/>
  <c r="V31" i="27"/>
  <c r="U31" i="27"/>
  <c r="X30" i="27"/>
  <c r="W30" i="27"/>
  <c r="V30" i="27"/>
  <c r="U30" i="27"/>
  <c r="X28" i="27"/>
  <c r="W28" i="27"/>
  <c r="V28" i="27"/>
  <c r="U28" i="27"/>
  <c r="X27" i="27"/>
  <c r="W27" i="27"/>
  <c r="V27" i="27"/>
  <c r="U27" i="27"/>
  <c r="X26" i="27"/>
  <c r="W26" i="27"/>
  <c r="V26" i="27"/>
  <c r="U26" i="27"/>
  <c r="X25" i="27"/>
  <c r="W25" i="27"/>
  <c r="V25" i="27"/>
  <c r="U25" i="27"/>
  <c r="X24" i="27"/>
  <c r="W24" i="27"/>
  <c r="V24" i="27"/>
  <c r="U24" i="27"/>
  <c r="X23" i="27"/>
  <c r="W23" i="27"/>
  <c r="V23" i="27"/>
  <c r="U23" i="27"/>
  <c r="X22" i="27"/>
  <c r="W22" i="27"/>
  <c r="V22" i="27"/>
  <c r="U22" i="27"/>
  <c r="X21" i="27"/>
  <c r="W21" i="27"/>
  <c r="V21" i="27"/>
  <c r="U21" i="27"/>
  <c r="X20" i="27"/>
  <c r="W20" i="27"/>
  <c r="V20" i="27"/>
  <c r="U20" i="27"/>
  <c r="X19" i="27"/>
  <c r="W19" i="27"/>
  <c r="V19" i="27"/>
  <c r="U19" i="27"/>
  <c r="X18" i="27"/>
  <c r="W18" i="27"/>
  <c r="V18" i="27"/>
  <c r="U18" i="27"/>
  <c r="X17" i="27"/>
  <c r="W17" i="27"/>
  <c r="V17" i="27"/>
  <c r="U17" i="27"/>
  <c r="X16" i="27"/>
  <c r="W16" i="27"/>
  <c r="V16" i="27"/>
  <c r="U16" i="27"/>
  <c r="X15" i="27"/>
  <c r="W15" i="27"/>
  <c r="V15" i="27"/>
  <c r="U15" i="27"/>
  <c r="X14" i="27"/>
  <c r="W14" i="27"/>
  <c r="V14" i="27"/>
  <c r="U14" i="27"/>
  <c r="X13" i="27"/>
  <c r="W13" i="27"/>
  <c r="V13" i="27"/>
  <c r="U13" i="27"/>
  <c r="X12" i="27"/>
  <c r="W12" i="27"/>
  <c r="V12" i="27"/>
  <c r="U12" i="27"/>
  <c r="X11" i="27"/>
  <c r="W11" i="27"/>
  <c r="V11" i="27"/>
  <c r="U11" i="27"/>
  <c r="X10" i="27"/>
  <c r="W10" i="27"/>
  <c r="V10" i="27"/>
  <c r="U10" i="27"/>
  <c r="X9" i="27"/>
  <c r="W9" i="27"/>
  <c r="V9" i="27"/>
  <c r="U9" i="27"/>
  <c r="X8" i="27"/>
  <c r="W8" i="27"/>
  <c r="V8" i="27"/>
  <c r="U8" i="27"/>
  <c r="J7" i="27"/>
  <c r="J6" i="27"/>
  <c r="AC52" i="26"/>
  <c r="AB52" i="26"/>
  <c r="AA52" i="26"/>
  <c r="Z52" i="26"/>
  <c r="AC51" i="26"/>
  <c r="AB51" i="26"/>
  <c r="AA51" i="26"/>
  <c r="Z51" i="26"/>
  <c r="AC50" i="26"/>
  <c r="AB50" i="26"/>
  <c r="AA50" i="26"/>
  <c r="Z50" i="26"/>
  <c r="AC49" i="26"/>
  <c r="AB49" i="26"/>
  <c r="AA49" i="26"/>
  <c r="Z49" i="26"/>
  <c r="AC48" i="26"/>
  <c r="AB48" i="26"/>
  <c r="AA48" i="26"/>
  <c r="Z48" i="26"/>
  <c r="AC47" i="26"/>
  <c r="AB47" i="26"/>
  <c r="AA47" i="26"/>
  <c r="Z47" i="26"/>
  <c r="AC46" i="26"/>
  <c r="AB46" i="26"/>
  <c r="AA46" i="26"/>
  <c r="Z46" i="26"/>
  <c r="AC45" i="26"/>
  <c r="AB45" i="26"/>
  <c r="AA45" i="26"/>
  <c r="Z45" i="26"/>
  <c r="AC44" i="26"/>
  <c r="AB44" i="26"/>
  <c r="AA44" i="26"/>
  <c r="Z44" i="26"/>
  <c r="AC43" i="26"/>
  <c r="AB43" i="26"/>
  <c r="AA43" i="26"/>
  <c r="Z43" i="26"/>
  <c r="AC42" i="26"/>
  <c r="AB42" i="26"/>
  <c r="AA42" i="26"/>
  <c r="Z42" i="26"/>
  <c r="AC41" i="26"/>
  <c r="AB41" i="26"/>
  <c r="AA41" i="26"/>
  <c r="Z41" i="26"/>
  <c r="AC40" i="26"/>
  <c r="AB40" i="26"/>
  <c r="AA40" i="26"/>
  <c r="Z40" i="26"/>
  <c r="AC39" i="26"/>
  <c r="AB39" i="26"/>
  <c r="AA39" i="26"/>
  <c r="Z39" i="26"/>
  <c r="AC38" i="26"/>
  <c r="AB38" i="26"/>
  <c r="AA38" i="26"/>
  <c r="Z38" i="26"/>
  <c r="AC37" i="26"/>
  <c r="AB37" i="26"/>
  <c r="AA37" i="26"/>
  <c r="Z37" i="26"/>
  <c r="AC36" i="26"/>
  <c r="AB36" i="26"/>
  <c r="AA36" i="26"/>
  <c r="Z36" i="26"/>
  <c r="AC35" i="26"/>
  <c r="AB35" i="26"/>
  <c r="AA35" i="26"/>
  <c r="Z35" i="26"/>
  <c r="AC34" i="26"/>
  <c r="AB34" i="26"/>
  <c r="AA34" i="26"/>
  <c r="Z34" i="26"/>
  <c r="AC33" i="26"/>
  <c r="AB33" i="26"/>
  <c r="AA33" i="26"/>
  <c r="Z33" i="26"/>
  <c r="AC32" i="26"/>
  <c r="AB32" i="26"/>
  <c r="AA32" i="26"/>
  <c r="Z32" i="26"/>
  <c r="AC31" i="26"/>
  <c r="AB31" i="26"/>
  <c r="AA31" i="26"/>
  <c r="Z31" i="26"/>
  <c r="AC30" i="26"/>
  <c r="AB30" i="26"/>
  <c r="AA30" i="26"/>
  <c r="Z30" i="26"/>
  <c r="AC28" i="26"/>
  <c r="AB28" i="26"/>
  <c r="AA28" i="26"/>
  <c r="Z28" i="26"/>
  <c r="AC27" i="26"/>
  <c r="AB27" i="26"/>
  <c r="AA27" i="26"/>
  <c r="Z27" i="26"/>
  <c r="AC26" i="26"/>
  <c r="AB26" i="26"/>
  <c r="AA26" i="26"/>
  <c r="Z26" i="26"/>
  <c r="AC25" i="26"/>
  <c r="AB25" i="26"/>
  <c r="AA25" i="26"/>
  <c r="Z25" i="26"/>
  <c r="AC24" i="26"/>
  <c r="AB24" i="26"/>
  <c r="AA24" i="26"/>
  <c r="Z24" i="26"/>
  <c r="AC23" i="26"/>
  <c r="AB23" i="26"/>
  <c r="AA23" i="26"/>
  <c r="Z23" i="26"/>
  <c r="AC22" i="26"/>
  <c r="AB22" i="26"/>
  <c r="AA22" i="26"/>
  <c r="Z22" i="26"/>
  <c r="AC21" i="26"/>
  <c r="AB21" i="26"/>
  <c r="AA21" i="26"/>
  <c r="Z21" i="26"/>
  <c r="AC20" i="26"/>
  <c r="AB20" i="26"/>
  <c r="AA20" i="26"/>
  <c r="Z20" i="26"/>
  <c r="AC19" i="26"/>
  <c r="AB19" i="26"/>
  <c r="AA19" i="26"/>
  <c r="Z19" i="26"/>
  <c r="AC18" i="26"/>
  <c r="AB18" i="26"/>
  <c r="AA18" i="26"/>
  <c r="Z18" i="26"/>
  <c r="AC17" i="26"/>
  <c r="AB17" i="26"/>
  <c r="AA17" i="26"/>
  <c r="Z17" i="26"/>
  <c r="AC16" i="26"/>
  <c r="AB16" i="26"/>
  <c r="AA16" i="26"/>
  <c r="Z16" i="26"/>
  <c r="AC15" i="26"/>
  <c r="AB15" i="26"/>
  <c r="AA15" i="26"/>
  <c r="Z15" i="26"/>
  <c r="AC14" i="26"/>
  <c r="AB14" i="26"/>
  <c r="AA14" i="26"/>
  <c r="Z14" i="26"/>
  <c r="AC13" i="26"/>
  <c r="AB13" i="26"/>
  <c r="AA13" i="26"/>
  <c r="Z13" i="26"/>
  <c r="AC12" i="26"/>
  <c r="AB12" i="26"/>
  <c r="AA12" i="26"/>
  <c r="Z12" i="26"/>
  <c r="AC11" i="26"/>
  <c r="AB11" i="26"/>
  <c r="AA11" i="26"/>
  <c r="Z11" i="26"/>
  <c r="AC10" i="26"/>
  <c r="AB10" i="26"/>
  <c r="AA10" i="26"/>
  <c r="Z10" i="26"/>
  <c r="AC9" i="26"/>
  <c r="AB9" i="26"/>
  <c r="AA9" i="26"/>
  <c r="Z9" i="26"/>
  <c r="AC8" i="26"/>
  <c r="K7" i="26"/>
  <c r="X52" i="26"/>
  <c r="W52" i="26"/>
  <c r="V52" i="26"/>
  <c r="U52" i="26"/>
  <c r="X51" i="26"/>
  <c r="W51" i="26"/>
  <c r="V51" i="26"/>
  <c r="U51" i="26"/>
  <c r="X50" i="26"/>
  <c r="W50" i="26"/>
  <c r="V50" i="26"/>
  <c r="U50" i="26"/>
  <c r="X49" i="26"/>
  <c r="W49" i="26"/>
  <c r="V49" i="26"/>
  <c r="U49" i="26"/>
  <c r="X48" i="26"/>
  <c r="W48" i="26"/>
  <c r="V48" i="26"/>
  <c r="U48" i="26"/>
  <c r="X47" i="26"/>
  <c r="W47" i="26"/>
  <c r="V47" i="26"/>
  <c r="U47" i="26"/>
  <c r="X46" i="26"/>
  <c r="W46" i="26"/>
  <c r="V46" i="26"/>
  <c r="U46" i="26"/>
  <c r="X45" i="26"/>
  <c r="W45" i="26"/>
  <c r="V45" i="26"/>
  <c r="U45" i="26"/>
  <c r="X44" i="26"/>
  <c r="W44" i="26"/>
  <c r="V44" i="26"/>
  <c r="U44" i="26"/>
  <c r="X43" i="26"/>
  <c r="W43" i="26"/>
  <c r="V43" i="26"/>
  <c r="U43" i="26"/>
  <c r="X42" i="26"/>
  <c r="W42" i="26"/>
  <c r="V42" i="26"/>
  <c r="U42" i="26"/>
  <c r="X41" i="26"/>
  <c r="W41" i="26"/>
  <c r="V41" i="26"/>
  <c r="U41" i="26"/>
  <c r="X40" i="26"/>
  <c r="W40" i="26"/>
  <c r="V40" i="26"/>
  <c r="U40" i="26"/>
  <c r="X39" i="26"/>
  <c r="W39" i="26"/>
  <c r="V39" i="26"/>
  <c r="U39" i="26"/>
  <c r="X38" i="26"/>
  <c r="W38" i="26"/>
  <c r="V38" i="26"/>
  <c r="U38" i="26"/>
  <c r="X37" i="26"/>
  <c r="W37" i="26"/>
  <c r="V37" i="26"/>
  <c r="U37" i="26"/>
  <c r="X36" i="26"/>
  <c r="W36" i="26"/>
  <c r="V36" i="26"/>
  <c r="U36" i="26"/>
  <c r="X35" i="26"/>
  <c r="W35" i="26"/>
  <c r="V35" i="26"/>
  <c r="U35" i="26"/>
  <c r="X34" i="26"/>
  <c r="W34" i="26"/>
  <c r="V34" i="26"/>
  <c r="U34" i="26"/>
  <c r="X33" i="26"/>
  <c r="W33" i="26"/>
  <c r="V33" i="26"/>
  <c r="U33" i="26"/>
  <c r="X32" i="26"/>
  <c r="W32" i="26"/>
  <c r="V32" i="26"/>
  <c r="U32" i="26"/>
  <c r="X31" i="26"/>
  <c r="W31" i="26"/>
  <c r="V31" i="26"/>
  <c r="U31" i="26"/>
  <c r="X30" i="26"/>
  <c r="W30" i="26"/>
  <c r="V30" i="26"/>
  <c r="U30" i="26"/>
  <c r="X28" i="26"/>
  <c r="W28" i="26"/>
  <c r="V28" i="26"/>
  <c r="U28" i="26"/>
  <c r="X27" i="26"/>
  <c r="W27" i="26"/>
  <c r="V27" i="26"/>
  <c r="U27" i="26"/>
  <c r="X26" i="26"/>
  <c r="W26" i="26"/>
  <c r="V26" i="26"/>
  <c r="U26" i="26"/>
  <c r="X25" i="26"/>
  <c r="W25" i="26"/>
  <c r="V25" i="26"/>
  <c r="U25" i="26"/>
  <c r="X24" i="26"/>
  <c r="W24" i="26"/>
  <c r="V24" i="26"/>
  <c r="U24" i="26"/>
  <c r="X23" i="26"/>
  <c r="W23" i="26"/>
  <c r="V23" i="26"/>
  <c r="U23" i="26"/>
  <c r="X22" i="26"/>
  <c r="W22" i="26"/>
  <c r="V22" i="26"/>
  <c r="U22" i="26"/>
  <c r="X21" i="26"/>
  <c r="W21" i="26"/>
  <c r="V21" i="26"/>
  <c r="U21" i="26"/>
  <c r="X20" i="26"/>
  <c r="W20" i="26"/>
  <c r="V20" i="26"/>
  <c r="U20" i="26"/>
  <c r="X19" i="26"/>
  <c r="W19" i="26"/>
  <c r="V19" i="26"/>
  <c r="U19" i="26"/>
  <c r="X18" i="26"/>
  <c r="W18" i="26"/>
  <c r="V18" i="26"/>
  <c r="U18" i="26"/>
  <c r="X17" i="26"/>
  <c r="W17" i="26"/>
  <c r="V17" i="26"/>
  <c r="U17" i="26"/>
  <c r="X16" i="26"/>
  <c r="W16" i="26"/>
  <c r="V16" i="26"/>
  <c r="U16" i="26"/>
  <c r="X15" i="26"/>
  <c r="W15" i="26"/>
  <c r="V15" i="26"/>
  <c r="U15" i="26"/>
  <c r="X14" i="26"/>
  <c r="W14" i="26"/>
  <c r="V14" i="26"/>
  <c r="U14" i="26"/>
  <c r="X13" i="26"/>
  <c r="W13" i="26"/>
  <c r="V13" i="26"/>
  <c r="U13" i="26"/>
  <c r="X12" i="26"/>
  <c r="W12" i="26"/>
  <c r="V12" i="26"/>
  <c r="U12" i="26"/>
  <c r="X11" i="26"/>
  <c r="W11" i="26"/>
  <c r="V11" i="26"/>
  <c r="U11" i="26"/>
  <c r="X10" i="26"/>
  <c r="W10" i="26"/>
  <c r="V10" i="26"/>
  <c r="U10" i="26"/>
  <c r="X9" i="26"/>
  <c r="W9" i="26"/>
  <c r="V9" i="26"/>
  <c r="U9" i="26"/>
  <c r="X8" i="26"/>
  <c r="J7" i="26"/>
  <c r="K2" i="25"/>
  <c r="K16" i="25"/>
  <c r="T21" i="25"/>
  <c r="T22" i="25"/>
  <c r="Y26" i="25"/>
  <c r="Z26" i="25"/>
  <c r="Z27" i="25"/>
  <c r="Z31" i="25"/>
  <c r="Y32" i="25"/>
  <c r="Z32" i="25"/>
  <c r="Z33" i="25"/>
  <c r="Z36" i="25"/>
  <c r="Y38" i="25"/>
  <c r="Z38" i="25"/>
  <c r="Z39" i="25"/>
  <c r="Y42" i="25"/>
  <c r="Z42" i="25"/>
  <c r="Y44" i="25"/>
  <c r="Y48" i="25"/>
  <c r="Z49" i="25"/>
  <c r="Y50" i="25"/>
  <c r="Z50" i="25"/>
  <c r="J2" i="25"/>
  <c r="AA46" i="25"/>
  <c r="J3" i="25"/>
  <c r="K3" i="25"/>
  <c r="J4" i="25"/>
  <c r="X42" i="25" s="1"/>
  <c r="K4" i="25"/>
  <c r="Z43" i="25" s="1"/>
  <c r="O4" i="25"/>
  <c r="AA8" i="25"/>
  <c r="AB8" i="25"/>
  <c r="AC8" i="25"/>
  <c r="T9" i="25"/>
  <c r="T11" i="25"/>
  <c r="T13" i="25"/>
  <c r="AB14" i="25"/>
  <c r="J15" i="25"/>
  <c r="J17" i="25" s="1"/>
  <c r="T15" i="25"/>
  <c r="J16" i="25"/>
  <c r="Y16" i="25"/>
  <c r="Z16" i="25"/>
  <c r="AA16" i="25"/>
  <c r="AC16" i="25"/>
  <c r="AA17" i="25"/>
  <c r="Y18" i="25"/>
  <c r="Z18" i="25"/>
  <c r="AA18" i="25"/>
  <c r="AB16" i="25" l="1"/>
  <c r="Z37" i="25"/>
  <c r="AC12" i="25"/>
  <c r="AB12" i="25"/>
  <c r="Z45" i="25"/>
  <c r="AA12" i="25"/>
  <c r="Z44" i="25"/>
  <c r="AA48" i="25"/>
  <c r="Z48" i="25"/>
  <c r="AA19" i="25"/>
  <c r="AA14" i="25"/>
  <c r="Z24" i="25"/>
  <c r="AB18" i="25"/>
  <c r="V46" i="25"/>
  <c r="W34" i="25"/>
  <c r="U18" i="25"/>
  <c r="X50" i="25"/>
  <c r="V9" i="25"/>
  <c r="U50" i="25"/>
  <c r="X26" i="25"/>
  <c r="U44" i="25"/>
  <c r="U38" i="25"/>
  <c r="K17" i="25"/>
  <c r="X11" i="25"/>
  <c r="V48" i="25"/>
  <c r="Y36" i="25"/>
  <c r="Z30" i="25"/>
  <c r="Y24" i="25"/>
  <c r="V21" i="25"/>
  <c r="X21" i="25"/>
  <c r="X22" i="25"/>
  <c r="U48" i="25"/>
  <c r="W42" i="25"/>
  <c r="X36" i="25"/>
  <c r="Y30" i="25"/>
  <c r="X24" i="25"/>
  <c r="Z47" i="25"/>
  <c r="V42" i="25"/>
  <c r="W36" i="25"/>
  <c r="X30" i="25"/>
  <c r="W24" i="25"/>
  <c r="W18" i="25"/>
  <c r="X34" i="25"/>
  <c r="X9" i="25"/>
  <c r="U46" i="25"/>
  <c r="W9" i="25"/>
  <c r="V28" i="25"/>
  <c r="W50" i="25"/>
  <c r="U34" i="25"/>
  <c r="U9" i="25"/>
  <c r="V13" i="25"/>
  <c r="W44" i="25"/>
  <c r="X38" i="25"/>
  <c r="V44" i="25"/>
  <c r="X32" i="25"/>
  <c r="W26" i="25"/>
  <c r="W8" i="25"/>
  <c r="V26" i="25"/>
  <c r="X48" i="25"/>
  <c r="U26" i="25"/>
  <c r="W16" i="25"/>
  <c r="W12" i="25"/>
  <c r="W48" i="25"/>
  <c r="W11" i="25"/>
  <c r="U15" i="25"/>
  <c r="U11" i="25"/>
  <c r="U42" i="25"/>
  <c r="V36" i="25"/>
  <c r="W30" i="25"/>
  <c r="V24" i="25"/>
  <c r="W10" i="25"/>
  <c r="X28" i="25"/>
  <c r="V18" i="25"/>
  <c r="V40" i="25"/>
  <c r="V34" i="25"/>
  <c r="U28" i="25"/>
  <c r="V50" i="25"/>
  <c r="X44" i="25"/>
  <c r="U13" i="25"/>
  <c r="W38" i="25"/>
  <c r="V38" i="25"/>
  <c r="W32" i="25"/>
  <c r="V32" i="25"/>
  <c r="X16" i="25"/>
  <c r="J6" i="25"/>
  <c r="U32" i="25"/>
  <c r="O6" i="25"/>
  <c r="O7" i="25"/>
  <c r="V15" i="25"/>
  <c r="V11" i="25"/>
  <c r="AB15" i="25"/>
  <c r="AC15" i="25"/>
  <c r="Y17" i="25"/>
  <c r="Y19" i="25"/>
  <c r="Y23" i="25"/>
  <c r="Y25" i="25"/>
  <c r="Y27" i="25"/>
  <c r="Y29" i="25"/>
  <c r="Y31" i="25"/>
  <c r="Y33" i="25"/>
  <c r="Y35" i="25"/>
  <c r="Y37" i="25"/>
  <c r="Y39" i="25"/>
  <c r="Y41" i="25"/>
  <c r="Y43" i="25"/>
  <c r="Y45" i="25"/>
  <c r="Y47" i="25"/>
  <c r="Y49" i="25"/>
  <c r="Y51" i="25"/>
  <c r="Y21" i="25"/>
  <c r="Z21" i="25"/>
  <c r="AA21" i="25"/>
  <c r="AA23" i="25"/>
  <c r="AA25" i="25"/>
  <c r="AA27" i="25"/>
  <c r="AA29" i="25"/>
  <c r="AA31" i="25"/>
  <c r="AA33" i="25"/>
  <c r="AA35" i="25"/>
  <c r="AA37" i="25"/>
  <c r="AA39" i="25"/>
  <c r="AA41" i="25"/>
  <c r="AA43" i="25"/>
  <c r="AA45" i="25"/>
  <c r="AA47" i="25"/>
  <c r="AA49" i="25"/>
  <c r="AA51" i="25"/>
  <c r="AB17" i="25"/>
  <c r="AB19" i="25"/>
  <c r="AB21" i="25"/>
  <c r="AB23" i="25"/>
  <c r="AB25" i="25"/>
  <c r="AB27" i="25"/>
  <c r="AB29" i="25"/>
  <c r="AB31" i="25"/>
  <c r="AB33" i="25"/>
  <c r="AB35" i="25"/>
  <c r="AB37" i="25"/>
  <c r="AB39" i="25"/>
  <c r="AB41" i="25"/>
  <c r="AB43" i="25"/>
  <c r="AB45" i="25"/>
  <c r="AB47" i="25"/>
  <c r="AB49" i="25"/>
  <c r="AB51" i="25"/>
  <c r="Y8" i="25"/>
  <c r="Y10" i="25"/>
  <c r="Y12" i="25"/>
  <c r="Y14" i="25"/>
  <c r="AC17" i="25"/>
  <c r="AC19" i="25"/>
  <c r="AC23" i="25"/>
  <c r="AC25" i="25"/>
  <c r="AC27" i="25"/>
  <c r="AC29" i="25"/>
  <c r="AC31" i="25"/>
  <c r="AC33" i="25"/>
  <c r="AC35" i="25"/>
  <c r="AC37" i="25"/>
  <c r="AC39" i="25"/>
  <c r="AC41" i="25"/>
  <c r="AC43" i="25"/>
  <c r="AC45" i="25"/>
  <c r="AC47" i="25"/>
  <c r="AC49" i="25"/>
  <c r="AC51" i="25"/>
  <c r="Z8" i="25"/>
  <c r="Z10" i="25"/>
  <c r="Z12" i="25"/>
  <c r="Z14" i="25"/>
  <c r="AC21" i="25"/>
  <c r="Y22" i="25"/>
  <c r="AA22" i="25"/>
  <c r="AA24" i="25"/>
  <c r="AA26" i="25"/>
  <c r="AA28" i="25"/>
  <c r="AA30" i="25"/>
  <c r="AA32" i="25"/>
  <c r="AA34" i="25"/>
  <c r="AA36" i="25"/>
  <c r="AA38" i="25"/>
  <c r="AA40" i="25"/>
  <c r="AA42" i="25"/>
  <c r="AA44" i="25"/>
  <c r="AB22" i="25"/>
  <c r="AB24" i="25"/>
  <c r="AB26" i="25"/>
  <c r="AB28" i="25"/>
  <c r="AB30" i="25"/>
  <c r="AB32" i="25"/>
  <c r="AB34" i="25"/>
  <c r="AB36" i="25"/>
  <c r="AB38" i="25"/>
  <c r="AB40" i="25"/>
  <c r="AB42" i="25"/>
  <c r="AB44" i="25"/>
  <c r="AB46" i="25"/>
  <c r="AB48" i="25"/>
  <c r="AB50" i="25"/>
  <c r="K6" i="25"/>
  <c r="Y9" i="25"/>
  <c r="Y11" i="25"/>
  <c r="Y13" i="25"/>
  <c r="AC18" i="25"/>
  <c r="AC9" i="25"/>
  <c r="AC13" i="25"/>
  <c r="Z17" i="25"/>
  <c r="Z23" i="25"/>
  <c r="Z29" i="25"/>
  <c r="AC22" i="25"/>
  <c r="AC24" i="25"/>
  <c r="AC26" i="25"/>
  <c r="AC28" i="25"/>
  <c r="AC30" i="25"/>
  <c r="AC32" i="25"/>
  <c r="AC34" i="25"/>
  <c r="AC36" i="25"/>
  <c r="AC38" i="25"/>
  <c r="AC40" i="25"/>
  <c r="AC42" i="25"/>
  <c r="AC44" i="25"/>
  <c r="AC46" i="25"/>
  <c r="AC48" i="25"/>
  <c r="AC50" i="25"/>
  <c r="Z9" i="25"/>
  <c r="Z11" i="25"/>
  <c r="Z13" i="25"/>
  <c r="AA9" i="25"/>
  <c r="AA11" i="25"/>
  <c r="AA13" i="25"/>
  <c r="Y15" i="25"/>
  <c r="K7" i="25"/>
  <c r="AB9" i="25"/>
  <c r="AB11" i="25"/>
  <c r="AB13" i="25"/>
  <c r="Z15" i="25"/>
  <c r="AC11" i="25"/>
  <c r="AA15" i="25"/>
  <c r="Z19" i="25"/>
  <c r="Z25" i="25"/>
  <c r="Z46" i="25"/>
  <c r="Z41" i="25"/>
  <c r="U36" i="25"/>
  <c r="V30" i="25"/>
  <c r="U24" i="25"/>
  <c r="AC10" i="25"/>
  <c r="U21" i="25"/>
  <c r="Y46" i="25"/>
  <c r="Z40" i="25"/>
  <c r="Z35" i="25"/>
  <c r="U30" i="25"/>
  <c r="Z22" i="25"/>
  <c r="W40" i="25"/>
  <c r="W28" i="25"/>
  <c r="W14" i="25"/>
  <c r="U40" i="25"/>
  <c r="X13" i="25"/>
  <c r="W13" i="25"/>
  <c r="AB10" i="25"/>
  <c r="Z51" i="25"/>
  <c r="X46" i="25"/>
  <c r="Y40" i="25"/>
  <c r="Z34" i="25"/>
  <c r="Z28" i="25"/>
  <c r="X18" i="25"/>
  <c r="AC14" i="25"/>
  <c r="AA10" i="25"/>
  <c r="AA50" i="25"/>
  <c r="W46" i="25"/>
  <c r="X40" i="25"/>
  <c r="Y34" i="25"/>
  <c r="Y28" i="25"/>
  <c r="W19" i="25"/>
  <c r="V49" i="25"/>
  <c r="V47" i="25"/>
  <c r="V45" i="25"/>
  <c r="V41" i="25"/>
  <c r="V39" i="25"/>
  <c r="V37" i="25"/>
  <c r="V35" i="25"/>
  <c r="V33" i="25"/>
  <c r="V31" i="25"/>
  <c r="V29" i="25"/>
  <c r="V27" i="25"/>
  <c r="V25" i="25"/>
  <c r="V23" i="25"/>
  <c r="V19" i="25"/>
  <c r="V17" i="25"/>
  <c r="U51" i="25"/>
  <c r="U49" i="25"/>
  <c r="U47" i="25"/>
  <c r="U45" i="25"/>
  <c r="U43" i="25"/>
  <c r="U41" i="25"/>
  <c r="U39" i="25"/>
  <c r="U37" i="25"/>
  <c r="U35" i="25"/>
  <c r="U33" i="25"/>
  <c r="U31" i="25"/>
  <c r="U29" i="25"/>
  <c r="U27" i="25"/>
  <c r="U25" i="25"/>
  <c r="U23" i="25"/>
  <c r="U19" i="25"/>
  <c r="U17" i="25"/>
  <c r="J7" i="25"/>
  <c r="T51" i="25"/>
  <c r="T49" i="25"/>
  <c r="T47" i="25"/>
  <c r="T45" i="25"/>
  <c r="T43" i="25"/>
  <c r="T41" i="25"/>
  <c r="T39" i="25"/>
  <c r="T37" i="25"/>
  <c r="T35" i="25"/>
  <c r="T33" i="25"/>
  <c r="T31" i="25"/>
  <c r="T29" i="25"/>
  <c r="T27" i="25"/>
  <c r="T25" i="25"/>
  <c r="T23" i="25"/>
  <c r="T19" i="25"/>
  <c r="T17" i="25"/>
  <c r="X15" i="25"/>
  <c r="W17" i="25"/>
  <c r="V51" i="25"/>
  <c r="V43" i="25"/>
  <c r="W15" i="25"/>
  <c r="W22" i="25"/>
  <c r="V22" i="25"/>
  <c r="U22" i="25"/>
  <c r="T50" i="25"/>
  <c r="T48" i="25"/>
  <c r="T46" i="25"/>
  <c r="T44" i="25"/>
  <c r="T42" i="25"/>
  <c r="T40" i="25"/>
  <c r="T38" i="25"/>
  <c r="T36" i="25"/>
  <c r="T34" i="25"/>
  <c r="T32" i="25"/>
  <c r="T30" i="25"/>
  <c r="T28" i="25"/>
  <c r="T26" i="25"/>
  <c r="T24" i="25"/>
  <c r="T18" i="25"/>
  <c r="V16" i="25"/>
  <c r="U16" i="25"/>
  <c r="T16" i="25"/>
  <c r="X14" i="25"/>
  <c r="X12" i="25"/>
  <c r="X10" i="25"/>
  <c r="X8" i="25"/>
  <c r="V14" i="25"/>
  <c r="V12" i="25"/>
  <c r="V10" i="25"/>
  <c r="V8" i="25"/>
  <c r="U14" i="25"/>
  <c r="U12" i="25"/>
  <c r="U10" i="25"/>
  <c r="U8" i="25"/>
  <c r="X51" i="25"/>
  <c r="X49" i="25"/>
  <c r="X47" i="25"/>
  <c r="X45" i="25"/>
  <c r="X43" i="25"/>
  <c r="X41" i="25"/>
  <c r="X39" i="25"/>
  <c r="X37" i="25"/>
  <c r="X35" i="25"/>
  <c r="X33" i="25"/>
  <c r="X31" i="25"/>
  <c r="X29" i="25"/>
  <c r="X27" i="25"/>
  <c r="X25" i="25"/>
  <c r="X23" i="25"/>
  <c r="X19" i="25"/>
  <c r="X17" i="25"/>
  <c r="T14" i="25"/>
  <c r="T12" i="25"/>
  <c r="T10" i="25"/>
  <c r="T8" i="25"/>
  <c r="W51" i="25"/>
  <c r="W49" i="25"/>
  <c r="W47" i="25"/>
  <c r="W45" i="25"/>
  <c r="W43" i="25"/>
  <c r="W41" i="25"/>
  <c r="W39" i="25"/>
  <c r="W37" i="25"/>
  <c r="W35" i="25"/>
  <c r="W33" i="25"/>
  <c r="W31" i="25"/>
  <c r="W29" i="25"/>
  <c r="W27" i="25"/>
  <c r="W25" i="25"/>
  <c r="W23" i="25"/>
  <c r="W21" i="25"/>
  <c r="T20" i="23" l="1"/>
  <c r="K4" i="22"/>
  <c r="K3" i="22"/>
  <c r="J15" i="16"/>
  <c r="K16" i="23"/>
  <c r="J16" i="23"/>
  <c r="K15" i="23"/>
  <c r="J15" i="23"/>
  <c r="O4" i="23"/>
  <c r="K3" i="23"/>
  <c r="J3" i="23"/>
  <c r="K2" i="23"/>
  <c r="K15" i="16"/>
  <c r="K14" i="16"/>
  <c r="M15" i="16" s="1"/>
  <c r="K16" i="22"/>
  <c r="J16" i="22"/>
  <c r="K15" i="22"/>
  <c r="J15" i="22"/>
  <c r="O4" i="22"/>
  <c r="O7" i="22" s="1"/>
  <c r="J3" i="22"/>
  <c r="K3" i="16"/>
  <c r="J3" i="16"/>
  <c r="K14" i="20"/>
  <c r="K15" i="20"/>
  <c r="J15" i="20"/>
  <c r="J14" i="20"/>
  <c r="O4" i="20"/>
  <c r="K3" i="20"/>
  <c r="J3" i="20"/>
  <c r="K2" i="20"/>
  <c r="J2" i="20"/>
  <c r="K2" i="16"/>
  <c r="Y32" i="16" s="1"/>
  <c r="J2" i="16"/>
  <c r="T32" i="16" s="1"/>
  <c r="J2" i="18"/>
  <c r="J4" i="18" s="1"/>
  <c r="K2" i="18"/>
  <c r="K4" i="18" s="1"/>
  <c r="J3" i="18"/>
  <c r="K3" i="18"/>
  <c r="O4" i="18"/>
  <c r="O6" i="18"/>
  <c r="O7" i="18"/>
  <c r="T8" i="18"/>
  <c r="Y8" i="18"/>
  <c r="T9" i="18"/>
  <c r="Y9" i="18"/>
  <c r="T10" i="18"/>
  <c r="Y10" i="18"/>
  <c r="T11" i="18"/>
  <c r="Y11" i="18"/>
  <c r="T12" i="18"/>
  <c r="Y12" i="18"/>
  <c r="T13" i="18"/>
  <c r="Y13" i="18"/>
  <c r="J14" i="18"/>
  <c r="K14" i="18"/>
  <c r="M14" i="18" s="1"/>
  <c r="T14" i="18"/>
  <c r="Y14" i="18"/>
  <c r="J15" i="18"/>
  <c r="J16" i="18" s="1"/>
  <c r="K15" i="18"/>
  <c r="K16" i="18" s="1"/>
  <c r="M15" i="18"/>
  <c r="T15" i="18"/>
  <c r="Y15" i="18"/>
  <c r="T16" i="18"/>
  <c r="Y16" i="18"/>
  <c r="T17" i="18"/>
  <c r="Y17" i="18"/>
  <c r="T18" i="18"/>
  <c r="Y18" i="18"/>
  <c r="T19" i="18"/>
  <c r="Y19" i="18"/>
  <c r="T20" i="18"/>
  <c r="Y20" i="18"/>
  <c r="T21" i="18"/>
  <c r="Y21" i="18"/>
  <c r="T22" i="18"/>
  <c r="Y22" i="18"/>
  <c r="T23" i="18"/>
  <c r="Y23" i="18"/>
  <c r="T24" i="18"/>
  <c r="Y24" i="18"/>
  <c r="T25" i="18"/>
  <c r="Y25" i="18"/>
  <c r="T26" i="18"/>
  <c r="Y26" i="18"/>
  <c r="T27" i="18"/>
  <c r="Y27" i="18"/>
  <c r="T28" i="18"/>
  <c r="Y28" i="18"/>
  <c r="T29" i="18"/>
  <c r="Y29" i="18"/>
  <c r="T30" i="18"/>
  <c r="Y30" i="18"/>
  <c r="T31" i="18"/>
  <c r="Y31" i="18"/>
  <c r="T32" i="18"/>
  <c r="Y32" i="18"/>
  <c r="T33" i="18"/>
  <c r="Y33" i="18"/>
  <c r="T34" i="18"/>
  <c r="Y34" i="18"/>
  <c r="T35" i="18"/>
  <c r="Y35" i="18"/>
  <c r="T36" i="18"/>
  <c r="Y36" i="18"/>
  <c r="T37" i="18"/>
  <c r="Y37" i="18"/>
  <c r="T38" i="18"/>
  <c r="Y38" i="18"/>
  <c r="T39" i="18"/>
  <c r="Y39" i="18"/>
  <c r="T40" i="18"/>
  <c r="Y40" i="18"/>
  <c r="T41" i="18"/>
  <c r="Y41" i="18"/>
  <c r="T42" i="18"/>
  <c r="Y42" i="18"/>
  <c r="T43" i="18"/>
  <c r="Y43" i="18"/>
  <c r="T44" i="18"/>
  <c r="Y44" i="18"/>
  <c r="T45" i="18"/>
  <c r="Y45" i="18"/>
  <c r="T46" i="18"/>
  <c r="Y46" i="18"/>
  <c r="T47" i="18"/>
  <c r="Y47" i="18"/>
  <c r="T48" i="18"/>
  <c r="Y48" i="18"/>
  <c r="T49" i="18"/>
  <c r="Y49" i="18"/>
  <c r="T50" i="18"/>
  <c r="Y50" i="18"/>
  <c r="O4" i="16"/>
  <c r="O6" i="16"/>
  <c r="O7" i="16"/>
  <c r="J14" i="16"/>
  <c r="Y23" i="16"/>
  <c r="Y31" i="16"/>
  <c r="Y50" i="16"/>
  <c r="J17" i="22" l="1"/>
  <c r="K17" i="22"/>
  <c r="K16" i="16"/>
  <c r="T51" i="23"/>
  <c r="T50" i="23"/>
  <c r="T49" i="23"/>
  <c r="T48" i="23"/>
  <c r="T47" i="23"/>
  <c r="T46" i="23"/>
  <c r="T45" i="23"/>
  <c r="T44" i="23"/>
  <c r="T43" i="23"/>
  <c r="T42" i="23"/>
  <c r="T41" i="23"/>
  <c r="T40" i="23"/>
  <c r="T39" i="23"/>
  <c r="T38" i="23"/>
  <c r="T37" i="23"/>
  <c r="T36" i="23"/>
  <c r="T35" i="23"/>
  <c r="T34" i="23"/>
  <c r="T33" i="23"/>
  <c r="T32" i="23"/>
  <c r="T31" i="23"/>
  <c r="T30" i="23"/>
  <c r="T29" i="23"/>
  <c r="T28" i="23"/>
  <c r="T27" i="23"/>
  <c r="T26" i="23"/>
  <c r="T25" i="23"/>
  <c r="T24" i="23"/>
  <c r="T23" i="23"/>
  <c r="T22" i="23"/>
  <c r="T21" i="23"/>
  <c r="T19" i="23"/>
  <c r="T18" i="23"/>
  <c r="T17" i="23"/>
  <c r="T16" i="23"/>
  <c r="T15" i="23"/>
  <c r="T14" i="23"/>
  <c r="T13" i="23"/>
  <c r="T12" i="23"/>
  <c r="T11" i="23"/>
  <c r="T10" i="23"/>
  <c r="T9" i="23"/>
  <c r="T8" i="23"/>
  <c r="J4" i="23"/>
  <c r="Y51" i="23"/>
  <c r="Y50" i="23"/>
  <c r="Y49" i="23"/>
  <c r="Y48" i="23"/>
  <c r="Y47" i="23"/>
  <c r="Y46" i="23"/>
  <c r="Y45" i="23"/>
  <c r="Y44" i="23"/>
  <c r="Y43" i="23"/>
  <c r="Y42" i="23"/>
  <c r="Y41" i="23"/>
  <c r="Y40" i="23"/>
  <c r="Y39" i="23"/>
  <c r="Y38" i="23"/>
  <c r="Y37" i="23"/>
  <c r="Y36" i="23"/>
  <c r="Y35" i="23"/>
  <c r="Y34" i="23"/>
  <c r="Y33" i="23"/>
  <c r="Y32" i="23"/>
  <c r="Y31" i="23"/>
  <c r="Y30" i="23"/>
  <c r="Y29" i="23"/>
  <c r="Y28" i="23"/>
  <c r="Y27" i="23"/>
  <c r="Y26" i="23"/>
  <c r="Y25" i="23"/>
  <c r="Y24" i="23"/>
  <c r="Y23" i="23"/>
  <c r="Y22" i="23"/>
  <c r="Y21" i="23"/>
  <c r="Y19" i="23"/>
  <c r="Y18" i="23"/>
  <c r="Y17" i="23"/>
  <c r="Y16" i="23"/>
  <c r="Y15" i="23"/>
  <c r="Y14" i="23"/>
  <c r="Y13" i="23"/>
  <c r="Y12" i="23"/>
  <c r="Y11" i="23"/>
  <c r="Y10" i="23"/>
  <c r="Y9" i="23"/>
  <c r="Y8" i="23"/>
  <c r="K4" i="23"/>
  <c r="O7" i="23"/>
  <c r="O6" i="23"/>
  <c r="J17" i="23"/>
  <c r="K17" i="23"/>
  <c r="Y48" i="22"/>
  <c r="Y44" i="22"/>
  <c r="Y40" i="22"/>
  <c r="Y36" i="22"/>
  <c r="Y32" i="22"/>
  <c r="Y28" i="22"/>
  <c r="Y24" i="22"/>
  <c r="Y19" i="22"/>
  <c r="Y16" i="22"/>
  <c r="Y14" i="22"/>
  <c r="Y13" i="22"/>
  <c r="Y11" i="22"/>
  <c r="Y10" i="22"/>
  <c r="Y9" i="22"/>
  <c r="Z13" i="22"/>
  <c r="T50" i="22"/>
  <c r="T46" i="22"/>
  <c r="T42" i="22"/>
  <c r="T38" i="22"/>
  <c r="T34" i="22"/>
  <c r="T30" i="22"/>
  <c r="T26" i="22"/>
  <c r="T22" i="22"/>
  <c r="T17" i="22"/>
  <c r="T15" i="22"/>
  <c r="T13" i="22"/>
  <c r="T12" i="22"/>
  <c r="T9" i="22"/>
  <c r="T8" i="22"/>
  <c r="Z47" i="22"/>
  <c r="O6" i="22"/>
  <c r="T10" i="22"/>
  <c r="AB10" i="22"/>
  <c r="Z11" i="22"/>
  <c r="T14" i="22"/>
  <c r="AB14" i="22"/>
  <c r="T16" i="22"/>
  <c r="AB16" i="22"/>
  <c r="T19" i="22"/>
  <c r="AB19" i="22"/>
  <c r="Z21" i="22"/>
  <c r="T24" i="22"/>
  <c r="T28" i="22"/>
  <c r="AB28" i="22"/>
  <c r="Z29" i="22"/>
  <c r="T32" i="22"/>
  <c r="AB32" i="22"/>
  <c r="Z33" i="22"/>
  <c r="T36" i="22"/>
  <c r="AB36" i="22"/>
  <c r="Z37" i="22"/>
  <c r="T40" i="22"/>
  <c r="AB40" i="22"/>
  <c r="Z41" i="22"/>
  <c r="T44" i="22"/>
  <c r="AB44" i="22"/>
  <c r="Z45" i="22"/>
  <c r="T48" i="22"/>
  <c r="AB48" i="22"/>
  <c r="Z49" i="22"/>
  <c r="AB8" i="22"/>
  <c r="AB15" i="22"/>
  <c r="AB17" i="22"/>
  <c r="AB22" i="22"/>
  <c r="Z31" i="22"/>
  <c r="AB38" i="22"/>
  <c r="Z43" i="22"/>
  <c r="Y8" i="22"/>
  <c r="AA11" i="22"/>
  <c r="Y12" i="22"/>
  <c r="AC14" i="22"/>
  <c r="Y15" i="22"/>
  <c r="AC16" i="22"/>
  <c r="Y17" i="22"/>
  <c r="AC19" i="22"/>
  <c r="AA21" i="22"/>
  <c r="Y22" i="22"/>
  <c r="AC24" i="22"/>
  <c r="AA25" i="22"/>
  <c r="Y26" i="22"/>
  <c r="AC28" i="22"/>
  <c r="AA29" i="22"/>
  <c r="Y30" i="22"/>
  <c r="AC32" i="22"/>
  <c r="AA33" i="22"/>
  <c r="Y34" i="22"/>
  <c r="AC36" i="22"/>
  <c r="AA37" i="22"/>
  <c r="Y38" i="22"/>
  <c r="AC40" i="22"/>
  <c r="AA41" i="22"/>
  <c r="Y42" i="22"/>
  <c r="AC44" i="22"/>
  <c r="AA45" i="22"/>
  <c r="Y46" i="22"/>
  <c r="AC48" i="22"/>
  <c r="AA49" i="22"/>
  <c r="Y50" i="22"/>
  <c r="AB12" i="22"/>
  <c r="Z27" i="22"/>
  <c r="AA43" i="22"/>
  <c r="AC46" i="22"/>
  <c r="K7" i="22"/>
  <c r="Z8" i="22"/>
  <c r="T11" i="22"/>
  <c r="AB11" i="22"/>
  <c r="Z12" i="22"/>
  <c r="Z15" i="22"/>
  <c r="Z17" i="22"/>
  <c r="T21" i="22"/>
  <c r="AB21" i="22"/>
  <c r="Z22" i="22"/>
  <c r="T25" i="22"/>
  <c r="AB25" i="22"/>
  <c r="Z26" i="22"/>
  <c r="T29" i="22"/>
  <c r="AB29" i="22"/>
  <c r="Z30" i="22"/>
  <c r="T33" i="22"/>
  <c r="AB33" i="22"/>
  <c r="Z34" i="22"/>
  <c r="T37" i="22"/>
  <c r="AB37" i="22"/>
  <c r="Z38" i="22"/>
  <c r="T41" i="22"/>
  <c r="AB41" i="22"/>
  <c r="Z42" i="22"/>
  <c r="T45" i="22"/>
  <c r="AB45" i="22"/>
  <c r="Z46" i="22"/>
  <c r="T49" i="22"/>
  <c r="AB49" i="22"/>
  <c r="Z50" i="22"/>
  <c r="Z18" i="22"/>
  <c r="AB34" i="22"/>
  <c r="AB50" i="22"/>
  <c r="AC8" i="22"/>
  <c r="AA13" i="22"/>
  <c r="AA23" i="22"/>
  <c r="AA27" i="22"/>
  <c r="AA31" i="22"/>
  <c r="AA39" i="22"/>
  <c r="AA47" i="22"/>
  <c r="J4" i="22"/>
  <c r="AA8" i="22"/>
  <c r="AC11" i="22"/>
  <c r="AA12" i="22"/>
  <c r="W14" i="22"/>
  <c r="AA15" i="22"/>
  <c r="W16" i="22"/>
  <c r="AA17" i="22"/>
  <c r="Y18" i="22"/>
  <c r="W19" i="22"/>
  <c r="U21" i="22"/>
  <c r="AC21" i="22"/>
  <c r="AA22" i="22"/>
  <c r="Y23" i="22"/>
  <c r="W24" i="22"/>
  <c r="U25" i="22"/>
  <c r="AC25" i="22"/>
  <c r="AA26" i="22"/>
  <c r="Y27" i="22"/>
  <c r="W28" i="22"/>
  <c r="U29" i="22"/>
  <c r="AC29" i="22"/>
  <c r="AA30" i="22"/>
  <c r="Y31" i="22"/>
  <c r="W32" i="22"/>
  <c r="U33" i="22"/>
  <c r="AC33" i="22"/>
  <c r="AA34" i="22"/>
  <c r="Y35" i="22"/>
  <c r="W36" i="22"/>
  <c r="U37" i="22"/>
  <c r="AC37" i="22"/>
  <c r="AA38" i="22"/>
  <c r="Y39" i="22"/>
  <c r="W40" i="22"/>
  <c r="U41" i="22"/>
  <c r="AC41" i="22"/>
  <c r="AA42" i="22"/>
  <c r="Y43" i="22"/>
  <c r="W44" i="22"/>
  <c r="U45" i="22"/>
  <c r="AC45" i="22"/>
  <c r="AA46" i="22"/>
  <c r="Y47" i="22"/>
  <c r="W48" i="22"/>
  <c r="U49" i="22"/>
  <c r="AC49" i="22"/>
  <c r="AA50" i="22"/>
  <c r="Y51" i="22"/>
  <c r="Z51" i="22"/>
  <c r="AA51" i="22"/>
  <c r="AB26" i="22"/>
  <c r="Z35" i="22"/>
  <c r="AC17" i="22"/>
  <c r="AC38" i="22"/>
  <c r="AC50" i="22"/>
  <c r="AB9" i="22"/>
  <c r="Z10" i="22"/>
  <c r="AB13" i="22"/>
  <c r="Z14" i="22"/>
  <c r="V15" i="22"/>
  <c r="Z16" i="22"/>
  <c r="V17" i="22"/>
  <c r="T18" i="22"/>
  <c r="AB18" i="22"/>
  <c r="Z19" i="22"/>
  <c r="X21" i="22"/>
  <c r="V22" i="22"/>
  <c r="T23" i="22"/>
  <c r="AB23" i="22"/>
  <c r="Z24" i="22"/>
  <c r="X25" i="22"/>
  <c r="V26" i="22"/>
  <c r="T27" i="22"/>
  <c r="AB27" i="22"/>
  <c r="Z28" i="22"/>
  <c r="X29" i="22"/>
  <c r="V30" i="22"/>
  <c r="T31" i="22"/>
  <c r="AB31" i="22"/>
  <c r="Z32" i="22"/>
  <c r="X33" i="22"/>
  <c r="V34" i="22"/>
  <c r="T35" i="22"/>
  <c r="AB35" i="22"/>
  <c r="Z36" i="22"/>
  <c r="X37" i="22"/>
  <c r="V38" i="22"/>
  <c r="T39" i="22"/>
  <c r="AB39" i="22"/>
  <c r="Z40" i="22"/>
  <c r="X41" i="22"/>
  <c r="V42" i="22"/>
  <c r="T43" i="22"/>
  <c r="AB43" i="22"/>
  <c r="Z44" i="22"/>
  <c r="X45" i="22"/>
  <c r="V46" i="22"/>
  <c r="T47" i="22"/>
  <c r="AB47" i="22"/>
  <c r="Z48" i="22"/>
  <c r="X49" i="22"/>
  <c r="V50" i="22"/>
  <c r="T51" i="22"/>
  <c r="AB51" i="22"/>
  <c r="AA9" i="22"/>
  <c r="AC12" i="22"/>
  <c r="AC15" i="22"/>
  <c r="AA18" i="22"/>
  <c r="AC22" i="22"/>
  <c r="AC26" i="22"/>
  <c r="AC30" i="22"/>
  <c r="AC34" i="22"/>
  <c r="AA35" i="22"/>
  <c r="AC42" i="22"/>
  <c r="K6" i="22"/>
  <c r="W8" i="22"/>
  <c r="U9" i="22"/>
  <c r="AC9" i="22"/>
  <c r="AA10" i="22"/>
  <c r="W12" i="22"/>
  <c r="U13" i="22"/>
  <c r="AC13" i="22"/>
  <c r="W15" i="22"/>
  <c r="AA16" i="22"/>
  <c r="W17" i="22"/>
  <c r="U18" i="22"/>
  <c r="AC18" i="22"/>
  <c r="AA19" i="22"/>
  <c r="Y21" i="22"/>
  <c r="W22" i="22"/>
  <c r="U23" i="22"/>
  <c r="AC23" i="22"/>
  <c r="AA24" i="22"/>
  <c r="Y25" i="22"/>
  <c r="W26" i="22"/>
  <c r="U27" i="22"/>
  <c r="AC27" i="22"/>
  <c r="AA28" i="22"/>
  <c r="Y29" i="22"/>
  <c r="W30" i="22"/>
  <c r="U31" i="22"/>
  <c r="AC31" i="22"/>
  <c r="AA32" i="22"/>
  <c r="Y33" i="22"/>
  <c r="W34" i="22"/>
  <c r="U35" i="22"/>
  <c r="AC35" i="22"/>
  <c r="AA36" i="22"/>
  <c r="Y37" i="22"/>
  <c r="W38" i="22"/>
  <c r="U39" i="22"/>
  <c r="AC39" i="22"/>
  <c r="AA40" i="22"/>
  <c r="Y41" i="22"/>
  <c r="W42" i="22"/>
  <c r="U43" i="22"/>
  <c r="AC43" i="22"/>
  <c r="AA44" i="22"/>
  <c r="Y45" i="22"/>
  <c r="W46" i="22"/>
  <c r="U47" i="22"/>
  <c r="AC47" i="22"/>
  <c r="AA48" i="22"/>
  <c r="Y49" i="22"/>
  <c r="W50" i="22"/>
  <c r="T50" i="20"/>
  <c r="T49" i="20"/>
  <c r="T48" i="20"/>
  <c r="T47" i="20"/>
  <c r="T46" i="20"/>
  <c r="T45" i="20"/>
  <c r="T44" i="20"/>
  <c r="T43" i="20"/>
  <c r="T42" i="20"/>
  <c r="T41" i="20"/>
  <c r="T40" i="20"/>
  <c r="T39" i="20"/>
  <c r="T38" i="20"/>
  <c r="T37" i="20"/>
  <c r="T36" i="20"/>
  <c r="T35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J4" i="20"/>
  <c r="Y50" i="20"/>
  <c r="Y49" i="20"/>
  <c r="Y48" i="20"/>
  <c r="Y47" i="20"/>
  <c r="Y46" i="20"/>
  <c r="Y45" i="20"/>
  <c r="Y44" i="20"/>
  <c r="Y43" i="20"/>
  <c r="Y42" i="20"/>
  <c r="Y41" i="20"/>
  <c r="Y40" i="20"/>
  <c r="Y39" i="20"/>
  <c r="Y38" i="20"/>
  <c r="Y37" i="20"/>
  <c r="Y36" i="20"/>
  <c r="Y35" i="20"/>
  <c r="Y34" i="20"/>
  <c r="Y33" i="20"/>
  <c r="Y32" i="20"/>
  <c r="Y31" i="20"/>
  <c r="Y30" i="20"/>
  <c r="Y29" i="20"/>
  <c r="Y28" i="20"/>
  <c r="Y27" i="20"/>
  <c r="Y26" i="20"/>
  <c r="Y25" i="20"/>
  <c r="Y24" i="20"/>
  <c r="Y23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K4" i="20"/>
  <c r="O7" i="20"/>
  <c r="O6" i="20"/>
  <c r="M15" i="20"/>
  <c r="M14" i="20"/>
  <c r="J16" i="20"/>
  <c r="K16" i="20"/>
  <c r="Y9" i="16"/>
  <c r="T26" i="16"/>
  <c r="Y25" i="16"/>
  <c r="Y24" i="16"/>
  <c r="Y35" i="16"/>
  <c r="Y49" i="16"/>
  <c r="Y30" i="16"/>
  <c r="Y10" i="16"/>
  <c r="Y48" i="16"/>
  <c r="Y27" i="16"/>
  <c r="Y46" i="16"/>
  <c r="T42" i="16"/>
  <c r="Y41" i="16"/>
  <c r="Y40" i="16"/>
  <c r="Y18" i="16"/>
  <c r="J4" i="16"/>
  <c r="X45" i="16" s="1"/>
  <c r="Y39" i="16"/>
  <c r="Y17" i="16"/>
  <c r="Y36" i="16"/>
  <c r="T15" i="16"/>
  <c r="X37" i="16"/>
  <c r="W19" i="16"/>
  <c r="V41" i="16"/>
  <c r="U33" i="16"/>
  <c r="AA8" i="18"/>
  <c r="AA10" i="18"/>
  <c r="AA12" i="18"/>
  <c r="AC17" i="18"/>
  <c r="AC19" i="18"/>
  <c r="AC21" i="18"/>
  <c r="AC23" i="18"/>
  <c r="AC25" i="18"/>
  <c r="AC27" i="18"/>
  <c r="AC29" i="18"/>
  <c r="AC31" i="18"/>
  <c r="AC35" i="18"/>
  <c r="AC37" i="18"/>
  <c r="AC39" i="18"/>
  <c r="AC41" i="18"/>
  <c r="AC43" i="18"/>
  <c r="AC45" i="18"/>
  <c r="AC47" i="18"/>
  <c r="AC49" i="18"/>
  <c r="Z16" i="18"/>
  <c r="Z34" i="18"/>
  <c r="Z44" i="18"/>
  <c r="Z50" i="18"/>
  <c r="AA28" i="18"/>
  <c r="AA42" i="18"/>
  <c r="AA50" i="18"/>
  <c r="AA27" i="18"/>
  <c r="AB8" i="18"/>
  <c r="AB10" i="18"/>
  <c r="AB12" i="18"/>
  <c r="AA33" i="18"/>
  <c r="AC8" i="18"/>
  <c r="AC10" i="18"/>
  <c r="AC12" i="18"/>
  <c r="Z14" i="18"/>
  <c r="Z18" i="18"/>
  <c r="Z20" i="18"/>
  <c r="Z22" i="18"/>
  <c r="Z26" i="18"/>
  <c r="Z28" i="18"/>
  <c r="Z32" i="18"/>
  <c r="Z38" i="18"/>
  <c r="Z42" i="18"/>
  <c r="Z48" i="18"/>
  <c r="AA18" i="18"/>
  <c r="AA22" i="18"/>
  <c r="AA26" i="18"/>
  <c r="AA32" i="18"/>
  <c r="AA36" i="18"/>
  <c r="AA40" i="18"/>
  <c r="AA46" i="18"/>
  <c r="AA43" i="18"/>
  <c r="AA14" i="18"/>
  <c r="AB14" i="18"/>
  <c r="AC14" i="18"/>
  <c r="K6" i="18"/>
  <c r="Z9" i="18"/>
  <c r="Z11" i="18"/>
  <c r="Z13" i="18"/>
  <c r="AB16" i="18"/>
  <c r="AB18" i="18"/>
  <c r="AB20" i="18"/>
  <c r="AB22" i="18"/>
  <c r="AB24" i="18"/>
  <c r="AB26" i="18"/>
  <c r="AB28" i="18"/>
  <c r="AB30" i="18"/>
  <c r="AB32" i="18"/>
  <c r="AB34" i="18"/>
  <c r="AB36" i="18"/>
  <c r="AB38" i="18"/>
  <c r="AB40" i="18"/>
  <c r="AB42" i="18"/>
  <c r="AB44" i="18"/>
  <c r="AB46" i="18"/>
  <c r="AB48" i="18"/>
  <c r="AB50" i="18"/>
  <c r="AA9" i="18"/>
  <c r="AA11" i="18"/>
  <c r="AA13" i="18"/>
  <c r="AC16" i="18"/>
  <c r="AC18" i="18"/>
  <c r="AC20" i="18"/>
  <c r="AC22" i="18"/>
  <c r="AC24" i="18"/>
  <c r="AC26" i="18"/>
  <c r="AC28" i="18"/>
  <c r="AC30" i="18"/>
  <c r="AC32" i="18"/>
  <c r="AC34" i="18"/>
  <c r="AC36" i="18"/>
  <c r="AC38" i="18"/>
  <c r="AC40" i="18"/>
  <c r="AC42" i="18"/>
  <c r="AC44" i="18"/>
  <c r="AC46" i="18"/>
  <c r="AC48" i="18"/>
  <c r="AC50" i="18"/>
  <c r="AB9" i="18"/>
  <c r="AB11" i="18"/>
  <c r="AB13" i="18"/>
  <c r="AA41" i="18"/>
  <c r="K7" i="18"/>
  <c r="AC9" i="18"/>
  <c r="AC11" i="18"/>
  <c r="AC13" i="18"/>
  <c r="AA35" i="18"/>
  <c r="Z15" i="18"/>
  <c r="Z41" i="18"/>
  <c r="AA17" i="18"/>
  <c r="AA47" i="18"/>
  <c r="AA15" i="18"/>
  <c r="AB15" i="18"/>
  <c r="Z17" i="18"/>
  <c r="Z19" i="18"/>
  <c r="Z21" i="18"/>
  <c r="Z23" i="18"/>
  <c r="Z25" i="18"/>
  <c r="Z27" i="18"/>
  <c r="Z29" i="18"/>
  <c r="Z31" i="18"/>
  <c r="Z33" i="18"/>
  <c r="Z35" i="18"/>
  <c r="Z37" i="18"/>
  <c r="Z39" i="18"/>
  <c r="Z43" i="18"/>
  <c r="Z45" i="18"/>
  <c r="Z47" i="18"/>
  <c r="Z49" i="18"/>
  <c r="AC15" i="18"/>
  <c r="AA19" i="18"/>
  <c r="AA21" i="18"/>
  <c r="AA23" i="18"/>
  <c r="AA25" i="18"/>
  <c r="AA29" i="18"/>
  <c r="AA31" i="18"/>
  <c r="AA39" i="18"/>
  <c r="AA45" i="18"/>
  <c r="AA49" i="18"/>
  <c r="Z8" i="18"/>
  <c r="Z10" i="18"/>
  <c r="Z12" i="18"/>
  <c r="AB17" i="18"/>
  <c r="AB19" i="18"/>
  <c r="AB21" i="18"/>
  <c r="AB23" i="18"/>
  <c r="AB25" i="18"/>
  <c r="AB27" i="18"/>
  <c r="AB29" i="18"/>
  <c r="AB31" i="18"/>
  <c r="AB33" i="18"/>
  <c r="AB35" i="18"/>
  <c r="AB37" i="18"/>
  <c r="AB39" i="18"/>
  <c r="AB41" i="18"/>
  <c r="AB43" i="18"/>
  <c r="AB45" i="18"/>
  <c r="AB47" i="18"/>
  <c r="AB49" i="18"/>
  <c r="AC33" i="18"/>
  <c r="Z24" i="18"/>
  <c r="Z30" i="18"/>
  <c r="Z36" i="18"/>
  <c r="Z40" i="18"/>
  <c r="Z46" i="18"/>
  <c r="AA16" i="18"/>
  <c r="AA20" i="18"/>
  <c r="AA24" i="18"/>
  <c r="AA30" i="18"/>
  <c r="AA34" i="18"/>
  <c r="AA38" i="18"/>
  <c r="AA44" i="18"/>
  <c r="AA48" i="18"/>
  <c r="AA37" i="18"/>
  <c r="X14" i="18"/>
  <c r="X20" i="18"/>
  <c r="X32" i="18"/>
  <c r="W11" i="18"/>
  <c r="U16" i="18"/>
  <c r="U18" i="18"/>
  <c r="U20" i="18"/>
  <c r="U22" i="18"/>
  <c r="U24" i="18"/>
  <c r="U26" i="18"/>
  <c r="U28" i="18"/>
  <c r="U30" i="18"/>
  <c r="U32" i="18"/>
  <c r="U34" i="18"/>
  <c r="U36" i="18"/>
  <c r="U38" i="18"/>
  <c r="U40" i="18"/>
  <c r="U42" i="18"/>
  <c r="U44" i="18"/>
  <c r="U46" i="18"/>
  <c r="U48" i="18"/>
  <c r="U50" i="18"/>
  <c r="W48" i="18"/>
  <c r="V11" i="18"/>
  <c r="X22" i="18"/>
  <c r="X30" i="18"/>
  <c r="X36" i="18"/>
  <c r="X40" i="18"/>
  <c r="X44" i="18"/>
  <c r="X48" i="18"/>
  <c r="X13" i="18"/>
  <c r="V16" i="18"/>
  <c r="V18" i="18"/>
  <c r="V20" i="18"/>
  <c r="V22" i="18"/>
  <c r="V24" i="18"/>
  <c r="V26" i="18"/>
  <c r="V28" i="18"/>
  <c r="V30" i="18"/>
  <c r="V32" i="18"/>
  <c r="V34" i="18"/>
  <c r="V36" i="18"/>
  <c r="V38" i="18"/>
  <c r="V40" i="18"/>
  <c r="V42" i="18"/>
  <c r="V44" i="18"/>
  <c r="V46" i="18"/>
  <c r="V48" i="18"/>
  <c r="V50" i="18"/>
  <c r="U9" i="18"/>
  <c r="U11" i="18"/>
  <c r="U13" i="18"/>
  <c r="W16" i="18"/>
  <c r="W18" i="18"/>
  <c r="W20" i="18"/>
  <c r="W22" i="18"/>
  <c r="W24" i="18"/>
  <c r="W26" i="18"/>
  <c r="W28" i="18"/>
  <c r="W30" i="18"/>
  <c r="W32" i="18"/>
  <c r="W34" i="18"/>
  <c r="W36" i="18"/>
  <c r="W38" i="18"/>
  <c r="W40" i="18"/>
  <c r="W42" i="18"/>
  <c r="W44" i="18"/>
  <c r="W46" i="18"/>
  <c r="W50" i="18"/>
  <c r="V9" i="18"/>
  <c r="V13" i="18"/>
  <c r="X16" i="18"/>
  <c r="X18" i="18"/>
  <c r="X24" i="18"/>
  <c r="X28" i="18"/>
  <c r="X34" i="18"/>
  <c r="X38" i="18"/>
  <c r="X42" i="18"/>
  <c r="X46" i="18"/>
  <c r="X50" i="18"/>
  <c r="W13" i="18"/>
  <c r="X9" i="18"/>
  <c r="W9" i="18"/>
  <c r="U15" i="18"/>
  <c r="V15" i="18"/>
  <c r="W45" i="18"/>
  <c r="J7" i="18"/>
  <c r="W15" i="18"/>
  <c r="U17" i="18"/>
  <c r="U19" i="18"/>
  <c r="U21" i="18"/>
  <c r="U23" i="18"/>
  <c r="U25" i="18"/>
  <c r="U27" i="18"/>
  <c r="U29" i="18"/>
  <c r="U31" i="18"/>
  <c r="U33" i="18"/>
  <c r="U35" i="18"/>
  <c r="U37" i="18"/>
  <c r="U39" i="18"/>
  <c r="U41" i="18"/>
  <c r="U43" i="18"/>
  <c r="U45" i="18"/>
  <c r="U47" i="18"/>
  <c r="U49" i="18"/>
  <c r="V17" i="18"/>
  <c r="V19" i="18"/>
  <c r="V21" i="18"/>
  <c r="V23" i="18"/>
  <c r="V25" i="18"/>
  <c r="V27" i="18"/>
  <c r="V29" i="18"/>
  <c r="V31" i="18"/>
  <c r="V33" i="18"/>
  <c r="V35" i="18"/>
  <c r="V37" i="18"/>
  <c r="V39" i="18"/>
  <c r="V41" i="18"/>
  <c r="V43" i="18"/>
  <c r="V45" i="18"/>
  <c r="V47" i="18"/>
  <c r="V49" i="18"/>
  <c r="U10" i="18"/>
  <c r="U12" i="18"/>
  <c r="W17" i="18"/>
  <c r="W19" i="18"/>
  <c r="W21" i="18"/>
  <c r="W23" i="18"/>
  <c r="W25" i="18"/>
  <c r="W27" i="18"/>
  <c r="W29" i="18"/>
  <c r="W31" i="18"/>
  <c r="W33" i="18"/>
  <c r="W35" i="18"/>
  <c r="W37" i="18"/>
  <c r="W39" i="18"/>
  <c r="W41" i="18"/>
  <c r="W43" i="18"/>
  <c r="W47" i="18"/>
  <c r="W49" i="18"/>
  <c r="X15" i="18"/>
  <c r="U8" i="18"/>
  <c r="V8" i="18"/>
  <c r="V10" i="18"/>
  <c r="V12" i="18"/>
  <c r="X17" i="18"/>
  <c r="X19" i="18"/>
  <c r="X21" i="18"/>
  <c r="X23" i="18"/>
  <c r="X25" i="18"/>
  <c r="X27" i="18"/>
  <c r="X29" i="18"/>
  <c r="X31" i="18"/>
  <c r="X33" i="18"/>
  <c r="X35" i="18"/>
  <c r="X37" i="18"/>
  <c r="X39" i="18"/>
  <c r="X41" i="18"/>
  <c r="X43" i="18"/>
  <c r="X45" i="18"/>
  <c r="X47" i="18"/>
  <c r="X49" i="18"/>
  <c r="W8" i="18"/>
  <c r="W10" i="18"/>
  <c r="W12" i="18"/>
  <c r="X10" i="18"/>
  <c r="X12" i="18"/>
  <c r="U14" i="18"/>
  <c r="X8" i="18"/>
  <c r="V14" i="18"/>
  <c r="W14" i="18"/>
  <c r="X26" i="18"/>
  <c r="X11" i="18"/>
  <c r="T9" i="16"/>
  <c r="T13" i="16"/>
  <c r="T20" i="16"/>
  <c r="U47" i="16"/>
  <c r="Y42" i="16"/>
  <c r="T38" i="16"/>
  <c r="W33" i="16"/>
  <c r="T29" i="16"/>
  <c r="Y19" i="16"/>
  <c r="T47" i="16"/>
  <c r="Y37" i="16"/>
  <c r="Y28" i="16"/>
  <c r="T24" i="16"/>
  <c r="U15" i="16"/>
  <c r="Y11" i="16"/>
  <c r="W37" i="16"/>
  <c r="T33" i="16"/>
  <c r="T28" i="16"/>
  <c r="W11" i="16"/>
  <c r="W50" i="16"/>
  <c r="T46" i="16"/>
  <c r="V37" i="16"/>
  <c r="U19" i="16"/>
  <c r="T50" i="16"/>
  <c r="Y45" i="16"/>
  <c r="T37" i="16"/>
  <c r="X27" i="16"/>
  <c r="T19" i="16"/>
  <c r="Y14" i="16"/>
  <c r="T11" i="16"/>
  <c r="X49" i="16"/>
  <c r="U41" i="16"/>
  <c r="V27" i="16"/>
  <c r="T23" i="16"/>
  <c r="X18" i="16"/>
  <c r="T14" i="16"/>
  <c r="W49" i="16"/>
  <c r="T41" i="16"/>
  <c r="T36" i="16"/>
  <c r="U27" i="16"/>
  <c r="Y22" i="16"/>
  <c r="T18" i="16"/>
  <c r="V49" i="16"/>
  <c r="T27" i="16"/>
  <c r="U49" i="16"/>
  <c r="T45" i="16"/>
  <c r="X40" i="16"/>
  <c r="U31" i="16"/>
  <c r="Y26" i="16"/>
  <c r="T22" i="16"/>
  <c r="Y13" i="16"/>
  <c r="U10" i="16"/>
  <c r="T49" i="16"/>
  <c r="Y44" i="16"/>
  <c r="T40" i="16"/>
  <c r="T31" i="16"/>
  <c r="Y21" i="16"/>
  <c r="X13" i="16"/>
  <c r="T10" i="16"/>
  <c r="J6" i="18"/>
  <c r="W48" i="16"/>
  <c r="Y43" i="16"/>
  <c r="T35" i="16"/>
  <c r="Y8" i="16"/>
  <c r="Y29" i="16"/>
  <c r="Y12" i="16"/>
  <c r="W43" i="16"/>
  <c r="X29" i="16"/>
  <c r="T21" i="16"/>
  <c r="T16" i="16"/>
  <c r="W8" i="16"/>
  <c r="V43" i="16"/>
  <c r="T39" i="16"/>
  <c r="T34" i="16"/>
  <c r="Y20" i="16"/>
  <c r="Y15" i="16"/>
  <c r="W12" i="16"/>
  <c r="V8" i="16"/>
  <c r="T44" i="16"/>
  <c r="V13" i="16"/>
  <c r="T30" i="16"/>
  <c r="T48" i="16"/>
  <c r="Y34" i="16"/>
  <c r="W25" i="16"/>
  <c r="Y47" i="16"/>
  <c r="W47" i="16"/>
  <c r="Y38" i="16"/>
  <c r="Y33" i="16"/>
  <c r="T25" i="16"/>
  <c r="X15" i="16"/>
  <c r="U8" i="16"/>
  <c r="Y16" i="16"/>
  <c r="V39" i="16"/>
  <c r="V47" i="16"/>
  <c r="U29" i="16"/>
  <c r="T8" i="16"/>
  <c r="X39" i="16"/>
  <c r="X30" i="16"/>
  <c r="T17" i="16"/>
  <c r="V21" i="16"/>
  <c r="T43" i="16"/>
  <c r="X33" i="16"/>
  <c r="U12" i="16"/>
  <c r="T12" i="16"/>
  <c r="J16" i="16"/>
  <c r="K4" i="16"/>
  <c r="AB41" i="16" s="1"/>
  <c r="W31" i="16"/>
  <c r="X9" i="16"/>
  <c r="AB43" i="16"/>
  <c r="AB39" i="16"/>
  <c r="AB31" i="16"/>
  <c r="W14" i="16"/>
  <c r="Z10" i="16"/>
  <c r="AA43" i="16"/>
  <c r="AA31" i="16"/>
  <c r="AA23" i="16"/>
  <c r="AC15" i="16"/>
  <c r="M14" i="16"/>
  <c r="V50" i="16"/>
  <c r="V46" i="16"/>
  <c r="V42" i="16"/>
  <c r="V38" i="16"/>
  <c r="V30" i="16"/>
  <c r="V24" i="16"/>
  <c r="U50" i="16"/>
  <c r="U46" i="16"/>
  <c r="U44" i="16"/>
  <c r="U40" i="16"/>
  <c r="U36" i="16"/>
  <c r="U32" i="16"/>
  <c r="U26" i="16"/>
  <c r="U22" i="16"/>
  <c r="U20" i="16"/>
  <c r="U16" i="16"/>
  <c r="AC8" i="16"/>
  <c r="W46" i="16"/>
  <c r="W40" i="16"/>
  <c r="W36" i="16"/>
  <c r="W34" i="16"/>
  <c r="W30" i="16"/>
  <c r="W26" i="16"/>
  <c r="W22" i="16"/>
  <c r="W16" i="16"/>
  <c r="U11" i="16"/>
  <c r="U9" i="16"/>
  <c r="V36" i="16"/>
  <c r="V28" i="16"/>
  <c r="V16" i="16"/>
  <c r="AC49" i="16"/>
  <c r="AC43" i="16"/>
  <c r="AC39" i="16"/>
  <c r="AC31" i="16"/>
  <c r="AC27" i="16"/>
  <c r="AC21" i="16"/>
  <c r="AA12" i="16"/>
  <c r="K3" i="15"/>
  <c r="J2" i="15"/>
  <c r="T8" i="15" s="1"/>
  <c r="K2" i="15"/>
  <c r="K4" i="15" s="1"/>
  <c r="K15" i="15"/>
  <c r="K14" i="15"/>
  <c r="X20" i="23" l="1"/>
  <c r="W20" i="23"/>
  <c r="V20" i="23"/>
  <c r="U20" i="23"/>
  <c r="AC10" i="22"/>
  <c r="AB46" i="22"/>
  <c r="AB42" i="22"/>
  <c r="Z39" i="22"/>
  <c r="AB30" i="22"/>
  <c r="Z9" i="22"/>
  <c r="Z25" i="22"/>
  <c r="AB24" i="22"/>
  <c r="Z23" i="22"/>
  <c r="AC51" i="23"/>
  <c r="AB51" i="23"/>
  <c r="AA51" i="23"/>
  <c r="Z51" i="23"/>
  <c r="AC50" i="23"/>
  <c r="AB50" i="23"/>
  <c r="AA50" i="23"/>
  <c r="Z50" i="23"/>
  <c r="AC49" i="23"/>
  <c r="AB49" i="23"/>
  <c r="AA49" i="23"/>
  <c r="Z49" i="23"/>
  <c r="AC48" i="23"/>
  <c r="AB48" i="23"/>
  <c r="AA48" i="23"/>
  <c r="Z48" i="23"/>
  <c r="AC47" i="23"/>
  <c r="AB47" i="23"/>
  <c r="AA47" i="23"/>
  <c r="Z47" i="23"/>
  <c r="AC46" i="23"/>
  <c r="AB46" i="23"/>
  <c r="AA46" i="23"/>
  <c r="Z46" i="23"/>
  <c r="AC45" i="23"/>
  <c r="AB45" i="23"/>
  <c r="AA45" i="23"/>
  <c r="Z45" i="23"/>
  <c r="AC44" i="23"/>
  <c r="AB44" i="23"/>
  <c r="AA44" i="23"/>
  <c r="Z44" i="23"/>
  <c r="AC43" i="23"/>
  <c r="AB43" i="23"/>
  <c r="AA43" i="23"/>
  <c r="Z43" i="23"/>
  <c r="AC42" i="23"/>
  <c r="AB42" i="23"/>
  <c r="AA42" i="23"/>
  <c r="Z42" i="23"/>
  <c r="AC41" i="23"/>
  <c r="AB41" i="23"/>
  <c r="AA41" i="23"/>
  <c r="Z41" i="23"/>
  <c r="AC40" i="23"/>
  <c r="AB40" i="23"/>
  <c r="AA40" i="23"/>
  <c r="Z40" i="23"/>
  <c r="AC39" i="23"/>
  <c r="AB39" i="23"/>
  <c r="AA39" i="23"/>
  <c r="Z39" i="23"/>
  <c r="AC38" i="23"/>
  <c r="AB38" i="23"/>
  <c r="AA38" i="23"/>
  <c r="Z38" i="23"/>
  <c r="AC37" i="23"/>
  <c r="AB37" i="23"/>
  <c r="AA37" i="23"/>
  <c r="Z37" i="23"/>
  <c r="AC36" i="23"/>
  <c r="AB36" i="23"/>
  <c r="AA36" i="23"/>
  <c r="Z36" i="23"/>
  <c r="AC35" i="23"/>
  <c r="AB35" i="23"/>
  <c r="AA35" i="23"/>
  <c r="Z35" i="23"/>
  <c r="AC34" i="23"/>
  <c r="AB34" i="23"/>
  <c r="AA34" i="23"/>
  <c r="Z34" i="23"/>
  <c r="AC33" i="23"/>
  <c r="AB33" i="23"/>
  <c r="AA33" i="23"/>
  <c r="Z33" i="23"/>
  <c r="AC32" i="23"/>
  <c r="AB32" i="23"/>
  <c r="AA32" i="23"/>
  <c r="Z32" i="23"/>
  <c r="AC31" i="23"/>
  <c r="AB31" i="23"/>
  <c r="AA31" i="23"/>
  <c r="Z31" i="23"/>
  <c r="AC30" i="23"/>
  <c r="AB30" i="23"/>
  <c r="AA30" i="23"/>
  <c r="Z30" i="23"/>
  <c r="AC29" i="23"/>
  <c r="AB29" i="23"/>
  <c r="AA29" i="23"/>
  <c r="Z29" i="23"/>
  <c r="AC28" i="23"/>
  <c r="AB28" i="23"/>
  <c r="AA28" i="23"/>
  <c r="Z28" i="23"/>
  <c r="AC27" i="23"/>
  <c r="AB27" i="23"/>
  <c r="AA27" i="23"/>
  <c r="Z27" i="23"/>
  <c r="AC26" i="23"/>
  <c r="AB26" i="23"/>
  <c r="AA26" i="23"/>
  <c r="Z26" i="23"/>
  <c r="AC25" i="23"/>
  <c r="AB25" i="23"/>
  <c r="AA25" i="23"/>
  <c r="Z25" i="23"/>
  <c r="AC24" i="23"/>
  <c r="AB24" i="23"/>
  <c r="AA24" i="23"/>
  <c r="Z24" i="23"/>
  <c r="AC23" i="23"/>
  <c r="AB23" i="23"/>
  <c r="AA23" i="23"/>
  <c r="Z23" i="23"/>
  <c r="AC22" i="23"/>
  <c r="AB22" i="23"/>
  <c r="AA22" i="23"/>
  <c r="Z22" i="23"/>
  <c r="AC21" i="23"/>
  <c r="AB21" i="23"/>
  <c r="AA21" i="23"/>
  <c r="Z21" i="23"/>
  <c r="AC19" i="23"/>
  <c r="AB19" i="23"/>
  <c r="AA19" i="23"/>
  <c r="Z19" i="23"/>
  <c r="AC18" i="23"/>
  <c r="AB18" i="23"/>
  <c r="AA18" i="23"/>
  <c r="Z18" i="23"/>
  <c r="AC17" i="23"/>
  <c r="AB17" i="23"/>
  <c r="AA17" i="23"/>
  <c r="Z17" i="23"/>
  <c r="AC16" i="23"/>
  <c r="AB16" i="23"/>
  <c r="AA16" i="23"/>
  <c r="Z16" i="23"/>
  <c r="AC15" i="23"/>
  <c r="AB15" i="23"/>
  <c r="AA15" i="23"/>
  <c r="Z15" i="23"/>
  <c r="AC14" i="23"/>
  <c r="AB14" i="23"/>
  <c r="AA14" i="23"/>
  <c r="Z14" i="23"/>
  <c r="AC13" i="23"/>
  <c r="AB13" i="23"/>
  <c r="AA13" i="23"/>
  <c r="Z13" i="23"/>
  <c r="AC12" i="23"/>
  <c r="AB12" i="23"/>
  <c r="AA12" i="23"/>
  <c r="Z12" i="23"/>
  <c r="AC11" i="23"/>
  <c r="AB11" i="23"/>
  <c r="AA11" i="23"/>
  <c r="Z11" i="23"/>
  <c r="AC10" i="23"/>
  <c r="AB10" i="23"/>
  <c r="AA10" i="23"/>
  <c r="Z10" i="23"/>
  <c r="AC9" i="23"/>
  <c r="AB9" i="23"/>
  <c r="AA9" i="23"/>
  <c r="Z9" i="23"/>
  <c r="AC8" i="23"/>
  <c r="AB8" i="23"/>
  <c r="AA8" i="23"/>
  <c r="Z8" i="23"/>
  <c r="K7" i="23"/>
  <c r="K6" i="23"/>
  <c r="X51" i="23"/>
  <c r="W51" i="23"/>
  <c r="V51" i="23"/>
  <c r="U51" i="23"/>
  <c r="X50" i="23"/>
  <c r="W50" i="23"/>
  <c r="V50" i="23"/>
  <c r="U50" i="23"/>
  <c r="X49" i="23"/>
  <c r="W49" i="23"/>
  <c r="V49" i="23"/>
  <c r="U49" i="23"/>
  <c r="X48" i="23"/>
  <c r="W48" i="23"/>
  <c r="V48" i="23"/>
  <c r="U48" i="23"/>
  <c r="X47" i="23"/>
  <c r="W47" i="23"/>
  <c r="V47" i="23"/>
  <c r="U47" i="23"/>
  <c r="X46" i="23"/>
  <c r="W46" i="23"/>
  <c r="V46" i="23"/>
  <c r="U46" i="23"/>
  <c r="X45" i="23"/>
  <c r="W45" i="23"/>
  <c r="V45" i="23"/>
  <c r="U45" i="23"/>
  <c r="X44" i="23"/>
  <c r="W44" i="23"/>
  <c r="V44" i="23"/>
  <c r="U44" i="23"/>
  <c r="X43" i="23"/>
  <c r="W43" i="23"/>
  <c r="V43" i="23"/>
  <c r="U43" i="23"/>
  <c r="X42" i="23"/>
  <c r="W42" i="23"/>
  <c r="V42" i="23"/>
  <c r="U42" i="23"/>
  <c r="X41" i="23"/>
  <c r="W41" i="23"/>
  <c r="V41" i="23"/>
  <c r="U41" i="23"/>
  <c r="X40" i="23"/>
  <c r="W40" i="23"/>
  <c r="V40" i="23"/>
  <c r="U40" i="23"/>
  <c r="X39" i="23"/>
  <c r="W39" i="23"/>
  <c r="V39" i="23"/>
  <c r="U39" i="23"/>
  <c r="X38" i="23"/>
  <c r="W38" i="23"/>
  <c r="V38" i="23"/>
  <c r="U38" i="23"/>
  <c r="X37" i="23"/>
  <c r="W37" i="23"/>
  <c r="V37" i="23"/>
  <c r="U37" i="23"/>
  <c r="X36" i="23"/>
  <c r="W36" i="23"/>
  <c r="V36" i="23"/>
  <c r="U36" i="23"/>
  <c r="X35" i="23"/>
  <c r="W35" i="23"/>
  <c r="V35" i="23"/>
  <c r="U35" i="23"/>
  <c r="X34" i="23"/>
  <c r="W34" i="23"/>
  <c r="V34" i="23"/>
  <c r="U34" i="23"/>
  <c r="X33" i="23"/>
  <c r="W33" i="23"/>
  <c r="V33" i="23"/>
  <c r="U33" i="23"/>
  <c r="X32" i="23"/>
  <c r="W32" i="23"/>
  <c r="V32" i="23"/>
  <c r="U32" i="23"/>
  <c r="X31" i="23"/>
  <c r="W31" i="23"/>
  <c r="V31" i="23"/>
  <c r="U31" i="23"/>
  <c r="X30" i="23"/>
  <c r="W30" i="23"/>
  <c r="V30" i="23"/>
  <c r="U30" i="23"/>
  <c r="X29" i="23"/>
  <c r="W29" i="23"/>
  <c r="V29" i="23"/>
  <c r="U29" i="23"/>
  <c r="X28" i="23"/>
  <c r="W28" i="23"/>
  <c r="V28" i="23"/>
  <c r="U28" i="23"/>
  <c r="X27" i="23"/>
  <c r="W27" i="23"/>
  <c r="V27" i="23"/>
  <c r="U27" i="23"/>
  <c r="X26" i="23"/>
  <c r="W26" i="23"/>
  <c r="V26" i="23"/>
  <c r="U26" i="23"/>
  <c r="X25" i="23"/>
  <c r="W25" i="23"/>
  <c r="V25" i="23"/>
  <c r="U25" i="23"/>
  <c r="X24" i="23"/>
  <c r="W24" i="23"/>
  <c r="V24" i="23"/>
  <c r="U24" i="23"/>
  <c r="X23" i="23"/>
  <c r="W23" i="23"/>
  <c r="V23" i="23"/>
  <c r="U23" i="23"/>
  <c r="X22" i="23"/>
  <c r="W22" i="23"/>
  <c r="V22" i="23"/>
  <c r="U22" i="23"/>
  <c r="X21" i="23"/>
  <c r="W21" i="23"/>
  <c r="V21" i="23"/>
  <c r="U21" i="23"/>
  <c r="X19" i="23"/>
  <c r="W19" i="23"/>
  <c r="V19" i="23"/>
  <c r="U19" i="23"/>
  <c r="X18" i="23"/>
  <c r="W18" i="23"/>
  <c r="V18" i="23"/>
  <c r="U18" i="23"/>
  <c r="X17" i="23"/>
  <c r="W17" i="23"/>
  <c r="V17" i="23"/>
  <c r="U17" i="23"/>
  <c r="X16" i="23"/>
  <c r="W16" i="23"/>
  <c r="V16" i="23"/>
  <c r="U16" i="23"/>
  <c r="X15" i="23"/>
  <c r="W15" i="23"/>
  <c r="V15" i="23"/>
  <c r="U15" i="23"/>
  <c r="X14" i="23"/>
  <c r="W14" i="23"/>
  <c r="V14" i="23"/>
  <c r="U14" i="23"/>
  <c r="X13" i="23"/>
  <c r="W13" i="23"/>
  <c r="V13" i="23"/>
  <c r="U13" i="23"/>
  <c r="X12" i="23"/>
  <c r="W12" i="23"/>
  <c r="V12" i="23"/>
  <c r="U12" i="23"/>
  <c r="X11" i="23"/>
  <c r="W11" i="23"/>
  <c r="V11" i="23"/>
  <c r="U11" i="23"/>
  <c r="X10" i="23"/>
  <c r="W10" i="23"/>
  <c r="V10" i="23"/>
  <c r="U10" i="23"/>
  <c r="X9" i="23"/>
  <c r="W9" i="23"/>
  <c r="V9" i="23"/>
  <c r="U9" i="23"/>
  <c r="X8" i="23"/>
  <c r="W8" i="23"/>
  <c r="V8" i="23"/>
  <c r="U8" i="23"/>
  <c r="J7" i="23"/>
  <c r="J6" i="23"/>
  <c r="AA14" i="22"/>
  <c r="AC51" i="22"/>
  <c r="X8" i="22"/>
  <c r="X12" i="22"/>
  <c r="V18" i="22"/>
  <c r="X38" i="22"/>
  <c r="V51" i="22"/>
  <c r="J7" i="22"/>
  <c r="U14" i="22"/>
  <c r="W27" i="22"/>
  <c r="U40" i="22"/>
  <c r="W51" i="22"/>
  <c r="V10" i="22"/>
  <c r="V19" i="22"/>
  <c r="X31" i="22"/>
  <c r="X39" i="22"/>
  <c r="V44" i="22"/>
  <c r="X51" i="22"/>
  <c r="V32" i="22"/>
  <c r="X18" i="22"/>
  <c r="W39" i="22"/>
  <c r="U19" i="22"/>
  <c r="W13" i="22"/>
  <c r="X50" i="22"/>
  <c r="V31" i="22"/>
  <c r="X17" i="22"/>
  <c r="U32" i="22"/>
  <c r="W18" i="22"/>
  <c r="V43" i="22"/>
  <c r="X30" i="22"/>
  <c r="U11" i="22"/>
  <c r="X43" i="22"/>
  <c r="V24" i="22"/>
  <c r="V16" i="22"/>
  <c r="X9" i="22"/>
  <c r="U44" i="22"/>
  <c r="W31" i="22"/>
  <c r="X42" i="22"/>
  <c r="V23" i="22"/>
  <c r="W10" i="22"/>
  <c r="V36" i="22"/>
  <c r="X23" i="22"/>
  <c r="W43" i="22"/>
  <c r="U24" i="22"/>
  <c r="V35" i="22"/>
  <c r="X22" i="22"/>
  <c r="X15" i="22"/>
  <c r="V9" i="22"/>
  <c r="V48" i="22"/>
  <c r="X35" i="22"/>
  <c r="V14" i="22"/>
  <c r="U36" i="22"/>
  <c r="W23" i="22"/>
  <c r="U16" i="22"/>
  <c r="U10" i="22"/>
  <c r="V47" i="22"/>
  <c r="X34" i="22"/>
  <c r="U50" i="22"/>
  <c r="U38" i="22"/>
  <c r="W33" i="22"/>
  <c r="U30" i="22"/>
  <c r="W11" i="22"/>
  <c r="U8" i="22"/>
  <c r="V12" i="22"/>
  <c r="X11" i="22"/>
  <c r="V8" i="22"/>
  <c r="J6" i="22"/>
  <c r="V49" i="22"/>
  <c r="X16" i="22"/>
  <c r="U46" i="22"/>
  <c r="W45" i="22"/>
  <c r="W41" i="22"/>
  <c r="W37" i="22"/>
  <c r="U34" i="22"/>
  <c r="W29" i="22"/>
  <c r="U26" i="22"/>
  <c r="U22" i="22"/>
  <c r="U15" i="22"/>
  <c r="U12" i="22"/>
  <c r="X44" i="22"/>
  <c r="U42" i="22"/>
  <c r="U17" i="22"/>
  <c r="X40" i="22"/>
  <c r="W21" i="22"/>
  <c r="X48" i="22"/>
  <c r="V41" i="22"/>
  <c r="V37" i="22"/>
  <c r="V33" i="22"/>
  <c r="X28" i="22"/>
  <c r="V25" i="22"/>
  <c r="X24" i="22"/>
  <c r="V21" i="22"/>
  <c r="X14" i="22"/>
  <c r="X10" i="22"/>
  <c r="W49" i="22"/>
  <c r="W25" i="22"/>
  <c r="V45" i="22"/>
  <c r="X36" i="22"/>
  <c r="X32" i="22"/>
  <c r="V29" i="22"/>
  <c r="X19" i="22"/>
  <c r="V11" i="22"/>
  <c r="X47" i="22"/>
  <c r="V28" i="22"/>
  <c r="X13" i="22"/>
  <c r="U48" i="22"/>
  <c r="W35" i="22"/>
  <c r="W9" i="22"/>
  <c r="X46" i="22"/>
  <c r="V27" i="22"/>
  <c r="V40" i="22"/>
  <c r="X27" i="22"/>
  <c r="W47" i="22"/>
  <c r="U28" i="22"/>
  <c r="V39" i="22"/>
  <c r="X26" i="22"/>
  <c r="V13" i="22"/>
  <c r="U51" i="22"/>
  <c r="AC50" i="20"/>
  <c r="AB50" i="20"/>
  <c r="AA50" i="20"/>
  <c r="Z50" i="20"/>
  <c r="AC49" i="20"/>
  <c r="AB49" i="20"/>
  <c r="AA49" i="20"/>
  <c r="Z49" i="20"/>
  <c r="AC48" i="20"/>
  <c r="AB48" i="20"/>
  <c r="AA48" i="20"/>
  <c r="Z48" i="20"/>
  <c r="AC47" i="20"/>
  <c r="AB47" i="20"/>
  <c r="AA47" i="20"/>
  <c r="Z47" i="20"/>
  <c r="AC46" i="20"/>
  <c r="AB46" i="20"/>
  <c r="AA46" i="20"/>
  <c r="Z46" i="20"/>
  <c r="AC45" i="20"/>
  <c r="AB45" i="20"/>
  <c r="AA45" i="20"/>
  <c r="Z45" i="20"/>
  <c r="AC44" i="20"/>
  <c r="AB44" i="20"/>
  <c r="AA44" i="20"/>
  <c r="Z44" i="20"/>
  <c r="AC43" i="20"/>
  <c r="AB43" i="20"/>
  <c r="AA43" i="20"/>
  <c r="Z43" i="20"/>
  <c r="AC42" i="20"/>
  <c r="AB42" i="20"/>
  <c r="AA42" i="20"/>
  <c r="Z42" i="20"/>
  <c r="AC41" i="20"/>
  <c r="AB41" i="20"/>
  <c r="AA41" i="20"/>
  <c r="Z41" i="20"/>
  <c r="AC40" i="20"/>
  <c r="AB40" i="20"/>
  <c r="AA40" i="20"/>
  <c r="Z40" i="20"/>
  <c r="AC39" i="20"/>
  <c r="AB39" i="20"/>
  <c r="AA39" i="20"/>
  <c r="Z39" i="20"/>
  <c r="AC38" i="20"/>
  <c r="AB38" i="20"/>
  <c r="AA38" i="20"/>
  <c r="Z38" i="20"/>
  <c r="AC37" i="20"/>
  <c r="AB37" i="20"/>
  <c r="AA37" i="20"/>
  <c r="Z37" i="20"/>
  <c r="AC36" i="20"/>
  <c r="AB36" i="20"/>
  <c r="AA36" i="20"/>
  <c r="Z36" i="20"/>
  <c r="AC35" i="20"/>
  <c r="AB35" i="20"/>
  <c r="AA35" i="20"/>
  <c r="Z35" i="20"/>
  <c r="AC34" i="20"/>
  <c r="AB34" i="20"/>
  <c r="AA34" i="20"/>
  <c r="Z34" i="20"/>
  <c r="AC33" i="20"/>
  <c r="AB33" i="20"/>
  <c r="AA33" i="20"/>
  <c r="Z33" i="20"/>
  <c r="AC32" i="20"/>
  <c r="AB32" i="20"/>
  <c r="AA32" i="20"/>
  <c r="Z32" i="20"/>
  <c r="AC31" i="20"/>
  <c r="AB31" i="20"/>
  <c r="AA31" i="20"/>
  <c r="Z31" i="20"/>
  <c r="AC30" i="20"/>
  <c r="AB30" i="20"/>
  <c r="AA30" i="20"/>
  <c r="Z30" i="20"/>
  <c r="AC29" i="20"/>
  <c r="AB29" i="20"/>
  <c r="AA29" i="20"/>
  <c r="Z29" i="20"/>
  <c r="AC28" i="20"/>
  <c r="AB28" i="20"/>
  <c r="AA28" i="20"/>
  <c r="Z28" i="20"/>
  <c r="AC27" i="20"/>
  <c r="AB27" i="20"/>
  <c r="AA27" i="20"/>
  <c r="Z27" i="20"/>
  <c r="AC26" i="20"/>
  <c r="AB26" i="20"/>
  <c r="AA26" i="20"/>
  <c r="Z26" i="20"/>
  <c r="AC25" i="20"/>
  <c r="AB25" i="20"/>
  <c r="AA25" i="20"/>
  <c r="Z25" i="20"/>
  <c r="AC24" i="20"/>
  <c r="AB24" i="20"/>
  <c r="AA24" i="20"/>
  <c r="Z24" i="20"/>
  <c r="AC23" i="20"/>
  <c r="AB23" i="20"/>
  <c r="AA23" i="20"/>
  <c r="Z23" i="20"/>
  <c r="AC22" i="20"/>
  <c r="AB22" i="20"/>
  <c r="AA22" i="20"/>
  <c r="Z22" i="20"/>
  <c r="AC21" i="20"/>
  <c r="AB21" i="20"/>
  <c r="AA21" i="20"/>
  <c r="Z21" i="20"/>
  <c r="AC20" i="20"/>
  <c r="AB20" i="20"/>
  <c r="AA20" i="20"/>
  <c r="Z20" i="20"/>
  <c r="AC19" i="20"/>
  <c r="AB19" i="20"/>
  <c r="AA19" i="20"/>
  <c r="Z19" i="20"/>
  <c r="AC18" i="20"/>
  <c r="AB18" i="20"/>
  <c r="AA18" i="20"/>
  <c r="Z18" i="20"/>
  <c r="AC17" i="20"/>
  <c r="AB17" i="20"/>
  <c r="AA17" i="20"/>
  <c r="Z17" i="20"/>
  <c r="AC16" i="20"/>
  <c r="AB16" i="20"/>
  <c r="AA16" i="20"/>
  <c r="Z16" i="20"/>
  <c r="AC15" i="20"/>
  <c r="AB15" i="20"/>
  <c r="AA15" i="20"/>
  <c r="Z15" i="20"/>
  <c r="AC14" i="20"/>
  <c r="AB14" i="20"/>
  <c r="AA14" i="20"/>
  <c r="Z14" i="20"/>
  <c r="AC13" i="20"/>
  <c r="AB13" i="20"/>
  <c r="AA13" i="20"/>
  <c r="Z13" i="20"/>
  <c r="AC12" i="20"/>
  <c r="AB12" i="20"/>
  <c r="AA12" i="20"/>
  <c r="Z12" i="20"/>
  <c r="AC11" i="20"/>
  <c r="AB11" i="20"/>
  <c r="AA11" i="20"/>
  <c r="Z11" i="20"/>
  <c r="AC10" i="20"/>
  <c r="AB10" i="20"/>
  <c r="AA10" i="20"/>
  <c r="Z10" i="20"/>
  <c r="AC9" i="20"/>
  <c r="AB9" i="20"/>
  <c r="AA9" i="20"/>
  <c r="Z9" i="20"/>
  <c r="AC8" i="20"/>
  <c r="AB8" i="20"/>
  <c r="AA8" i="20"/>
  <c r="Z8" i="20"/>
  <c r="K7" i="20"/>
  <c r="K6" i="20"/>
  <c r="X50" i="20"/>
  <c r="W50" i="20"/>
  <c r="V50" i="20"/>
  <c r="U50" i="20"/>
  <c r="X49" i="20"/>
  <c r="W49" i="20"/>
  <c r="V49" i="20"/>
  <c r="U49" i="20"/>
  <c r="X48" i="20"/>
  <c r="W48" i="20"/>
  <c r="V48" i="20"/>
  <c r="U48" i="20"/>
  <c r="X47" i="20"/>
  <c r="W47" i="20"/>
  <c r="V47" i="20"/>
  <c r="U47" i="20"/>
  <c r="X46" i="20"/>
  <c r="W46" i="20"/>
  <c r="V46" i="20"/>
  <c r="U46" i="20"/>
  <c r="X45" i="20"/>
  <c r="W45" i="20"/>
  <c r="V45" i="20"/>
  <c r="U45" i="20"/>
  <c r="X44" i="20"/>
  <c r="W44" i="20"/>
  <c r="V44" i="20"/>
  <c r="U44" i="20"/>
  <c r="X43" i="20"/>
  <c r="W43" i="20"/>
  <c r="V43" i="20"/>
  <c r="U43" i="20"/>
  <c r="X42" i="20"/>
  <c r="W42" i="20"/>
  <c r="V42" i="20"/>
  <c r="U42" i="20"/>
  <c r="X41" i="20"/>
  <c r="W41" i="20"/>
  <c r="V41" i="20"/>
  <c r="U41" i="20"/>
  <c r="X40" i="20"/>
  <c r="W40" i="20"/>
  <c r="V40" i="20"/>
  <c r="U40" i="20"/>
  <c r="X39" i="20"/>
  <c r="W39" i="20"/>
  <c r="V39" i="20"/>
  <c r="U39" i="20"/>
  <c r="X38" i="20"/>
  <c r="W38" i="20"/>
  <c r="V38" i="20"/>
  <c r="U38" i="20"/>
  <c r="X37" i="20"/>
  <c r="W37" i="20"/>
  <c r="V37" i="20"/>
  <c r="U37" i="20"/>
  <c r="X36" i="20"/>
  <c r="W36" i="20"/>
  <c r="V36" i="20"/>
  <c r="U36" i="20"/>
  <c r="X35" i="20"/>
  <c r="W35" i="20"/>
  <c r="V35" i="20"/>
  <c r="U35" i="20"/>
  <c r="X34" i="20"/>
  <c r="W34" i="20"/>
  <c r="V34" i="20"/>
  <c r="U34" i="20"/>
  <c r="X33" i="20"/>
  <c r="W33" i="20"/>
  <c r="V33" i="20"/>
  <c r="U33" i="20"/>
  <c r="X32" i="20"/>
  <c r="W32" i="20"/>
  <c r="V32" i="20"/>
  <c r="U32" i="20"/>
  <c r="X31" i="20"/>
  <c r="W31" i="20"/>
  <c r="V31" i="20"/>
  <c r="U31" i="20"/>
  <c r="X30" i="20"/>
  <c r="W30" i="20"/>
  <c r="V30" i="20"/>
  <c r="U30" i="20"/>
  <c r="X29" i="20"/>
  <c r="W29" i="20"/>
  <c r="V29" i="20"/>
  <c r="U29" i="20"/>
  <c r="X28" i="20"/>
  <c r="W28" i="20"/>
  <c r="V28" i="20"/>
  <c r="U28" i="20"/>
  <c r="X27" i="20"/>
  <c r="W27" i="20"/>
  <c r="V27" i="20"/>
  <c r="U27" i="20"/>
  <c r="X26" i="20"/>
  <c r="W26" i="20"/>
  <c r="V26" i="20"/>
  <c r="U26" i="20"/>
  <c r="X25" i="20"/>
  <c r="W25" i="20"/>
  <c r="V25" i="20"/>
  <c r="U25" i="20"/>
  <c r="X24" i="20"/>
  <c r="W24" i="20"/>
  <c r="V24" i="20"/>
  <c r="U24" i="20"/>
  <c r="X23" i="20"/>
  <c r="W23" i="20"/>
  <c r="V23" i="20"/>
  <c r="U23" i="20"/>
  <c r="X22" i="20"/>
  <c r="W22" i="20"/>
  <c r="V22" i="20"/>
  <c r="U22" i="20"/>
  <c r="X21" i="20"/>
  <c r="W21" i="20"/>
  <c r="V21" i="20"/>
  <c r="U21" i="20"/>
  <c r="X20" i="20"/>
  <c r="W20" i="20"/>
  <c r="V20" i="20"/>
  <c r="U20" i="20"/>
  <c r="X19" i="20"/>
  <c r="W19" i="20"/>
  <c r="V19" i="20"/>
  <c r="U19" i="20"/>
  <c r="X18" i="20"/>
  <c r="W18" i="20"/>
  <c r="V18" i="20"/>
  <c r="U18" i="20"/>
  <c r="X17" i="20"/>
  <c r="W17" i="20"/>
  <c r="V17" i="20"/>
  <c r="U17" i="20"/>
  <c r="X16" i="20"/>
  <c r="W16" i="20"/>
  <c r="V16" i="20"/>
  <c r="U16" i="20"/>
  <c r="X15" i="20"/>
  <c r="W15" i="20"/>
  <c r="V15" i="20"/>
  <c r="U15" i="20"/>
  <c r="X14" i="20"/>
  <c r="W14" i="20"/>
  <c r="V14" i="20"/>
  <c r="U14" i="20"/>
  <c r="X13" i="20"/>
  <c r="W13" i="20"/>
  <c r="V13" i="20"/>
  <c r="U13" i="20"/>
  <c r="X12" i="20"/>
  <c r="W12" i="20"/>
  <c r="V12" i="20"/>
  <c r="U12" i="20"/>
  <c r="X11" i="20"/>
  <c r="W11" i="20"/>
  <c r="V11" i="20"/>
  <c r="U11" i="20"/>
  <c r="X10" i="20"/>
  <c r="W10" i="20"/>
  <c r="V10" i="20"/>
  <c r="U10" i="20"/>
  <c r="X9" i="20"/>
  <c r="W9" i="20"/>
  <c r="V9" i="20"/>
  <c r="U9" i="20"/>
  <c r="X8" i="20"/>
  <c r="W8" i="20"/>
  <c r="V8" i="20"/>
  <c r="U8" i="20"/>
  <c r="J7" i="20"/>
  <c r="J6" i="20"/>
  <c r="AC17" i="16"/>
  <c r="AC45" i="16"/>
  <c r="AA33" i="16"/>
  <c r="AB17" i="16"/>
  <c r="AB45" i="16"/>
  <c r="W39" i="16"/>
  <c r="V10" i="16"/>
  <c r="W9" i="16"/>
  <c r="V11" i="16"/>
  <c r="J7" i="16"/>
  <c r="AC19" i="16"/>
  <c r="AC47" i="16"/>
  <c r="U13" i="16"/>
  <c r="W38" i="16"/>
  <c r="U24" i="16"/>
  <c r="U48" i="16"/>
  <c r="V48" i="16"/>
  <c r="AA35" i="16"/>
  <c r="AB19" i="16"/>
  <c r="AB47" i="16"/>
  <c r="W15" i="16"/>
  <c r="X16" i="16"/>
  <c r="U43" i="16"/>
  <c r="V25" i="16"/>
  <c r="X22" i="16"/>
  <c r="V45" i="16"/>
  <c r="W23" i="16"/>
  <c r="X50" i="16"/>
  <c r="X44" i="16"/>
  <c r="AA37" i="16"/>
  <c r="AB21" i="16"/>
  <c r="X46" i="16"/>
  <c r="V35" i="16"/>
  <c r="AC23" i="16"/>
  <c r="AB10" i="16"/>
  <c r="W18" i="16"/>
  <c r="W42" i="16"/>
  <c r="U28" i="16"/>
  <c r="V18" i="16"/>
  <c r="AA39" i="16"/>
  <c r="AB23" i="16"/>
  <c r="Z8" i="16"/>
  <c r="U25" i="16"/>
  <c r="X34" i="16"/>
  <c r="V31" i="16"/>
  <c r="X10" i="16"/>
  <c r="X41" i="16"/>
  <c r="X19" i="16"/>
  <c r="X23" i="16"/>
  <c r="X21" i="16"/>
  <c r="AB49" i="16"/>
  <c r="AC25" i="16"/>
  <c r="AB12" i="16"/>
  <c r="W20" i="16"/>
  <c r="W44" i="16"/>
  <c r="U30" i="16"/>
  <c r="V20" i="16"/>
  <c r="V14" i="16"/>
  <c r="AA41" i="16"/>
  <c r="AB29" i="16"/>
  <c r="V9" i="16"/>
  <c r="U21" i="16"/>
  <c r="W21" i="16"/>
  <c r="X8" i="16"/>
  <c r="W29" i="16"/>
  <c r="U39" i="16"/>
  <c r="X17" i="16"/>
  <c r="U45" i="16"/>
  <c r="V23" i="16"/>
  <c r="X28" i="16"/>
  <c r="X14" i="16"/>
  <c r="AC29" i="16"/>
  <c r="V22" i="16"/>
  <c r="W24" i="16"/>
  <c r="AB8" i="16"/>
  <c r="U34" i="16"/>
  <c r="V26" i="16"/>
  <c r="AA17" i="16"/>
  <c r="AA45" i="16"/>
  <c r="AB33" i="16"/>
  <c r="U17" i="16"/>
  <c r="V12" i="16"/>
  <c r="W17" i="16"/>
  <c r="W10" i="16"/>
  <c r="X32" i="16"/>
  <c r="J6" i="16"/>
  <c r="V33" i="16"/>
  <c r="W27" i="16"/>
  <c r="AA19" i="16"/>
  <c r="AB35" i="16"/>
  <c r="X38" i="16"/>
  <c r="U23" i="16"/>
  <c r="AA47" i="16"/>
  <c r="AC37" i="16"/>
  <c r="V32" i="16"/>
  <c r="W28" i="16"/>
  <c r="AC10" i="16"/>
  <c r="U38" i="16"/>
  <c r="V34" i="16"/>
  <c r="AA21" i="16"/>
  <c r="AA49" i="16"/>
  <c r="AB37" i="16"/>
  <c r="U37" i="16"/>
  <c r="U35" i="16"/>
  <c r="X20" i="16"/>
  <c r="X47" i="16"/>
  <c r="X43" i="16"/>
  <c r="X26" i="16"/>
  <c r="X35" i="16"/>
  <c r="X36" i="16"/>
  <c r="W41" i="16"/>
  <c r="V19" i="16"/>
  <c r="X42" i="16"/>
  <c r="U14" i="16"/>
  <c r="AA10" i="16"/>
  <c r="AC41" i="16"/>
  <c r="V44" i="16"/>
  <c r="W32" i="16"/>
  <c r="U18" i="16"/>
  <c r="U42" i="16"/>
  <c r="V40" i="16"/>
  <c r="AA29" i="16"/>
  <c r="Z12" i="16"/>
  <c r="V29" i="16"/>
  <c r="X12" i="16"/>
  <c r="X25" i="16"/>
  <c r="W35" i="16"/>
  <c r="X31" i="16"/>
  <c r="W45" i="16"/>
  <c r="V15" i="16"/>
  <c r="X48" i="16"/>
  <c r="W13" i="16"/>
  <c r="V17" i="16"/>
  <c r="X24" i="16"/>
  <c r="X11" i="16"/>
  <c r="AA8" i="16"/>
  <c r="AC14" i="16"/>
  <c r="Z25" i="16"/>
  <c r="AB28" i="16"/>
  <c r="AA34" i="16"/>
  <c r="Z40" i="16"/>
  <c r="AC48" i="16"/>
  <c r="Z9" i="16"/>
  <c r="AC28" i="16"/>
  <c r="Z31" i="16"/>
  <c r="AB34" i="16"/>
  <c r="AA40" i="16"/>
  <c r="AB9" i="16"/>
  <c r="AC40" i="16"/>
  <c r="AA46" i="16"/>
  <c r="AC9" i="16"/>
  <c r="Z17" i="16"/>
  <c r="AB20" i="16"/>
  <c r="Z26" i="16"/>
  <c r="Z43" i="16"/>
  <c r="AB46" i="16"/>
  <c r="AC20" i="16"/>
  <c r="AA26" i="16"/>
  <c r="Z32" i="16"/>
  <c r="AC46" i="16"/>
  <c r="AB26" i="16"/>
  <c r="AA32" i="16"/>
  <c r="Z38" i="16"/>
  <c r="AC26" i="16"/>
  <c r="AA38" i="16"/>
  <c r="Z49" i="16"/>
  <c r="K6" i="16"/>
  <c r="Z18" i="16"/>
  <c r="Z29" i="16"/>
  <c r="Z44" i="16"/>
  <c r="Z35" i="16"/>
  <c r="AC38" i="16"/>
  <c r="AA44" i="16"/>
  <c r="AA15" i="16"/>
  <c r="Z41" i="16"/>
  <c r="AB44" i="16"/>
  <c r="Z50" i="16"/>
  <c r="AC24" i="16"/>
  <c r="Z36" i="16"/>
  <c r="Z27" i="16"/>
  <c r="AB30" i="16"/>
  <c r="Z42" i="16"/>
  <c r="AB50" i="16"/>
  <c r="Z16" i="16"/>
  <c r="AC30" i="16"/>
  <c r="AB36" i="16"/>
  <c r="AA16" i="16"/>
  <c r="AC36" i="16"/>
  <c r="AA11" i="16"/>
  <c r="AA22" i="16"/>
  <c r="AB11" i="16"/>
  <c r="AB22" i="16"/>
  <c r="AB32" i="16"/>
  <c r="Z24" i="16"/>
  <c r="AB15" i="16"/>
  <c r="Z21" i="16"/>
  <c r="Z30" i="16"/>
  <c r="Z47" i="16"/>
  <c r="AA30" i="16"/>
  <c r="AA36" i="16"/>
  <c r="Z22" i="16"/>
  <c r="AB42" i="16"/>
  <c r="AB16" i="16"/>
  <c r="AC42" i="16"/>
  <c r="AC16" i="16"/>
  <c r="Z28" i="16"/>
  <c r="Z45" i="16"/>
  <c r="Z34" i="16"/>
  <c r="Z20" i="16"/>
  <c r="AC34" i="16"/>
  <c r="Z37" i="16"/>
  <c r="AB40" i="16"/>
  <c r="Z46" i="16"/>
  <c r="AA20" i="16"/>
  <c r="AC32" i="16"/>
  <c r="Z15" i="16"/>
  <c r="AA18" i="16"/>
  <c r="AC18" i="16"/>
  <c r="AA24" i="16"/>
  <c r="AC44" i="16"/>
  <c r="AB24" i="16"/>
  <c r="AA50" i="16"/>
  <c r="Z33" i="16"/>
  <c r="AA42" i="16"/>
  <c r="AC50" i="16"/>
  <c r="Z11" i="16"/>
  <c r="Z39" i="16"/>
  <c r="Z48" i="16"/>
  <c r="Z19" i="16"/>
  <c r="AC11" i="16"/>
  <c r="AC22" i="16"/>
  <c r="AA28" i="16"/>
  <c r="AB48" i="16"/>
  <c r="Z13" i="16"/>
  <c r="AB38" i="16"/>
  <c r="AB18" i="16"/>
  <c r="K7" i="16"/>
  <c r="AA13" i="16"/>
  <c r="AB13" i="16"/>
  <c r="AC13" i="16"/>
  <c r="AA48" i="16"/>
  <c r="AC33" i="16"/>
  <c r="AB14" i="16"/>
  <c r="AC12" i="16"/>
  <c r="AA14" i="16"/>
  <c r="AA25" i="16"/>
  <c r="AB25" i="16"/>
  <c r="Z23" i="16"/>
  <c r="AC35" i="16"/>
  <c r="Z14" i="16"/>
  <c r="AA27" i="16"/>
  <c r="AB27" i="16"/>
  <c r="AA9" i="16"/>
  <c r="AB8" i="15"/>
  <c r="K7" i="15"/>
  <c r="M15" i="15" l="1"/>
  <c r="J15" i="14" l="1"/>
  <c r="J15" i="15"/>
  <c r="J14" i="15"/>
  <c r="O4" i="15"/>
  <c r="J3" i="15"/>
  <c r="Y19" i="11"/>
  <c r="Z19" i="11"/>
  <c r="AA19" i="11"/>
  <c r="AB19" i="11"/>
  <c r="AC19" i="11"/>
  <c r="Y20" i="11"/>
  <c r="Z20" i="11"/>
  <c r="AA20" i="11"/>
  <c r="AB20" i="11"/>
  <c r="AC20" i="11"/>
  <c r="K16" i="14"/>
  <c r="J16" i="14"/>
  <c r="K15" i="14"/>
  <c r="O4" i="14"/>
  <c r="K3" i="14"/>
  <c r="J3" i="14"/>
  <c r="K2" i="14"/>
  <c r="J2" i="14"/>
  <c r="K15" i="12"/>
  <c r="J2" i="11"/>
  <c r="J3" i="11"/>
  <c r="K3" i="11"/>
  <c r="K2" i="11"/>
  <c r="K4" i="11"/>
  <c r="J4" i="11"/>
  <c r="K16" i="12"/>
  <c r="J16" i="12"/>
  <c r="J15" i="12"/>
  <c r="O4" i="12"/>
  <c r="K3" i="12"/>
  <c r="J3" i="12"/>
  <c r="K2" i="12"/>
  <c r="J2" i="12"/>
  <c r="K15" i="11"/>
  <c r="J15" i="11"/>
  <c r="T20" i="14" l="1"/>
  <c r="Y20" i="14"/>
  <c r="Y21" i="14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J4" i="15"/>
  <c r="Y50" i="15"/>
  <c r="Y49" i="15"/>
  <c r="Y48" i="15"/>
  <c r="Y47" i="15"/>
  <c r="Y46" i="15"/>
  <c r="Y45" i="15"/>
  <c r="Y44" i="15"/>
  <c r="Y43" i="15"/>
  <c r="Y42" i="15"/>
  <c r="Y41" i="15"/>
  <c r="Y40" i="15"/>
  <c r="Y39" i="15"/>
  <c r="Y38" i="15"/>
  <c r="Y37" i="15"/>
  <c r="Y36" i="15"/>
  <c r="Y35" i="15"/>
  <c r="Y34" i="15"/>
  <c r="Y33" i="15"/>
  <c r="Y32" i="15"/>
  <c r="Y31" i="15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Y8" i="15"/>
  <c r="O7" i="15"/>
  <c r="O6" i="15"/>
  <c r="M14" i="15"/>
  <c r="J16" i="15"/>
  <c r="K16" i="15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4" i="14"/>
  <c r="T23" i="14"/>
  <c r="T22" i="14"/>
  <c r="T21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J4" i="14"/>
  <c r="Y52" i="14"/>
  <c r="Y51" i="14"/>
  <c r="Y50" i="14"/>
  <c r="Y49" i="14"/>
  <c r="Y48" i="14"/>
  <c r="Y47" i="14"/>
  <c r="Y46" i="14"/>
  <c r="Y45" i="14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4" i="14"/>
  <c r="Y23" i="14"/>
  <c r="Y22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K4" i="14"/>
  <c r="O7" i="14"/>
  <c r="O6" i="14"/>
  <c r="M16" i="14"/>
  <c r="M15" i="14"/>
  <c r="J17" i="14"/>
  <c r="K17" i="14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J4" i="12"/>
  <c r="Y51" i="12"/>
  <c r="Y50" i="12"/>
  <c r="Y49" i="12"/>
  <c r="Y48" i="12"/>
  <c r="Y47" i="12"/>
  <c r="Y46" i="12"/>
  <c r="Y45" i="12"/>
  <c r="Y44" i="12"/>
  <c r="Y43" i="12"/>
  <c r="Y42" i="12"/>
  <c r="Y41" i="12"/>
  <c r="Y40" i="12"/>
  <c r="Y39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K4" i="12"/>
  <c r="O7" i="12"/>
  <c r="O6" i="12"/>
  <c r="M16" i="12"/>
  <c r="M15" i="12"/>
  <c r="J17" i="12"/>
  <c r="K17" i="12"/>
  <c r="J7" i="11"/>
  <c r="T8" i="11"/>
  <c r="L16" i="10"/>
  <c r="L15" i="10"/>
  <c r="K16" i="11"/>
  <c r="J16" i="11"/>
  <c r="O4" i="11"/>
  <c r="M4" i="10"/>
  <c r="M2" i="10"/>
  <c r="M5" i="10" s="1"/>
  <c r="M7" i="10" s="1"/>
  <c r="K16" i="8"/>
  <c r="J16" i="8"/>
  <c r="L4" i="10"/>
  <c r="L2" i="10"/>
  <c r="M16" i="10"/>
  <c r="M15" i="10"/>
  <c r="R5" i="10"/>
  <c r="N4" i="10"/>
  <c r="N2" i="10"/>
  <c r="K6" i="8"/>
  <c r="K15" i="8"/>
  <c r="M16" i="8" s="1"/>
  <c r="J15" i="8"/>
  <c r="K16" i="9"/>
  <c r="J16" i="9"/>
  <c r="K15" i="9"/>
  <c r="J15" i="9"/>
  <c r="O4" i="9"/>
  <c r="K3" i="9"/>
  <c r="J3" i="9"/>
  <c r="K2" i="9"/>
  <c r="J2" i="9"/>
  <c r="K2" i="8"/>
  <c r="J2" i="8"/>
  <c r="O4" i="8"/>
  <c r="K3" i="8"/>
  <c r="J3" i="8"/>
  <c r="K2" i="6"/>
  <c r="J2" i="6"/>
  <c r="N11" i="2"/>
  <c r="N10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AA24" i="2"/>
  <c r="Z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C24" i="2"/>
  <c r="AB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X24" i="2"/>
  <c r="W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24" i="2"/>
  <c r="O2" i="2"/>
  <c r="N7" i="2"/>
  <c r="N6" i="2"/>
  <c r="N4" i="2"/>
  <c r="J4" i="2"/>
  <c r="N2" i="2"/>
  <c r="J2" i="2"/>
  <c r="Z20" i="14" l="1"/>
  <c r="AA20" i="14"/>
  <c r="AB20" i="14"/>
  <c r="AC20" i="14"/>
  <c r="Z21" i="14"/>
  <c r="AA21" i="14"/>
  <c r="AB21" i="14"/>
  <c r="AC21" i="14"/>
  <c r="U20" i="14"/>
  <c r="V20" i="14"/>
  <c r="W20" i="14"/>
  <c r="X20" i="14"/>
  <c r="AC50" i="15"/>
  <c r="AB50" i="15"/>
  <c r="AA50" i="15"/>
  <c r="Z50" i="15"/>
  <c r="AC49" i="15"/>
  <c r="AB49" i="15"/>
  <c r="AA49" i="15"/>
  <c r="Z49" i="15"/>
  <c r="AC48" i="15"/>
  <c r="AB48" i="15"/>
  <c r="AA48" i="15"/>
  <c r="Z48" i="15"/>
  <c r="AC47" i="15"/>
  <c r="AB47" i="15"/>
  <c r="AA47" i="15"/>
  <c r="Z47" i="15"/>
  <c r="AC46" i="15"/>
  <c r="AB46" i="15"/>
  <c r="AA46" i="15"/>
  <c r="Z46" i="15"/>
  <c r="AC45" i="15"/>
  <c r="AB45" i="15"/>
  <c r="AA45" i="15"/>
  <c r="Z45" i="15"/>
  <c r="AC44" i="15"/>
  <c r="AB44" i="15"/>
  <c r="AA44" i="15"/>
  <c r="Z44" i="15"/>
  <c r="AC43" i="15"/>
  <c r="AB43" i="15"/>
  <c r="AA43" i="15"/>
  <c r="Z43" i="15"/>
  <c r="AC42" i="15"/>
  <c r="AB42" i="15"/>
  <c r="AA42" i="15"/>
  <c r="Z42" i="15"/>
  <c r="AC41" i="15"/>
  <c r="AB41" i="15"/>
  <c r="AA41" i="15"/>
  <c r="Z41" i="15"/>
  <c r="AC40" i="15"/>
  <c r="AB40" i="15"/>
  <c r="AA40" i="15"/>
  <c r="Z40" i="15"/>
  <c r="AC39" i="15"/>
  <c r="AB39" i="15"/>
  <c r="AA39" i="15"/>
  <c r="Z39" i="15"/>
  <c r="AC38" i="15"/>
  <c r="AB38" i="15"/>
  <c r="AA38" i="15"/>
  <c r="Z38" i="15"/>
  <c r="AC37" i="15"/>
  <c r="AB37" i="15"/>
  <c r="AA37" i="15"/>
  <c r="Z37" i="15"/>
  <c r="AC36" i="15"/>
  <c r="AB36" i="15"/>
  <c r="AA36" i="15"/>
  <c r="Z36" i="15"/>
  <c r="AC35" i="15"/>
  <c r="AB35" i="15"/>
  <c r="AA35" i="15"/>
  <c r="Z35" i="15"/>
  <c r="AC34" i="15"/>
  <c r="AB34" i="15"/>
  <c r="AA34" i="15"/>
  <c r="Z34" i="15"/>
  <c r="AC33" i="15"/>
  <c r="AB33" i="15"/>
  <c r="AA33" i="15"/>
  <c r="Z33" i="15"/>
  <c r="AC32" i="15"/>
  <c r="AB32" i="15"/>
  <c r="AA32" i="15"/>
  <c r="Z32" i="15"/>
  <c r="AC31" i="15"/>
  <c r="AB31" i="15"/>
  <c r="AA31" i="15"/>
  <c r="Z31" i="15"/>
  <c r="AC30" i="15"/>
  <c r="AB30" i="15"/>
  <c r="AA30" i="15"/>
  <c r="Z30" i="15"/>
  <c r="AC29" i="15"/>
  <c r="AB29" i="15"/>
  <c r="AA29" i="15"/>
  <c r="Z29" i="15"/>
  <c r="AC28" i="15"/>
  <c r="AB28" i="15"/>
  <c r="AA28" i="15"/>
  <c r="Z28" i="15"/>
  <c r="AC27" i="15"/>
  <c r="AB27" i="15"/>
  <c r="AA27" i="15"/>
  <c r="Z27" i="15"/>
  <c r="AC26" i="15"/>
  <c r="AB26" i="15"/>
  <c r="AA26" i="15"/>
  <c r="Z26" i="15"/>
  <c r="AC25" i="15"/>
  <c r="AB25" i="15"/>
  <c r="AA25" i="15"/>
  <c r="Z25" i="15"/>
  <c r="AC24" i="15"/>
  <c r="AB24" i="15"/>
  <c r="AA24" i="15"/>
  <c r="Z24" i="15"/>
  <c r="AC23" i="15"/>
  <c r="AB23" i="15"/>
  <c r="AA23" i="15"/>
  <c r="Z23" i="15"/>
  <c r="AC22" i="15"/>
  <c r="AB22" i="15"/>
  <c r="AA22" i="15"/>
  <c r="Z22" i="15"/>
  <c r="AC21" i="15"/>
  <c r="AB21" i="15"/>
  <c r="AA21" i="15"/>
  <c r="Z21" i="15"/>
  <c r="AC20" i="15"/>
  <c r="AB20" i="15"/>
  <c r="AA20" i="15"/>
  <c r="Z20" i="15"/>
  <c r="AC19" i="15"/>
  <c r="AB19" i="15"/>
  <c r="AA19" i="15"/>
  <c r="Z19" i="15"/>
  <c r="AC18" i="15"/>
  <c r="AB18" i="15"/>
  <c r="AA18" i="15"/>
  <c r="Z18" i="15"/>
  <c r="AC17" i="15"/>
  <c r="AB17" i="15"/>
  <c r="AA17" i="15"/>
  <c r="Z17" i="15"/>
  <c r="AC16" i="15"/>
  <c r="AB16" i="15"/>
  <c r="AA16" i="15"/>
  <c r="Z16" i="15"/>
  <c r="AC15" i="15"/>
  <c r="AB15" i="15"/>
  <c r="AA15" i="15"/>
  <c r="Z15" i="15"/>
  <c r="AC14" i="15"/>
  <c r="AB14" i="15"/>
  <c r="AA14" i="15"/>
  <c r="Z14" i="15"/>
  <c r="AC13" i="15"/>
  <c r="AB13" i="15"/>
  <c r="AA13" i="15"/>
  <c r="Z13" i="15"/>
  <c r="AC12" i="15"/>
  <c r="AB12" i="15"/>
  <c r="AA12" i="15"/>
  <c r="Z12" i="15"/>
  <c r="AC11" i="15"/>
  <c r="AB11" i="15"/>
  <c r="AA11" i="15"/>
  <c r="Z11" i="15"/>
  <c r="AC10" i="15"/>
  <c r="AB10" i="15"/>
  <c r="AA10" i="15"/>
  <c r="Z10" i="15"/>
  <c r="AC9" i="15"/>
  <c r="AB9" i="15"/>
  <c r="AA9" i="15"/>
  <c r="Z9" i="15"/>
  <c r="AC8" i="15"/>
  <c r="AA8" i="15"/>
  <c r="Z8" i="15"/>
  <c r="K6" i="15"/>
  <c r="X50" i="15"/>
  <c r="W50" i="15"/>
  <c r="V50" i="15"/>
  <c r="U50" i="15"/>
  <c r="X49" i="15"/>
  <c r="W49" i="15"/>
  <c r="V49" i="15"/>
  <c r="U49" i="15"/>
  <c r="X48" i="15"/>
  <c r="W48" i="15"/>
  <c r="V48" i="15"/>
  <c r="U48" i="15"/>
  <c r="X47" i="15"/>
  <c r="W47" i="15"/>
  <c r="V47" i="15"/>
  <c r="U47" i="15"/>
  <c r="X46" i="15"/>
  <c r="W46" i="15"/>
  <c r="V46" i="15"/>
  <c r="U46" i="15"/>
  <c r="X45" i="15"/>
  <c r="W45" i="15"/>
  <c r="V45" i="15"/>
  <c r="U45" i="15"/>
  <c r="X44" i="15"/>
  <c r="W44" i="15"/>
  <c r="V44" i="15"/>
  <c r="U44" i="15"/>
  <c r="X43" i="15"/>
  <c r="W43" i="15"/>
  <c r="V43" i="15"/>
  <c r="U43" i="15"/>
  <c r="X42" i="15"/>
  <c r="W42" i="15"/>
  <c r="V42" i="15"/>
  <c r="U42" i="15"/>
  <c r="X41" i="15"/>
  <c r="W41" i="15"/>
  <c r="V41" i="15"/>
  <c r="U41" i="15"/>
  <c r="X40" i="15"/>
  <c r="W40" i="15"/>
  <c r="V40" i="15"/>
  <c r="U40" i="15"/>
  <c r="X39" i="15"/>
  <c r="W39" i="15"/>
  <c r="V39" i="15"/>
  <c r="U39" i="15"/>
  <c r="X38" i="15"/>
  <c r="W38" i="15"/>
  <c r="V38" i="15"/>
  <c r="U38" i="15"/>
  <c r="X37" i="15"/>
  <c r="W37" i="15"/>
  <c r="V37" i="15"/>
  <c r="U37" i="15"/>
  <c r="X36" i="15"/>
  <c r="W36" i="15"/>
  <c r="V36" i="15"/>
  <c r="U36" i="15"/>
  <c r="X35" i="15"/>
  <c r="W35" i="15"/>
  <c r="V35" i="15"/>
  <c r="U35" i="15"/>
  <c r="X34" i="15"/>
  <c r="W34" i="15"/>
  <c r="V34" i="15"/>
  <c r="U34" i="15"/>
  <c r="X33" i="15"/>
  <c r="W33" i="15"/>
  <c r="V33" i="15"/>
  <c r="U33" i="15"/>
  <c r="X32" i="15"/>
  <c r="W32" i="15"/>
  <c r="V32" i="15"/>
  <c r="U32" i="15"/>
  <c r="X31" i="15"/>
  <c r="W31" i="15"/>
  <c r="V31" i="15"/>
  <c r="U31" i="15"/>
  <c r="X30" i="15"/>
  <c r="W30" i="15"/>
  <c r="V30" i="15"/>
  <c r="U30" i="15"/>
  <c r="X29" i="15"/>
  <c r="W29" i="15"/>
  <c r="V29" i="15"/>
  <c r="U29" i="15"/>
  <c r="X28" i="15"/>
  <c r="W28" i="15"/>
  <c r="V28" i="15"/>
  <c r="U28" i="15"/>
  <c r="X27" i="15"/>
  <c r="W27" i="15"/>
  <c r="V27" i="15"/>
  <c r="U27" i="15"/>
  <c r="X26" i="15"/>
  <c r="W26" i="15"/>
  <c r="V26" i="15"/>
  <c r="U26" i="15"/>
  <c r="X25" i="15"/>
  <c r="W25" i="15"/>
  <c r="V25" i="15"/>
  <c r="U25" i="15"/>
  <c r="X24" i="15"/>
  <c r="W24" i="15"/>
  <c r="V24" i="15"/>
  <c r="U24" i="15"/>
  <c r="X23" i="15"/>
  <c r="W23" i="15"/>
  <c r="V23" i="15"/>
  <c r="U23" i="15"/>
  <c r="X22" i="15"/>
  <c r="W22" i="15"/>
  <c r="V22" i="15"/>
  <c r="U22" i="15"/>
  <c r="X21" i="15"/>
  <c r="W21" i="15"/>
  <c r="V21" i="15"/>
  <c r="U21" i="15"/>
  <c r="X20" i="15"/>
  <c r="W20" i="15"/>
  <c r="V20" i="15"/>
  <c r="U20" i="15"/>
  <c r="X19" i="15"/>
  <c r="W19" i="15"/>
  <c r="V19" i="15"/>
  <c r="U19" i="15"/>
  <c r="X18" i="15"/>
  <c r="W18" i="15"/>
  <c r="V18" i="15"/>
  <c r="U18" i="15"/>
  <c r="X17" i="15"/>
  <c r="W17" i="15"/>
  <c r="V17" i="15"/>
  <c r="U17" i="15"/>
  <c r="X16" i="15"/>
  <c r="W16" i="15"/>
  <c r="V16" i="15"/>
  <c r="U16" i="15"/>
  <c r="X15" i="15"/>
  <c r="W15" i="15"/>
  <c r="V15" i="15"/>
  <c r="U15" i="15"/>
  <c r="X14" i="15"/>
  <c r="W14" i="15"/>
  <c r="V14" i="15"/>
  <c r="U14" i="15"/>
  <c r="X13" i="15"/>
  <c r="W13" i="15"/>
  <c r="V13" i="15"/>
  <c r="U13" i="15"/>
  <c r="X12" i="15"/>
  <c r="W12" i="15"/>
  <c r="V12" i="15"/>
  <c r="U12" i="15"/>
  <c r="X11" i="15"/>
  <c r="W11" i="15"/>
  <c r="V11" i="15"/>
  <c r="U11" i="15"/>
  <c r="X10" i="15"/>
  <c r="W10" i="15"/>
  <c r="V10" i="15"/>
  <c r="U10" i="15"/>
  <c r="X9" i="15"/>
  <c r="W9" i="15"/>
  <c r="V9" i="15"/>
  <c r="U9" i="15"/>
  <c r="X8" i="15"/>
  <c r="W8" i="15"/>
  <c r="V8" i="15"/>
  <c r="U8" i="15"/>
  <c r="J7" i="15"/>
  <c r="J6" i="15"/>
  <c r="AC52" i="14"/>
  <c r="AB52" i="14"/>
  <c r="AA52" i="14"/>
  <c r="Z52" i="14"/>
  <c r="AC51" i="14"/>
  <c r="AB51" i="14"/>
  <c r="AA51" i="14"/>
  <c r="Z51" i="14"/>
  <c r="AC50" i="14"/>
  <c r="AB50" i="14"/>
  <c r="AA50" i="14"/>
  <c r="Z50" i="14"/>
  <c r="AC49" i="14"/>
  <c r="AB49" i="14"/>
  <c r="AA49" i="14"/>
  <c r="Z49" i="14"/>
  <c r="AC48" i="14"/>
  <c r="AB48" i="14"/>
  <c r="AA48" i="14"/>
  <c r="Z48" i="14"/>
  <c r="AC47" i="14"/>
  <c r="AB47" i="14"/>
  <c r="AA47" i="14"/>
  <c r="Z47" i="14"/>
  <c r="AC46" i="14"/>
  <c r="AB46" i="14"/>
  <c r="AA46" i="14"/>
  <c r="Z46" i="14"/>
  <c r="AC45" i="14"/>
  <c r="AB45" i="14"/>
  <c r="AA45" i="14"/>
  <c r="Z45" i="14"/>
  <c r="AC44" i="14"/>
  <c r="AB44" i="14"/>
  <c r="AA44" i="14"/>
  <c r="Z44" i="14"/>
  <c r="AC43" i="14"/>
  <c r="AB43" i="14"/>
  <c r="AA43" i="14"/>
  <c r="Z43" i="14"/>
  <c r="AC42" i="14"/>
  <c r="AB42" i="14"/>
  <c r="AA42" i="14"/>
  <c r="Z42" i="14"/>
  <c r="AC41" i="14"/>
  <c r="AB41" i="14"/>
  <c r="AA41" i="14"/>
  <c r="Z41" i="14"/>
  <c r="AC40" i="14"/>
  <c r="AB40" i="14"/>
  <c r="AA40" i="14"/>
  <c r="Z40" i="14"/>
  <c r="AC39" i="14"/>
  <c r="AB39" i="14"/>
  <c r="AA39" i="14"/>
  <c r="Z39" i="14"/>
  <c r="AC38" i="14"/>
  <c r="AB38" i="14"/>
  <c r="AA38" i="14"/>
  <c r="Z38" i="14"/>
  <c r="AC37" i="14"/>
  <c r="AB37" i="14"/>
  <c r="AA37" i="14"/>
  <c r="Z37" i="14"/>
  <c r="AC36" i="14"/>
  <c r="AB36" i="14"/>
  <c r="AA36" i="14"/>
  <c r="Z36" i="14"/>
  <c r="AC35" i="14"/>
  <c r="AB35" i="14"/>
  <c r="AA35" i="14"/>
  <c r="Z35" i="14"/>
  <c r="AC34" i="14"/>
  <c r="AB34" i="14"/>
  <c r="AA34" i="14"/>
  <c r="Z34" i="14"/>
  <c r="AC33" i="14"/>
  <c r="AB33" i="14"/>
  <c r="AA33" i="14"/>
  <c r="Z33" i="14"/>
  <c r="AC32" i="14"/>
  <c r="AB32" i="14"/>
  <c r="AA32" i="14"/>
  <c r="Z32" i="14"/>
  <c r="AC31" i="14"/>
  <c r="AB31" i="14"/>
  <c r="AA31" i="14"/>
  <c r="Z31" i="14"/>
  <c r="AC30" i="14"/>
  <c r="AB30" i="14"/>
  <c r="AA30" i="14"/>
  <c r="Z30" i="14"/>
  <c r="AC29" i="14"/>
  <c r="AB29" i="14"/>
  <c r="AA29" i="14"/>
  <c r="Z29" i="14"/>
  <c r="AC28" i="14"/>
  <c r="AB28" i="14"/>
  <c r="AA28" i="14"/>
  <c r="Z28" i="14"/>
  <c r="AC27" i="14"/>
  <c r="AB27" i="14"/>
  <c r="AA27" i="14"/>
  <c r="Z27" i="14"/>
  <c r="AC26" i="14"/>
  <c r="AB26" i="14"/>
  <c r="AA26" i="14"/>
  <c r="Z26" i="14"/>
  <c r="AC24" i="14"/>
  <c r="AB24" i="14"/>
  <c r="AA24" i="14"/>
  <c r="Z24" i="14"/>
  <c r="AC23" i="14"/>
  <c r="AB23" i="14"/>
  <c r="AA23" i="14"/>
  <c r="Z23" i="14"/>
  <c r="AC22" i="14"/>
  <c r="AB22" i="14"/>
  <c r="AA22" i="14"/>
  <c r="Z22" i="14"/>
  <c r="AC19" i="14"/>
  <c r="AB19" i="14"/>
  <c r="AA19" i="14"/>
  <c r="Z19" i="14"/>
  <c r="AC18" i="14"/>
  <c r="AB18" i="14"/>
  <c r="AA18" i="14"/>
  <c r="Z18" i="14"/>
  <c r="AC17" i="14"/>
  <c r="AB17" i="14"/>
  <c r="AA17" i="14"/>
  <c r="Z17" i="14"/>
  <c r="AC16" i="14"/>
  <c r="AB16" i="14"/>
  <c r="AA16" i="14"/>
  <c r="Z16" i="14"/>
  <c r="AC15" i="14"/>
  <c r="AB15" i="14"/>
  <c r="AA15" i="14"/>
  <c r="Z15" i="14"/>
  <c r="AC14" i="14"/>
  <c r="AB14" i="14"/>
  <c r="AA14" i="14"/>
  <c r="Z14" i="14"/>
  <c r="AC13" i="14"/>
  <c r="AB13" i="14"/>
  <c r="AA13" i="14"/>
  <c r="Z13" i="14"/>
  <c r="AC12" i="14"/>
  <c r="AB12" i="14"/>
  <c r="AA12" i="14"/>
  <c r="Z12" i="14"/>
  <c r="AC11" i="14"/>
  <c r="AB11" i="14"/>
  <c r="AA11" i="14"/>
  <c r="Z11" i="14"/>
  <c r="AC10" i="14"/>
  <c r="AB10" i="14"/>
  <c r="AA10" i="14"/>
  <c r="Z10" i="14"/>
  <c r="AC9" i="14"/>
  <c r="AB9" i="14"/>
  <c r="AA9" i="14"/>
  <c r="Z9" i="14"/>
  <c r="AC8" i="14"/>
  <c r="AB8" i="14"/>
  <c r="AA8" i="14"/>
  <c r="Z8" i="14"/>
  <c r="K7" i="14"/>
  <c r="K6" i="14"/>
  <c r="X52" i="14"/>
  <c r="W52" i="14"/>
  <c r="V52" i="14"/>
  <c r="U52" i="14"/>
  <c r="X51" i="14"/>
  <c r="W51" i="14"/>
  <c r="V51" i="14"/>
  <c r="U51" i="14"/>
  <c r="X50" i="14"/>
  <c r="W50" i="14"/>
  <c r="V50" i="14"/>
  <c r="U50" i="14"/>
  <c r="X49" i="14"/>
  <c r="W49" i="14"/>
  <c r="V49" i="14"/>
  <c r="U49" i="14"/>
  <c r="X48" i="14"/>
  <c r="W48" i="14"/>
  <c r="V48" i="14"/>
  <c r="U48" i="14"/>
  <c r="X47" i="14"/>
  <c r="W47" i="14"/>
  <c r="V47" i="14"/>
  <c r="U47" i="14"/>
  <c r="X46" i="14"/>
  <c r="W46" i="14"/>
  <c r="V46" i="14"/>
  <c r="U46" i="14"/>
  <c r="X45" i="14"/>
  <c r="W45" i="14"/>
  <c r="V45" i="14"/>
  <c r="U45" i="14"/>
  <c r="X44" i="14"/>
  <c r="W44" i="14"/>
  <c r="V44" i="14"/>
  <c r="U44" i="14"/>
  <c r="X43" i="14"/>
  <c r="W43" i="14"/>
  <c r="V43" i="14"/>
  <c r="U43" i="14"/>
  <c r="X42" i="14"/>
  <c r="W42" i="14"/>
  <c r="V42" i="14"/>
  <c r="U42" i="14"/>
  <c r="X41" i="14"/>
  <c r="W41" i="14"/>
  <c r="V41" i="14"/>
  <c r="U41" i="14"/>
  <c r="X40" i="14"/>
  <c r="W40" i="14"/>
  <c r="V40" i="14"/>
  <c r="U40" i="14"/>
  <c r="X39" i="14"/>
  <c r="W39" i="14"/>
  <c r="V39" i="14"/>
  <c r="U39" i="14"/>
  <c r="X38" i="14"/>
  <c r="W38" i="14"/>
  <c r="V38" i="14"/>
  <c r="U38" i="14"/>
  <c r="X37" i="14"/>
  <c r="W37" i="14"/>
  <c r="V37" i="14"/>
  <c r="U37" i="14"/>
  <c r="X36" i="14"/>
  <c r="W36" i="14"/>
  <c r="V36" i="14"/>
  <c r="U36" i="14"/>
  <c r="X35" i="14"/>
  <c r="W35" i="14"/>
  <c r="V35" i="14"/>
  <c r="U35" i="14"/>
  <c r="X34" i="14"/>
  <c r="W34" i="14"/>
  <c r="V34" i="14"/>
  <c r="U34" i="14"/>
  <c r="X33" i="14"/>
  <c r="W33" i="14"/>
  <c r="V33" i="14"/>
  <c r="U33" i="14"/>
  <c r="X32" i="14"/>
  <c r="W32" i="14"/>
  <c r="V32" i="14"/>
  <c r="U32" i="14"/>
  <c r="X31" i="14"/>
  <c r="W31" i="14"/>
  <c r="V31" i="14"/>
  <c r="U31" i="14"/>
  <c r="X30" i="14"/>
  <c r="W30" i="14"/>
  <c r="V30" i="14"/>
  <c r="U30" i="14"/>
  <c r="X29" i="14"/>
  <c r="W29" i="14"/>
  <c r="V29" i="14"/>
  <c r="U29" i="14"/>
  <c r="X28" i="14"/>
  <c r="W28" i="14"/>
  <c r="V28" i="14"/>
  <c r="U28" i="14"/>
  <c r="X27" i="14"/>
  <c r="W27" i="14"/>
  <c r="V27" i="14"/>
  <c r="U27" i="14"/>
  <c r="X26" i="14"/>
  <c r="W26" i="14"/>
  <c r="V26" i="14"/>
  <c r="U26" i="14"/>
  <c r="X24" i="14"/>
  <c r="W24" i="14"/>
  <c r="V24" i="14"/>
  <c r="U24" i="14"/>
  <c r="X23" i="14"/>
  <c r="W23" i="14"/>
  <c r="V23" i="14"/>
  <c r="U23" i="14"/>
  <c r="X22" i="14"/>
  <c r="W22" i="14"/>
  <c r="V22" i="14"/>
  <c r="U22" i="14"/>
  <c r="X21" i="14"/>
  <c r="W21" i="14"/>
  <c r="V21" i="14"/>
  <c r="U21" i="14"/>
  <c r="X19" i="14"/>
  <c r="W19" i="14"/>
  <c r="V19" i="14"/>
  <c r="U19" i="14"/>
  <c r="X18" i="14"/>
  <c r="W18" i="14"/>
  <c r="V18" i="14"/>
  <c r="U18" i="14"/>
  <c r="X17" i="14"/>
  <c r="W17" i="14"/>
  <c r="V17" i="14"/>
  <c r="U17" i="14"/>
  <c r="X16" i="14"/>
  <c r="W16" i="14"/>
  <c r="V16" i="14"/>
  <c r="U16" i="14"/>
  <c r="X15" i="14"/>
  <c r="W15" i="14"/>
  <c r="V15" i="14"/>
  <c r="U15" i="14"/>
  <c r="X14" i="14"/>
  <c r="W14" i="14"/>
  <c r="V14" i="14"/>
  <c r="U14" i="14"/>
  <c r="X13" i="14"/>
  <c r="W13" i="14"/>
  <c r="V13" i="14"/>
  <c r="U13" i="14"/>
  <c r="X12" i="14"/>
  <c r="W12" i="14"/>
  <c r="V12" i="14"/>
  <c r="U12" i="14"/>
  <c r="X11" i="14"/>
  <c r="W11" i="14"/>
  <c r="V11" i="14"/>
  <c r="U11" i="14"/>
  <c r="X10" i="14"/>
  <c r="W10" i="14"/>
  <c r="V10" i="14"/>
  <c r="U10" i="14"/>
  <c r="X9" i="14"/>
  <c r="W9" i="14"/>
  <c r="V9" i="14"/>
  <c r="U9" i="14"/>
  <c r="X8" i="14"/>
  <c r="W8" i="14"/>
  <c r="V8" i="14"/>
  <c r="U8" i="14"/>
  <c r="J7" i="14"/>
  <c r="J6" i="14"/>
  <c r="K7" i="11"/>
  <c r="K6" i="11"/>
  <c r="AC51" i="12"/>
  <c r="AB51" i="12"/>
  <c r="AA51" i="12"/>
  <c r="Z51" i="12"/>
  <c r="AC50" i="12"/>
  <c r="AB50" i="12"/>
  <c r="AA50" i="12"/>
  <c r="Z50" i="12"/>
  <c r="AC49" i="12"/>
  <c r="AB49" i="12"/>
  <c r="AA49" i="12"/>
  <c r="Z49" i="12"/>
  <c r="AC48" i="12"/>
  <c r="AB48" i="12"/>
  <c r="AA48" i="12"/>
  <c r="Z48" i="12"/>
  <c r="AC47" i="12"/>
  <c r="AB47" i="12"/>
  <c r="AA47" i="12"/>
  <c r="Z47" i="12"/>
  <c r="AC46" i="12"/>
  <c r="AB46" i="12"/>
  <c r="AA46" i="12"/>
  <c r="Z46" i="12"/>
  <c r="AC45" i="12"/>
  <c r="AB45" i="12"/>
  <c r="AA45" i="12"/>
  <c r="Z45" i="12"/>
  <c r="AC44" i="12"/>
  <c r="AB44" i="12"/>
  <c r="AA44" i="12"/>
  <c r="Z44" i="12"/>
  <c r="AC43" i="12"/>
  <c r="AB43" i="12"/>
  <c r="AA43" i="12"/>
  <c r="Z43" i="12"/>
  <c r="AC42" i="12"/>
  <c r="AB42" i="12"/>
  <c r="AA42" i="12"/>
  <c r="Z42" i="12"/>
  <c r="AC41" i="12"/>
  <c r="AB41" i="12"/>
  <c r="AA41" i="12"/>
  <c r="Z41" i="12"/>
  <c r="AC40" i="12"/>
  <c r="AB40" i="12"/>
  <c r="AA40" i="12"/>
  <c r="Z40" i="12"/>
  <c r="AC39" i="12"/>
  <c r="AB39" i="12"/>
  <c r="AA39" i="12"/>
  <c r="Z39" i="12"/>
  <c r="AC38" i="12"/>
  <c r="AB38" i="12"/>
  <c r="AA38" i="12"/>
  <c r="Z38" i="12"/>
  <c r="AC37" i="12"/>
  <c r="AB37" i="12"/>
  <c r="AA37" i="12"/>
  <c r="Z37" i="12"/>
  <c r="AC36" i="12"/>
  <c r="AB36" i="12"/>
  <c r="AA36" i="12"/>
  <c r="Z36" i="12"/>
  <c r="AC35" i="12"/>
  <c r="AB35" i="12"/>
  <c r="AA35" i="12"/>
  <c r="Z35" i="12"/>
  <c r="AC34" i="12"/>
  <c r="AB34" i="12"/>
  <c r="AA34" i="12"/>
  <c r="Z34" i="12"/>
  <c r="AC33" i="12"/>
  <c r="AB33" i="12"/>
  <c r="AA33" i="12"/>
  <c r="Z33" i="12"/>
  <c r="AC32" i="12"/>
  <c r="AB32" i="12"/>
  <c r="AA32" i="12"/>
  <c r="Z32" i="12"/>
  <c r="AC31" i="12"/>
  <c r="AB31" i="12"/>
  <c r="AA31" i="12"/>
  <c r="Z31" i="12"/>
  <c r="AC30" i="12"/>
  <c r="AB30" i="12"/>
  <c r="AA30" i="12"/>
  <c r="Z30" i="12"/>
  <c r="AC29" i="12"/>
  <c r="AB29" i="12"/>
  <c r="AA29" i="12"/>
  <c r="Z29" i="12"/>
  <c r="AC28" i="12"/>
  <c r="AB28" i="12"/>
  <c r="AA28" i="12"/>
  <c r="Z28" i="12"/>
  <c r="AC27" i="12"/>
  <c r="AB27" i="12"/>
  <c r="AA27" i="12"/>
  <c r="Z27" i="12"/>
  <c r="AC26" i="12"/>
  <c r="AB26" i="12"/>
  <c r="AA26" i="12"/>
  <c r="Z26" i="12"/>
  <c r="AC25" i="12"/>
  <c r="AB25" i="12"/>
  <c r="AA25" i="12"/>
  <c r="Z25" i="12"/>
  <c r="AC24" i="12"/>
  <c r="AB24" i="12"/>
  <c r="AA24" i="12"/>
  <c r="Z24" i="12"/>
  <c r="AC23" i="12"/>
  <c r="AB23" i="12"/>
  <c r="AA23" i="12"/>
  <c r="Z23" i="12"/>
  <c r="AC22" i="12"/>
  <c r="AB22" i="12"/>
  <c r="AA22" i="12"/>
  <c r="Z22" i="12"/>
  <c r="AC21" i="12"/>
  <c r="AB21" i="12"/>
  <c r="AA21" i="12"/>
  <c r="Z21" i="12"/>
  <c r="AC19" i="12"/>
  <c r="AB19" i="12"/>
  <c r="AA19" i="12"/>
  <c r="Z19" i="12"/>
  <c r="AC18" i="12"/>
  <c r="AB18" i="12"/>
  <c r="AA18" i="12"/>
  <c r="Z18" i="12"/>
  <c r="AC17" i="12"/>
  <c r="AB17" i="12"/>
  <c r="AA17" i="12"/>
  <c r="Z17" i="12"/>
  <c r="AC16" i="12"/>
  <c r="AB16" i="12"/>
  <c r="AA16" i="12"/>
  <c r="Z16" i="12"/>
  <c r="AC15" i="12"/>
  <c r="AB15" i="12"/>
  <c r="AA15" i="12"/>
  <c r="Z15" i="12"/>
  <c r="AC14" i="12"/>
  <c r="AB14" i="12"/>
  <c r="AA14" i="12"/>
  <c r="Z14" i="12"/>
  <c r="AC13" i="12"/>
  <c r="AB13" i="12"/>
  <c r="AA13" i="12"/>
  <c r="Z13" i="12"/>
  <c r="AC12" i="12"/>
  <c r="AB12" i="12"/>
  <c r="AA12" i="12"/>
  <c r="Z12" i="12"/>
  <c r="AC11" i="12"/>
  <c r="AB11" i="12"/>
  <c r="AA11" i="12"/>
  <c r="Z11" i="12"/>
  <c r="AC10" i="12"/>
  <c r="AB10" i="12"/>
  <c r="AA10" i="12"/>
  <c r="Z10" i="12"/>
  <c r="AC9" i="12"/>
  <c r="AB9" i="12"/>
  <c r="AA9" i="12"/>
  <c r="Z9" i="12"/>
  <c r="AC8" i="12"/>
  <c r="AB8" i="12"/>
  <c r="AA8" i="12"/>
  <c r="Z8" i="12"/>
  <c r="K7" i="12"/>
  <c r="K6" i="12"/>
  <c r="X51" i="12"/>
  <c r="W51" i="12"/>
  <c r="V51" i="12"/>
  <c r="U51" i="12"/>
  <c r="X50" i="12"/>
  <c r="W50" i="12"/>
  <c r="V50" i="12"/>
  <c r="U50" i="12"/>
  <c r="X49" i="12"/>
  <c r="W49" i="12"/>
  <c r="V49" i="12"/>
  <c r="U49" i="12"/>
  <c r="X48" i="12"/>
  <c r="W48" i="12"/>
  <c r="V48" i="12"/>
  <c r="U48" i="12"/>
  <c r="X47" i="12"/>
  <c r="W47" i="12"/>
  <c r="V47" i="12"/>
  <c r="U47" i="12"/>
  <c r="X46" i="12"/>
  <c r="W46" i="12"/>
  <c r="V46" i="12"/>
  <c r="U46" i="12"/>
  <c r="X45" i="12"/>
  <c r="W45" i="12"/>
  <c r="V45" i="12"/>
  <c r="U45" i="12"/>
  <c r="X44" i="12"/>
  <c r="W44" i="12"/>
  <c r="V44" i="12"/>
  <c r="U44" i="12"/>
  <c r="X43" i="12"/>
  <c r="W43" i="12"/>
  <c r="V43" i="12"/>
  <c r="U43" i="12"/>
  <c r="X42" i="12"/>
  <c r="W42" i="12"/>
  <c r="V42" i="12"/>
  <c r="U42" i="12"/>
  <c r="X41" i="12"/>
  <c r="W41" i="12"/>
  <c r="V41" i="12"/>
  <c r="U41" i="12"/>
  <c r="X40" i="12"/>
  <c r="W40" i="12"/>
  <c r="V40" i="12"/>
  <c r="U40" i="12"/>
  <c r="X39" i="12"/>
  <c r="W39" i="12"/>
  <c r="V39" i="12"/>
  <c r="U39" i="12"/>
  <c r="X38" i="12"/>
  <c r="W38" i="12"/>
  <c r="V38" i="12"/>
  <c r="U38" i="12"/>
  <c r="X37" i="12"/>
  <c r="W37" i="12"/>
  <c r="V37" i="12"/>
  <c r="U37" i="12"/>
  <c r="X36" i="12"/>
  <c r="W36" i="12"/>
  <c r="V36" i="12"/>
  <c r="U36" i="12"/>
  <c r="X35" i="12"/>
  <c r="W35" i="12"/>
  <c r="V35" i="12"/>
  <c r="U35" i="12"/>
  <c r="X34" i="12"/>
  <c r="W34" i="12"/>
  <c r="V34" i="12"/>
  <c r="U34" i="12"/>
  <c r="X33" i="12"/>
  <c r="W33" i="12"/>
  <c r="V33" i="12"/>
  <c r="U33" i="12"/>
  <c r="X32" i="12"/>
  <c r="W32" i="12"/>
  <c r="V32" i="12"/>
  <c r="U32" i="12"/>
  <c r="X31" i="12"/>
  <c r="W31" i="12"/>
  <c r="V31" i="12"/>
  <c r="U31" i="12"/>
  <c r="X30" i="12"/>
  <c r="W30" i="12"/>
  <c r="V30" i="12"/>
  <c r="U30" i="12"/>
  <c r="X29" i="12"/>
  <c r="W29" i="12"/>
  <c r="V29" i="12"/>
  <c r="U29" i="12"/>
  <c r="X28" i="12"/>
  <c r="W28" i="12"/>
  <c r="V28" i="12"/>
  <c r="U28" i="12"/>
  <c r="X27" i="12"/>
  <c r="W27" i="12"/>
  <c r="V27" i="12"/>
  <c r="U27" i="12"/>
  <c r="X26" i="12"/>
  <c r="W26" i="12"/>
  <c r="V26" i="12"/>
  <c r="U26" i="12"/>
  <c r="X25" i="12"/>
  <c r="W25" i="12"/>
  <c r="V25" i="12"/>
  <c r="U25" i="12"/>
  <c r="X24" i="12"/>
  <c r="W24" i="12"/>
  <c r="V24" i="12"/>
  <c r="U24" i="12"/>
  <c r="X23" i="12"/>
  <c r="W23" i="12"/>
  <c r="V23" i="12"/>
  <c r="U23" i="12"/>
  <c r="X22" i="12"/>
  <c r="W22" i="12"/>
  <c r="V22" i="12"/>
  <c r="U22" i="12"/>
  <c r="X21" i="12"/>
  <c r="W21" i="12"/>
  <c r="V21" i="12"/>
  <c r="U21" i="12"/>
  <c r="X19" i="12"/>
  <c r="W19" i="12"/>
  <c r="V19" i="12"/>
  <c r="U19" i="12"/>
  <c r="X18" i="12"/>
  <c r="W18" i="12"/>
  <c r="V18" i="12"/>
  <c r="U18" i="12"/>
  <c r="X17" i="12"/>
  <c r="W17" i="12"/>
  <c r="V17" i="12"/>
  <c r="U17" i="12"/>
  <c r="X16" i="12"/>
  <c r="W16" i="12"/>
  <c r="V16" i="12"/>
  <c r="U16" i="12"/>
  <c r="X15" i="12"/>
  <c r="W15" i="12"/>
  <c r="V15" i="12"/>
  <c r="U15" i="12"/>
  <c r="X14" i="12"/>
  <c r="W14" i="12"/>
  <c r="V14" i="12"/>
  <c r="U14" i="12"/>
  <c r="X13" i="12"/>
  <c r="W13" i="12"/>
  <c r="V13" i="12"/>
  <c r="U13" i="12"/>
  <c r="X12" i="12"/>
  <c r="W12" i="12"/>
  <c r="V12" i="12"/>
  <c r="U12" i="12"/>
  <c r="X11" i="12"/>
  <c r="W11" i="12"/>
  <c r="V11" i="12"/>
  <c r="U11" i="12"/>
  <c r="X10" i="12"/>
  <c r="W10" i="12"/>
  <c r="V10" i="12"/>
  <c r="U10" i="12"/>
  <c r="X9" i="12"/>
  <c r="W9" i="12"/>
  <c r="V9" i="12"/>
  <c r="U9" i="12"/>
  <c r="X8" i="12"/>
  <c r="W8" i="12"/>
  <c r="V8" i="12"/>
  <c r="U8" i="12"/>
  <c r="J7" i="12"/>
  <c r="J6" i="12"/>
  <c r="J6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19" i="11"/>
  <c r="T18" i="11"/>
  <c r="T17" i="11"/>
  <c r="T16" i="11"/>
  <c r="T15" i="11"/>
  <c r="T14" i="11"/>
  <c r="T13" i="11"/>
  <c r="T12" i="11"/>
  <c r="T11" i="11"/>
  <c r="T10" i="11"/>
  <c r="T9" i="11"/>
  <c r="Y51" i="11"/>
  <c r="Y50" i="11"/>
  <c r="Y49" i="11"/>
  <c r="Y48" i="11"/>
  <c r="Y47" i="11"/>
  <c r="Y46" i="11"/>
  <c r="Y45" i="11"/>
  <c r="Y44" i="11"/>
  <c r="Y43" i="11"/>
  <c r="Y42" i="1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18" i="11"/>
  <c r="Y17" i="11"/>
  <c r="Y16" i="11"/>
  <c r="Y15" i="11"/>
  <c r="Y14" i="11"/>
  <c r="Y13" i="11"/>
  <c r="Y12" i="11"/>
  <c r="Y11" i="11"/>
  <c r="Y10" i="11"/>
  <c r="Y9" i="11"/>
  <c r="Y8" i="11"/>
  <c r="O7" i="11"/>
  <c r="O6" i="11"/>
  <c r="M16" i="11"/>
  <c r="M15" i="11"/>
  <c r="J17" i="11"/>
  <c r="K17" i="11"/>
  <c r="L5" i="10"/>
  <c r="L7" i="10" s="1"/>
  <c r="AA20" i="10"/>
  <c r="Z20" i="10"/>
  <c r="Y20" i="10"/>
  <c r="X20" i="10"/>
  <c r="W20" i="10"/>
  <c r="M8" i="10"/>
  <c r="W22" i="10"/>
  <c r="W21" i="10"/>
  <c r="W19" i="10"/>
  <c r="W18" i="10"/>
  <c r="W17" i="10"/>
  <c r="W16" i="10"/>
  <c r="W15" i="10"/>
  <c r="W14" i="10"/>
  <c r="W13" i="10"/>
  <c r="W12" i="10"/>
  <c r="W11" i="10"/>
  <c r="W10" i="10"/>
  <c r="W9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19" i="10"/>
  <c r="AB18" i="10"/>
  <c r="AB17" i="10"/>
  <c r="AB16" i="10"/>
  <c r="AB15" i="10"/>
  <c r="AB14" i="10"/>
  <c r="AB13" i="10"/>
  <c r="AB12" i="10"/>
  <c r="AB11" i="10"/>
  <c r="AB10" i="10"/>
  <c r="AB9" i="10"/>
  <c r="N5" i="10"/>
  <c r="R8" i="10"/>
  <c r="R7" i="10"/>
  <c r="P16" i="10"/>
  <c r="P15" i="10"/>
  <c r="L17" i="10"/>
  <c r="M17" i="10"/>
  <c r="M15" i="8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19" i="9"/>
  <c r="T18" i="9"/>
  <c r="T17" i="9"/>
  <c r="T16" i="9"/>
  <c r="T15" i="9"/>
  <c r="T14" i="9"/>
  <c r="T13" i="9"/>
  <c r="T12" i="9"/>
  <c r="T11" i="9"/>
  <c r="T10" i="9"/>
  <c r="T9" i="9"/>
  <c r="T8" i="9"/>
  <c r="J4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19" i="9"/>
  <c r="Y18" i="9"/>
  <c r="Y17" i="9"/>
  <c r="Y16" i="9"/>
  <c r="Y15" i="9"/>
  <c r="Y14" i="9"/>
  <c r="Y13" i="9"/>
  <c r="Y12" i="9"/>
  <c r="Y11" i="9"/>
  <c r="Y10" i="9"/>
  <c r="Y9" i="9"/>
  <c r="Y8" i="9"/>
  <c r="K4" i="9"/>
  <c r="O7" i="9"/>
  <c r="O6" i="9"/>
  <c r="J17" i="9"/>
  <c r="K17" i="9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19" i="8"/>
  <c r="T18" i="8"/>
  <c r="T17" i="8"/>
  <c r="T16" i="8"/>
  <c r="T15" i="8"/>
  <c r="T14" i="8"/>
  <c r="T13" i="8"/>
  <c r="T12" i="8"/>
  <c r="T11" i="8"/>
  <c r="T10" i="8"/>
  <c r="T9" i="8"/>
  <c r="T8" i="8"/>
  <c r="J4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19" i="8"/>
  <c r="Y18" i="8"/>
  <c r="Y17" i="8"/>
  <c r="Y16" i="8"/>
  <c r="Y15" i="8"/>
  <c r="Y14" i="8"/>
  <c r="Y13" i="8"/>
  <c r="Y12" i="8"/>
  <c r="Y11" i="8"/>
  <c r="Y10" i="8"/>
  <c r="Y9" i="8"/>
  <c r="Y8" i="8"/>
  <c r="K4" i="8"/>
  <c r="O7" i="8"/>
  <c r="O6" i="8"/>
  <c r="J17" i="8"/>
  <c r="K17" i="8"/>
  <c r="K16" i="6"/>
  <c r="J16" i="6"/>
  <c r="K15" i="6"/>
  <c r="J15" i="6"/>
  <c r="O4" i="6"/>
  <c r="K3" i="6"/>
  <c r="J3" i="6"/>
  <c r="K2" i="2"/>
  <c r="K2" i="5"/>
  <c r="J2" i="5"/>
  <c r="K17" i="5"/>
  <c r="J17" i="5"/>
  <c r="K18" i="5"/>
  <c r="J18" i="5"/>
  <c r="O4" i="5"/>
  <c r="K3" i="5"/>
  <c r="J3" i="5"/>
  <c r="K3" i="2"/>
  <c r="J3" i="2"/>
  <c r="K17" i="4"/>
  <c r="J17" i="4"/>
  <c r="K16" i="4"/>
  <c r="J16" i="4"/>
  <c r="O4" i="4"/>
  <c r="K3" i="4"/>
  <c r="J3" i="4"/>
  <c r="K2" i="4"/>
  <c r="J2" i="4"/>
  <c r="T8" i="1"/>
  <c r="K16" i="2"/>
  <c r="J16" i="2"/>
  <c r="K15" i="2"/>
  <c r="J15" i="2"/>
  <c r="O4" i="2"/>
  <c r="K15" i="1"/>
  <c r="J15" i="1"/>
  <c r="K14" i="1"/>
  <c r="J14" i="1"/>
  <c r="O4" i="1"/>
  <c r="O7" i="1" s="1"/>
  <c r="N3" i="1"/>
  <c r="K3" i="1"/>
  <c r="J3" i="1"/>
  <c r="N2" i="1"/>
  <c r="K2" i="1"/>
  <c r="Y47" i="1" s="1"/>
  <c r="J2" i="1"/>
  <c r="T17" i="1" s="1"/>
  <c r="AC51" i="11" l="1"/>
  <c r="AB51" i="11"/>
  <c r="AA51" i="11"/>
  <c r="Z51" i="11"/>
  <c r="AC50" i="11"/>
  <c r="AB50" i="11"/>
  <c r="AA50" i="11"/>
  <c r="Z50" i="11"/>
  <c r="AC49" i="11"/>
  <c r="AB49" i="11"/>
  <c r="AA49" i="11"/>
  <c r="Z49" i="11"/>
  <c r="AC48" i="11"/>
  <c r="AB48" i="11"/>
  <c r="AA48" i="11"/>
  <c r="Z48" i="11"/>
  <c r="AC47" i="11"/>
  <c r="AB47" i="11"/>
  <c r="AA47" i="11"/>
  <c r="Z47" i="11"/>
  <c r="AC46" i="11"/>
  <c r="AB46" i="11"/>
  <c r="AA46" i="11"/>
  <c r="Z46" i="11"/>
  <c r="AC45" i="11"/>
  <c r="AB45" i="11"/>
  <c r="AA45" i="11"/>
  <c r="Z45" i="11"/>
  <c r="AC44" i="11"/>
  <c r="AB44" i="11"/>
  <c r="AA44" i="11"/>
  <c r="Z44" i="11"/>
  <c r="AC43" i="11"/>
  <c r="AB43" i="11"/>
  <c r="AA43" i="11"/>
  <c r="Z43" i="11"/>
  <c r="AC42" i="11"/>
  <c r="AB42" i="11"/>
  <c r="AA42" i="11"/>
  <c r="Z42" i="11"/>
  <c r="AC41" i="11"/>
  <c r="AB41" i="11"/>
  <c r="AA41" i="11"/>
  <c r="Z41" i="11"/>
  <c r="AC40" i="11"/>
  <c r="AB40" i="11"/>
  <c r="AA40" i="11"/>
  <c r="Z40" i="11"/>
  <c r="AC39" i="11"/>
  <c r="AB39" i="11"/>
  <c r="AA39" i="11"/>
  <c r="Z39" i="11"/>
  <c r="AC38" i="11"/>
  <c r="AB38" i="11"/>
  <c r="AA38" i="11"/>
  <c r="Z38" i="11"/>
  <c r="AC37" i="11"/>
  <c r="AB37" i="11"/>
  <c r="AA37" i="11"/>
  <c r="Z37" i="11"/>
  <c r="AC36" i="11"/>
  <c r="AB36" i="11"/>
  <c r="AA36" i="11"/>
  <c r="Z36" i="11"/>
  <c r="AC35" i="11"/>
  <c r="AB35" i="11"/>
  <c r="AA35" i="11"/>
  <c r="Z35" i="11"/>
  <c r="AC34" i="11"/>
  <c r="AB34" i="11"/>
  <c r="AA34" i="11"/>
  <c r="Z34" i="11"/>
  <c r="AC33" i="11"/>
  <c r="AB33" i="11"/>
  <c r="AA33" i="11"/>
  <c r="Z33" i="11"/>
  <c r="AC32" i="11"/>
  <c r="AB32" i="11"/>
  <c r="AA32" i="11"/>
  <c r="Z32" i="11"/>
  <c r="AC31" i="11"/>
  <c r="AB31" i="11"/>
  <c r="AA31" i="11"/>
  <c r="Z31" i="11"/>
  <c r="AC30" i="11"/>
  <c r="AB30" i="11"/>
  <c r="AA30" i="11"/>
  <c r="Z30" i="11"/>
  <c r="AC29" i="11"/>
  <c r="AB29" i="11"/>
  <c r="AA29" i="11"/>
  <c r="Z29" i="11"/>
  <c r="AC28" i="11"/>
  <c r="AB28" i="11"/>
  <c r="AA28" i="11"/>
  <c r="Z28" i="11"/>
  <c r="AC27" i="11"/>
  <c r="AB27" i="11"/>
  <c r="AA27" i="11"/>
  <c r="Z27" i="11"/>
  <c r="AC26" i="11"/>
  <c r="AB26" i="11"/>
  <c r="AA26" i="11"/>
  <c r="Z26" i="11"/>
  <c r="AC25" i="11"/>
  <c r="AB25" i="11"/>
  <c r="AA25" i="11"/>
  <c r="Z25" i="11"/>
  <c r="AC24" i="11"/>
  <c r="AB24" i="11"/>
  <c r="AA24" i="11"/>
  <c r="Z24" i="11"/>
  <c r="AC23" i="11"/>
  <c r="AB23" i="11"/>
  <c r="AA23" i="11"/>
  <c r="Z23" i="11"/>
  <c r="AC22" i="11"/>
  <c r="AB22" i="11"/>
  <c r="AA22" i="11"/>
  <c r="Z22" i="11"/>
  <c r="AC21" i="11"/>
  <c r="AB21" i="11"/>
  <c r="AA21" i="11"/>
  <c r="Z21" i="11"/>
  <c r="AC18" i="11"/>
  <c r="AB18" i="11"/>
  <c r="AA18" i="11"/>
  <c r="Z18" i="11"/>
  <c r="AC17" i="11"/>
  <c r="AB17" i="11"/>
  <c r="AA17" i="11"/>
  <c r="Z17" i="11"/>
  <c r="AC16" i="11"/>
  <c r="AB16" i="11"/>
  <c r="AA16" i="11"/>
  <c r="Z16" i="11"/>
  <c r="AC15" i="11"/>
  <c r="AB15" i="11"/>
  <c r="AA15" i="11"/>
  <c r="Z15" i="11"/>
  <c r="AC14" i="11"/>
  <c r="AB14" i="11"/>
  <c r="AA14" i="11"/>
  <c r="Z14" i="11"/>
  <c r="AC13" i="11"/>
  <c r="AB13" i="11"/>
  <c r="AA13" i="11"/>
  <c r="Z13" i="11"/>
  <c r="AC12" i="11"/>
  <c r="AB12" i="11"/>
  <c r="AA12" i="11"/>
  <c r="Z12" i="11"/>
  <c r="AC11" i="11"/>
  <c r="AB11" i="11"/>
  <c r="AA11" i="11"/>
  <c r="Z11" i="11"/>
  <c r="AC10" i="11"/>
  <c r="AB10" i="11"/>
  <c r="AA10" i="11"/>
  <c r="Z10" i="11"/>
  <c r="AC9" i="11"/>
  <c r="AB9" i="11"/>
  <c r="AA9" i="11"/>
  <c r="Z9" i="11"/>
  <c r="AC8" i="11"/>
  <c r="AB8" i="11"/>
  <c r="AA8" i="11"/>
  <c r="Z8" i="11"/>
  <c r="X51" i="11"/>
  <c r="W51" i="11"/>
  <c r="V51" i="11"/>
  <c r="U51" i="11"/>
  <c r="X50" i="11"/>
  <c r="W50" i="11"/>
  <c r="V50" i="11"/>
  <c r="U50" i="11"/>
  <c r="X49" i="11"/>
  <c r="W49" i="11"/>
  <c r="V49" i="11"/>
  <c r="U49" i="11"/>
  <c r="X48" i="11"/>
  <c r="W48" i="11"/>
  <c r="V48" i="11"/>
  <c r="U48" i="11"/>
  <c r="X47" i="11"/>
  <c r="W47" i="11"/>
  <c r="V47" i="11"/>
  <c r="U47" i="11"/>
  <c r="X46" i="11"/>
  <c r="W46" i="11"/>
  <c r="V46" i="11"/>
  <c r="U46" i="11"/>
  <c r="X45" i="11"/>
  <c r="W45" i="11"/>
  <c r="V45" i="11"/>
  <c r="U45" i="11"/>
  <c r="X44" i="11"/>
  <c r="W44" i="11"/>
  <c r="V44" i="11"/>
  <c r="U44" i="11"/>
  <c r="X43" i="11"/>
  <c r="W43" i="11"/>
  <c r="V43" i="11"/>
  <c r="U43" i="11"/>
  <c r="X42" i="11"/>
  <c r="W42" i="11"/>
  <c r="V42" i="11"/>
  <c r="U42" i="11"/>
  <c r="X41" i="11"/>
  <c r="W41" i="11"/>
  <c r="V41" i="11"/>
  <c r="U41" i="11"/>
  <c r="X40" i="11"/>
  <c r="W40" i="11"/>
  <c r="V40" i="11"/>
  <c r="U40" i="11"/>
  <c r="X39" i="11"/>
  <c r="W39" i="11"/>
  <c r="V39" i="11"/>
  <c r="U39" i="11"/>
  <c r="X38" i="11"/>
  <c r="W38" i="11"/>
  <c r="V38" i="11"/>
  <c r="U38" i="11"/>
  <c r="X37" i="11"/>
  <c r="W37" i="11"/>
  <c r="V37" i="11"/>
  <c r="U37" i="11"/>
  <c r="X36" i="11"/>
  <c r="W36" i="11"/>
  <c r="V36" i="11"/>
  <c r="U36" i="11"/>
  <c r="X35" i="11"/>
  <c r="W35" i="11"/>
  <c r="V35" i="11"/>
  <c r="U35" i="11"/>
  <c r="X34" i="11"/>
  <c r="W34" i="11"/>
  <c r="V34" i="11"/>
  <c r="U34" i="11"/>
  <c r="X33" i="11"/>
  <c r="W33" i="11"/>
  <c r="V33" i="11"/>
  <c r="U33" i="11"/>
  <c r="X32" i="11"/>
  <c r="W32" i="11"/>
  <c r="V32" i="11"/>
  <c r="U32" i="11"/>
  <c r="X31" i="11"/>
  <c r="W31" i="11"/>
  <c r="V31" i="11"/>
  <c r="U31" i="11"/>
  <c r="X30" i="11"/>
  <c r="W30" i="11"/>
  <c r="V30" i="11"/>
  <c r="U30" i="11"/>
  <c r="X29" i="11"/>
  <c r="W29" i="11"/>
  <c r="V29" i="11"/>
  <c r="U29" i="11"/>
  <c r="X28" i="11"/>
  <c r="W28" i="11"/>
  <c r="V28" i="11"/>
  <c r="U28" i="11"/>
  <c r="X27" i="11"/>
  <c r="W27" i="11"/>
  <c r="V27" i="11"/>
  <c r="U27" i="11"/>
  <c r="X26" i="11"/>
  <c r="W26" i="11"/>
  <c r="V26" i="11"/>
  <c r="U26" i="11"/>
  <c r="X25" i="11"/>
  <c r="W25" i="11"/>
  <c r="V25" i="11"/>
  <c r="U25" i="11"/>
  <c r="X24" i="11"/>
  <c r="W24" i="11"/>
  <c r="V24" i="11"/>
  <c r="U24" i="11"/>
  <c r="X23" i="11"/>
  <c r="W23" i="11"/>
  <c r="V23" i="11"/>
  <c r="U23" i="11"/>
  <c r="X22" i="11"/>
  <c r="W22" i="11"/>
  <c r="V22" i="11"/>
  <c r="U22" i="11"/>
  <c r="X21" i="11"/>
  <c r="W21" i="11"/>
  <c r="V21" i="11"/>
  <c r="U21" i="11"/>
  <c r="X19" i="11"/>
  <c r="W19" i="11"/>
  <c r="V19" i="11"/>
  <c r="U19" i="11"/>
  <c r="X18" i="11"/>
  <c r="W18" i="11"/>
  <c r="V18" i="11"/>
  <c r="U18" i="11"/>
  <c r="X17" i="11"/>
  <c r="W17" i="11"/>
  <c r="V17" i="11"/>
  <c r="U17" i="11"/>
  <c r="X16" i="11"/>
  <c r="W16" i="11"/>
  <c r="V16" i="11"/>
  <c r="U16" i="11"/>
  <c r="X15" i="11"/>
  <c r="W15" i="11"/>
  <c r="V15" i="11"/>
  <c r="U15" i="11"/>
  <c r="X14" i="11"/>
  <c r="W14" i="11"/>
  <c r="V14" i="11"/>
  <c r="U14" i="11"/>
  <c r="X13" i="11"/>
  <c r="W13" i="11"/>
  <c r="V13" i="11"/>
  <c r="U13" i="11"/>
  <c r="X12" i="11"/>
  <c r="W12" i="11"/>
  <c r="V12" i="11"/>
  <c r="U12" i="11"/>
  <c r="X11" i="11"/>
  <c r="W11" i="11"/>
  <c r="V11" i="11"/>
  <c r="U11" i="11"/>
  <c r="X10" i="11"/>
  <c r="W10" i="11"/>
  <c r="V10" i="11"/>
  <c r="U10" i="11"/>
  <c r="X9" i="11"/>
  <c r="W9" i="11"/>
  <c r="V9" i="11"/>
  <c r="U9" i="11"/>
  <c r="X8" i="11"/>
  <c r="W8" i="11"/>
  <c r="V8" i="11"/>
  <c r="U8" i="11"/>
  <c r="AF51" i="10"/>
  <c r="AE51" i="10"/>
  <c r="AD51" i="10"/>
  <c r="AC51" i="10"/>
  <c r="AF50" i="10"/>
  <c r="AE50" i="10"/>
  <c r="AD50" i="10"/>
  <c r="AC50" i="10"/>
  <c r="AF49" i="10"/>
  <c r="AE49" i="10"/>
  <c r="AD49" i="10"/>
  <c r="AC49" i="10"/>
  <c r="AF48" i="10"/>
  <c r="AE48" i="10"/>
  <c r="AD48" i="10"/>
  <c r="AC48" i="10"/>
  <c r="AF47" i="10"/>
  <c r="AE47" i="10"/>
  <c r="AD47" i="10"/>
  <c r="AC47" i="10"/>
  <c r="AF46" i="10"/>
  <c r="AE46" i="10"/>
  <c r="AD46" i="10"/>
  <c r="AC46" i="10"/>
  <c r="AF45" i="10"/>
  <c r="AE45" i="10"/>
  <c r="AD45" i="10"/>
  <c r="AC45" i="10"/>
  <c r="AF44" i="10"/>
  <c r="AE44" i="10"/>
  <c r="AD44" i="10"/>
  <c r="AC44" i="10"/>
  <c r="AF43" i="10"/>
  <c r="AE43" i="10"/>
  <c r="AD43" i="10"/>
  <c r="AC43" i="10"/>
  <c r="AF42" i="10"/>
  <c r="AE42" i="10"/>
  <c r="AD42" i="10"/>
  <c r="AC42" i="10"/>
  <c r="AF41" i="10"/>
  <c r="AE41" i="10"/>
  <c r="AD41" i="10"/>
  <c r="AC41" i="10"/>
  <c r="AF40" i="10"/>
  <c r="AE40" i="10"/>
  <c r="AD40" i="10"/>
  <c r="AC40" i="10"/>
  <c r="AF39" i="10"/>
  <c r="AE39" i="10"/>
  <c r="AD39" i="10"/>
  <c r="AC39" i="10"/>
  <c r="AF38" i="10"/>
  <c r="AE38" i="10"/>
  <c r="AD38" i="10"/>
  <c r="AC38" i="10"/>
  <c r="AF37" i="10"/>
  <c r="AE37" i="10"/>
  <c r="AD37" i="10"/>
  <c r="AC37" i="10"/>
  <c r="AF36" i="10"/>
  <c r="AE36" i="10"/>
  <c r="AD36" i="10"/>
  <c r="AC36" i="10"/>
  <c r="AF35" i="10"/>
  <c r="AE35" i="10"/>
  <c r="AD35" i="10"/>
  <c r="AC35" i="10"/>
  <c r="AF34" i="10"/>
  <c r="AE34" i="10"/>
  <c r="AD34" i="10"/>
  <c r="AC34" i="10"/>
  <c r="AF33" i="10"/>
  <c r="AE33" i="10"/>
  <c r="AD33" i="10"/>
  <c r="AC33" i="10"/>
  <c r="AF32" i="10"/>
  <c r="AE32" i="10"/>
  <c r="AD32" i="10"/>
  <c r="AC32" i="10"/>
  <c r="AF31" i="10"/>
  <c r="AE31" i="10"/>
  <c r="AD31" i="10"/>
  <c r="AC31" i="10"/>
  <c r="AF30" i="10"/>
  <c r="AE30" i="10"/>
  <c r="AD30" i="10"/>
  <c r="AC30" i="10"/>
  <c r="AF29" i="10"/>
  <c r="AE29" i="10"/>
  <c r="AD29" i="10"/>
  <c r="AC29" i="10"/>
  <c r="AF28" i="10"/>
  <c r="AE28" i="10"/>
  <c r="AD28" i="10"/>
  <c r="AC28" i="10"/>
  <c r="AF27" i="10"/>
  <c r="AE27" i="10"/>
  <c r="AD27" i="10"/>
  <c r="AC27" i="10"/>
  <c r="AF26" i="10"/>
  <c r="AE26" i="10"/>
  <c r="AD26" i="10"/>
  <c r="AC26" i="10"/>
  <c r="AF25" i="10"/>
  <c r="AE25" i="10"/>
  <c r="AD25" i="10"/>
  <c r="AC25" i="10"/>
  <c r="AF24" i="10"/>
  <c r="AE24" i="10"/>
  <c r="AD24" i="10"/>
  <c r="AC24" i="10"/>
  <c r="AF23" i="10"/>
  <c r="AE23" i="10"/>
  <c r="AD23" i="10"/>
  <c r="AC23" i="10"/>
  <c r="AF22" i="10"/>
  <c r="AE22" i="10"/>
  <c r="AD22" i="10"/>
  <c r="AC22" i="10"/>
  <c r="AF21" i="10"/>
  <c r="AE21" i="10"/>
  <c r="AD21" i="10"/>
  <c r="AC21" i="10"/>
  <c r="AF19" i="10"/>
  <c r="AE19" i="10"/>
  <c r="AD19" i="10"/>
  <c r="AC19" i="10"/>
  <c r="AF18" i="10"/>
  <c r="AE18" i="10"/>
  <c r="AD18" i="10"/>
  <c r="AC18" i="10"/>
  <c r="AF17" i="10"/>
  <c r="AE17" i="10"/>
  <c r="AD17" i="10"/>
  <c r="AC17" i="10"/>
  <c r="AF16" i="10"/>
  <c r="AE16" i="10"/>
  <c r="AD16" i="10"/>
  <c r="AC16" i="10"/>
  <c r="AF15" i="10"/>
  <c r="AE15" i="10"/>
  <c r="AD15" i="10"/>
  <c r="AC15" i="10"/>
  <c r="AF14" i="10"/>
  <c r="AE14" i="10"/>
  <c r="AD14" i="10"/>
  <c r="AC14" i="10"/>
  <c r="AF13" i="10"/>
  <c r="AE13" i="10"/>
  <c r="AD13" i="10"/>
  <c r="AC13" i="10"/>
  <c r="AF12" i="10"/>
  <c r="AE12" i="10"/>
  <c r="AD12" i="10"/>
  <c r="AC12" i="10"/>
  <c r="AF11" i="10"/>
  <c r="AE11" i="10"/>
  <c r="AD11" i="10"/>
  <c r="AC11" i="10"/>
  <c r="AF10" i="10"/>
  <c r="AE10" i="10"/>
  <c r="AD10" i="10"/>
  <c r="AC10" i="10"/>
  <c r="AF9" i="10"/>
  <c r="AE9" i="10"/>
  <c r="AD9" i="10"/>
  <c r="AC9" i="10"/>
  <c r="N8" i="10"/>
  <c r="N7" i="10"/>
  <c r="AA22" i="10"/>
  <c r="Z22" i="10"/>
  <c r="Y22" i="10"/>
  <c r="X22" i="10"/>
  <c r="AA21" i="10"/>
  <c r="Z21" i="10"/>
  <c r="Y21" i="10"/>
  <c r="X21" i="10"/>
  <c r="AA19" i="10"/>
  <c r="Z19" i="10"/>
  <c r="Y19" i="10"/>
  <c r="X19" i="10"/>
  <c r="AA18" i="10"/>
  <c r="Z18" i="10"/>
  <c r="Y18" i="10"/>
  <c r="X18" i="10"/>
  <c r="AA17" i="10"/>
  <c r="Z17" i="10"/>
  <c r="Y17" i="10"/>
  <c r="X17" i="10"/>
  <c r="AA16" i="10"/>
  <c r="Z16" i="10"/>
  <c r="Y16" i="10"/>
  <c r="X16" i="10"/>
  <c r="AA15" i="10"/>
  <c r="Z15" i="10"/>
  <c r="Y15" i="10"/>
  <c r="X15" i="10"/>
  <c r="AA14" i="10"/>
  <c r="Z14" i="10"/>
  <c r="Y14" i="10"/>
  <c r="X14" i="10"/>
  <c r="AA13" i="10"/>
  <c r="Z13" i="10"/>
  <c r="Y13" i="10"/>
  <c r="X13" i="10"/>
  <c r="AA12" i="10"/>
  <c r="Z12" i="10"/>
  <c r="Y12" i="10"/>
  <c r="X12" i="10"/>
  <c r="AA11" i="10"/>
  <c r="Z11" i="10"/>
  <c r="Y11" i="10"/>
  <c r="X11" i="10"/>
  <c r="AA10" i="10"/>
  <c r="Z10" i="10"/>
  <c r="Y10" i="10"/>
  <c r="X10" i="10"/>
  <c r="AA9" i="10"/>
  <c r="Z9" i="10"/>
  <c r="Y9" i="10"/>
  <c r="X9" i="10"/>
  <c r="L8" i="10"/>
  <c r="AC51" i="9"/>
  <c r="AB51" i="9"/>
  <c r="AA51" i="9"/>
  <c r="Z51" i="9"/>
  <c r="AC50" i="9"/>
  <c r="AB50" i="9"/>
  <c r="AA50" i="9"/>
  <c r="Z50" i="9"/>
  <c r="AC49" i="9"/>
  <c r="AB49" i="9"/>
  <c r="AA49" i="9"/>
  <c r="Z49" i="9"/>
  <c r="AC48" i="9"/>
  <c r="AB48" i="9"/>
  <c r="AA48" i="9"/>
  <c r="Z48" i="9"/>
  <c r="AC47" i="9"/>
  <c r="AB47" i="9"/>
  <c r="AA47" i="9"/>
  <c r="Z47" i="9"/>
  <c r="AC46" i="9"/>
  <c r="AB46" i="9"/>
  <c r="AA46" i="9"/>
  <c r="Z46" i="9"/>
  <c r="AC45" i="9"/>
  <c r="AB45" i="9"/>
  <c r="AA45" i="9"/>
  <c r="Z45" i="9"/>
  <c r="AC44" i="9"/>
  <c r="AB44" i="9"/>
  <c r="AA44" i="9"/>
  <c r="Z44" i="9"/>
  <c r="AC43" i="9"/>
  <c r="AB43" i="9"/>
  <c r="AA43" i="9"/>
  <c r="Z43" i="9"/>
  <c r="AC42" i="9"/>
  <c r="AB42" i="9"/>
  <c r="AA42" i="9"/>
  <c r="Z42" i="9"/>
  <c r="AC41" i="9"/>
  <c r="AB41" i="9"/>
  <c r="AA41" i="9"/>
  <c r="Z41" i="9"/>
  <c r="AC40" i="9"/>
  <c r="AB40" i="9"/>
  <c r="AA40" i="9"/>
  <c r="Z40" i="9"/>
  <c r="AC39" i="9"/>
  <c r="AB39" i="9"/>
  <c r="AA39" i="9"/>
  <c r="Z39" i="9"/>
  <c r="AC38" i="9"/>
  <c r="AB38" i="9"/>
  <c r="AA38" i="9"/>
  <c r="Z38" i="9"/>
  <c r="AC37" i="9"/>
  <c r="AB37" i="9"/>
  <c r="AA37" i="9"/>
  <c r="Z37" i="9"/>
  <c r="AC36" i="9"/>
  <c r="AB36" i="9"/>
  <c r="AA36" i="9"/>
  <c r="Z36" i="9"/>
  <c r="AC35" i="9"/>
  <c r="AB35" i="9"/>
  <c r="AA35" i="9"/>
  <c r="Z35" i="9"/>
  <c r="AC34" i="9"/>
  <c r="AB34" i="9"/>
  <c r="AA34" i="9"/>
  <c r="Z34" i="9"/>
  <c r="AC33" i="9"/>
  <c r="AB33" i="9"/>
  <c r="AA33" i="9"/>
  <c r="Z33" i="9"/>
  <c r="AC32" i="9"/>
  <c r="AB32" i="9"/>
  <c r="AA32" i="9"/>
  <c r="Z32" i="9"/>
  <c r="AC31" i="9"/>
  <c r="AB31" i="9"/>
  <c r="AA31" i="9"/>
  <c r="Z31" i="9"/>
  <c r="AC30" i="9"/>
  <c r="AB30" i="9"/>
  <c r="AA30" i="9"/>
  <c r="Z30" i="9"/>
  <c r="AC29" i="9"/>
  <c r="AB29" i="9"/>
  <c r="AA29" i="9"/>
  <c r="Z29" i="9"/>
  <c r="AC28" i="9"/>
  <c r="AB28" i="9"/>
  <c r="AA28" i="9"/>
  <c r="Z28" i="9"/>
  <c r="AC27" i="9"/>
  <c r="AB27" i="9"/>
  <c r="AA27" i="9"/>
  <c r="Z27" i="9"/>
  <c r="AC26" i="9"/>
  <c r="AB26" i="9"/>
  <c r="AA26" i="9"/>
  <c r="Z26" i="9"/>
  <c r="AC25" i="9"/>
  <c r="AB25" i="9"/>
  <c r="AA25" i="9"/>
  <c r="Z25" i="9"/>
  <c r="AC24" i="9"/>
  <c r="AB24" i="9"/>
  <c r="AA24" i="9"/>
  <c r="Z24" i="9"/>
  <c r="AC23" i="9"/>
  <c r="AB23" i="9"/>
  <c r="AA23" i="9"/>
  <c r="Z23" i="9"/>
  <c r="AC22" i="9"/>
  <c r="AB22" i="9"/>
  <c r="AA22" i="9"/>
  <c r="Z22" i="9"/>
  <c r="AC21" i="9"/>
  <c r="AB21" i="9"/>
  <c r="AA21" i="9"/>
  <c r="Z21" i="9"/>
  <c r="AC19" i="9"/>
  <c r="AB19" i="9"/>
  <c r="AA19" i="9"/>
  <c r="Z19" i="9"/>
  <c r="AC18" i="9"/>
  <c r="AB18" i="9"/>
  <c r="AA18" i="9"/>
  <c r="Z18" i="9"/>
  <c r="AC17" i="9"/>
  <c r="AB17" i="9"/>
  <c r="AA17" i="9"/>
  <c r="Z17" i="9"/>
  <c r="AC16" i="9"/>
  <c r="AB16" i="9"/>
  <c r="AA16" i="9"/>
  <c r="Z16" i="9"/>
  <c r="AC15" i="9"/>
  <c r="AB15" i="9"/>
  <c r="AA15" i="9"/>
  <c r="Z15" i="9"/>
  <c r="AC14" i="9"/>
  <c r="AB14" i="9"/>
  <c r="AA14" i="9"/>
  <c r="Z14" i="9"/>
  <c r="AC13" i="9"/>
  <c r="AB13" i="9"/>
  <c r="AA13" i="9"/>
  <c r="Z13" i="9"/>
  <c r="AC12" i="9"/>
  <c r="AB12" i="9"/>
  <c r="AA12" i="9"/>
  <c r="Z12" i="9"/>
  <c r="AC11" i="9"/>
  <c r="AB11" i="9"/>
  <c r="AA11" i="9"/>
  <c r="Z11" i="9"/>
  <c r="AC10" i="9"/>
  <c r="AB10" i="9"/>
  <c r="AA10" i="9"/>
  <c r="Z10" i="9"/>
  <c r="AC9" i="9"/>
  <c r="AB9" i="9"/>
  <c r="AA9" i="9"/>
  <c r="Z9" i="9"/>
  <c r="AC8" i="9"/>
  <c r="AB8" i="9"/>
  <c r="AA8" i="9"/>
  <c r="Z8" i="9"/>
  <c r="K7" i="9"/>
  <c r="K6" i="9"/>
  <c r="X51" i="9"/>
  <c r="W51" i="9"/>
  <c r="V51" i="9"/>
  <c r="U51" i="9"/>
  <c r="X50" i="9"/>
  <c r="W50" i="9"/>
  <c r="V50" i="9"/>
  <c r="U50" i="9"/>
  <c r="X49" i="9"/>
  <c r="W49" i="9"/>
  <c r="V49" i="9"/>
  <c r="U49" i="9"/>
  <c r="X48" i="9"/>
  <c r="W48" i="9"/>
  <c r="V48" i="9"/>
  <c r="U48" i="9"/>
  <c r="X47" i="9"/>
  <c r="W47" i="9"/>
  <c r="V47" i="9"/>
  <c r="U47" i="9"/>
  <c r="X46" i="9"/>
  <c r="W46" i="9"/>
  <c r="V46" i="9"/>
  <c r="U46" i="9"/>
  <c r="X45" i="9"/>
  <c r="W45" i="9"/>
  <c r="V45" i="9"/>
  <c r="U45" i="9"/>
  <c r="X44" i="9"/>
  <c r="W44" i="9"/>
  <c r="V44" i="9"/>
  <c r="U44" i="9"/>
  <c r="X43" i="9"/>
  <c r="W43" i="9"/>
  <c r="V43" i="9"/>
  <c r="U43" i="9"/>
  <c r="X42" i="9"/>
  <c r="W42" i="9"/>
  <c r="V42" i="9"/>
  <c r="U42" i="9"/>
  <c r="X41" i="9"/>
  <c r="W41" i="9"/>
  <c r="V41" i="9"/>
  <c r="U41" i="9"/>
  <c r="X40" i="9"/>
  <c r="W40" i="9"/>
  <c r="V40" i="9"/>
  <c r="U40" i="9"/>
  <c r="X39" i="9"/>
  <c r="W39" i="9"/>
  <c r="V39" i="9"/>
  <c r="U39" i="9"/>
  <c r="X38" i="9"/>
  <c r="W38" i="9"/>
  <c r="V38" i="9"/>
  <c r="U38" i="9"/>
  <c r="X37" i="9"/>
  <c r="W37" i="9"/>
  <c r="V37" i="9"/>
  <c r="U37" i="9"/>
  <c r="X36" i="9"/>
  <c r="W36" i="9"/>
  <c r="V36" i="9"/>
  <c r="U36" i="9"/>
  <c r="X35" i="9"/>
  <c r="W35" i="9"/>
  <c r="V35" i="9"/>
  <c r="U35" i="9"/>
  <c r="X34" i="9"/>
  <c r="W34" i="9"/>
  <c r="V34" i="9"/>
  <c r="U34" i="9"/>
  <c r="X33" i="9"/>
  <c r="W33" i="9"/>
  <c r="V33" i="9"/>
  <c r="U33" i="9"/>
  <c r="X32" i="9"/>
  <c r="W32" i="9"/>
  <c r="V32" i="9"/>
  <c r="U32" i="9"/>
  <c r="X31" i="9"/>
  <c r="W31" i="9"/>
  <c r="V31" i="9"/>
  <c r="U31" i="9"/>
  <c r="X30" i="9"/>
  <c r="W30" i="9"/>
  <c r="V30" i="9"/>
  <c r="U30" i="9"/>
  <c r="X29" i="9"/>
  <c r="W29" i="9"/>
  <c r="V29" i="9"/>
  <c r="U29" i="9"/>
  <c r="X28" i="9"/>
  <c r="W28" i="9"/>
  <c r="V28" i="9"/>
  <c r="U28" i="9"/>
  <c r="X27" i="9"/>
  <c r="W27" i="9"/>
  <c r="V27" i="9"/>
  <c r="U27" i="9"/>
  <c r="X26" i="9"/>
  <c r="W26" i="9"/>
  <c r="V26" i="9"/>
  <c r="U26" i="9"/>
  <c r="X25" i="9"/>
  <c r="W25" i="9"/>
  <c r="V25" i="9"/>
  <c r="U25" i="9"/>
  <c r="X24" i="9"/>
  <c r="W24" i="9"/>
  <c r="V24" i="9"/>
  <c r="U24" i="9"/>
  <c r="X23" i="9"/>
  <c r="W23" i="9"/>
  <c r="V23" i="9"/>
  <c r="U23" i="9"/>
  <c r="X22" i="9"/>
  <c r="W22" i="9"/>
  <c r="V22" i="9"/>
  <c r="U22" i="9"/>
  <c r="X21" i="9"/>
  <c r="W21" i="9"/>
  <c r="V21" i="9"/>
  <c r="U21" i="9"/>
  <c r="X19" i="9"/>
  <c r="W19" i="9"/>
  <c r="V19" i="9"/>
  <c r="U19" i="9"/>
  <c r="X18" i="9"/>
  <c r="W18" i="9"/>
  <c r="V18" i="9"/>
  <c r="U18" i="9"/>
  <c r="X17" i="9"/>
  <c r="W17" i="9"/>
  <c r="V17" i="9"/>
  <c r="U17" i="9"/>
  <c r="X16" i="9"/>
  <c r="W16" i="9"/>
  <c r="V16" i="9"/>
  <c r="U16" i="9"/>
  <c r="X15" i="9"/>
  <c r="W15" i="9"/>
  <c r="V15" i="9"/>
  <c r="U15" i="9"/>
  <c r="X14" i="9"/>
  <c r="W14" i="9"/>
  <c r="V14" i="9"/>
  <c r="U14" i="9"/>
  <c r="X13" i="9"/>
  <c r="W13" i="9"/>
  <c r="V13" i="9"/>
  <c r="U13" i="9"/>
  <c r="X12" i="9"/>
  <c r="W12" i="9"/>
  <c r="V12" i="9"/>
  <c r="U12" i="9"/>
  <c r="X11" i="9"/>
  <c r="W11" i="9"/>
  <c r="V11" i="9"/>
  <c r="U11" i="9"/>
  <c r="X10" i="9"/>
  <c r="W10" i="9"/>
  <c r="V10" i="9"/>
  <c r="U10" i="9"/>
  <c r="X9" i="9"/>
  <c r="W9" i="9"/>
  <c r="V9" i="9"/>
  <c r="U9" i="9"/>
  <c r="X8" i="9"/>
  <c r="W8" i="9"/>
  <c r="V8" i="9"/>
  <c r="U8" i="9"/>
  <c r="J7" i="9"/>
  <c r="J6" i="9"/>
  <c r="AC51" i="8"/>
  <c r="AB51" i="8"/>
  <c r="AA51" i="8"/>
  <c r="Z51" i="8"/>
  <c r="AC50" i="8"/>
  <c r="AB50" i="8"/>
  <c r="AA50" i="8"/>
  <c r="Z50" i="8"/>
  <c r="AC49" i="8"/>
  <c r="AB49" i="8"/>
  <c r="AA49" i="8"/>
  <c r="Z49" i="8"/>
  <c r="AC48" i="8"/>
  <c r="AB48" i="8"/>
  <c r="AA48" i="8"/>
  <c r="Z48" i="8"/>
  <c r="AC47" i="8"/>
  <c r="AB47" i="8"/>
  <c r="AA47" i="8"/>
  <c r="Z47" i="8"/>
  <c r="AC46" i="8"/>
  <c r="AB46" i="8"/>
  <c r="AA46" i="8"/>
  <c r="Z46" i="8"/>
  <c r="AC45" i="8"/>
  <c r="AB45" i="8"/>
  <c r="AA45" i="8"/>
  <c r="Z45" i="8"/>
  <c r="AC44" i="8"/>
  <c r="AB44" i="8"/>
  <c r="AA44" i="8"/>
  <c r="Z44" i="8"/>
  <c r="AC43" i="8"/>
  <c r="AB43" i="8"/>
  <c r="AA43" i="8"/>
  <c r="Z43" i="8"/>
  <c r="AC42" i="8"/>
  <c r="AB42" i="8"/>
  <c r="AA42" i="8"/>
  <c r="Z42" i="8"/>
  <c r="AC41" i="8"/>
  <c r="AB41" i="8"/>
  <c r="AA41" i="8"/>
  <c r="Z41" i="8"/>
  <c r="AC40" i="8"/>
  <c r="AB40" i="8"/>
  <c r="AA40" i="8"/>
  <c r="Z40" i="8"/>
  <c r="AC39" i="8"/>
  <c r="AB39" i="8"/>
  <c r="AA39" i="8"/>
  <c r="Z39" i="8"/>
  <c r="AC38" i="8"/>
  <c r="AB38" i="8"/>
  <c r="AA38" i="8"/>
  <c r="Z38" i="8"/>
  <c r="AC37" i="8"/>
  <c r="AB37" i="8"/>
  <c r="AA37" i="8"/>
  <c r="Z37" i="8"/>
  <c r="AC36" i="8"/>
  <c r="AB36" i="8"/>
  <c r="AA36" i="8"/>
  <c r="Z36" i="8"/>
  <c r="AC35" i="8"/>
  <c r="AB35" i="8"/>
  <c r="AA35" i="8"/>
  <c r="Z35" i="8"/>
  <c r="AC34" i="8"/>
  <c r="AB34" i="8"/>
  <c r="AA34" i="8"/>
  <c r="Z34" i="8"/>
  <c r="AC33" i="8"/>
  <c r="AB33" i="8"/>
  <c r="AA33" i="8"/>
  <c r="Z33" i="8"/>
  <c r="AC32" i="8"/>
  <c r="AB32" i="8"/>
  <c r="AA32" i="8"/>
  <c r="Z32" i="8"/>
  <c r="AC31" i="8"/>
  <c r="AB31" i="8"/>
  <c r="AA31" i="8"/>
  <c r="Z31" i="8"/>
  <c r="AC30" i="8"/>
  <c r="AB30" i="8"/>
  <c r="AA30" i="8"/>
  <c r="Z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AA26" i="8"/>
  <c r="Z26" i="8"/>
  <c r="AC25" i="8"/>
  <c r="AB25" i="8"/>
  <c r="AA25" i="8"/>
  <c r="Z25" i="8"/>
  <c r="AC24" i="8"/>
  <c r="AB24" i="8"/>
  <c r="AA24" i="8"/>
  <c r="Z24" i="8"/>
  <c r="AC23" i="8"/>
  <c r="AB23" i="8"/>
  <c r="AA23" i="8"/>
  <c r="Z23" i="8"/>
  <c r="AC22" i="8"/>
  <c r="AB22" i="8"/>
  <c r="AA22" i="8"/>
  <c r="Z22" i="8"/>
  <c r="AC21" i="8"/>
  <c r="AB21" i="8"/>
  <c r="AA21" i="8"/>
  <c r="Z21" i="8"/>
  <c r="AC19" i="8"/>
  <c r="AB19" i="8"/>
  <c r="AA19" i="8"/>
  <c r="Z19" i="8"/>
  <c r="AC18" i="8"/>
  <c r="AB18" i="8"/>
  <c r="AA18" i="8"/>
  <c r="Z18" i="8"/>
  <c r="AC17" i="8"/>
  <c r="AB17" i="8"/>
  <c r="AA17" i="8"/>
  <c r="Z17" i="8"/>
  <c r="AC16" i="8"/>
  <c r="AB16" i="8"/>
  <c r="AA16" i="8"/>
  <c r="Z16" i="8"/>
  <c r="AC15" i="8"/>
  <c r="AB15" i="8"/>
  <c r="AA15" i="8"/>
  <c r="Z15" i="8"/>
  <c r="AC14" i="8"/>
  <c r="AB14" i="8"/>
  <c r="AA14" i="8"/>
  <c r="Z14" i="8"/>
  <c r="AC13" i="8"/>
  <c r="AB13" i="8"/>
  <c r="AA13" i="8"/>
  <c r="Z13" i="8"/>
  <c r="AC12" i="8"/>
  <c r="AB12" i="8"/>
  <c r="AA12" i="8"/>
  <c r="Z12" i="8"/>
  <c r="AC11" i="8"/>
  <c r="AB11" i="8"/>
  <c r="AA11" i="8"/>
  <c r="Z11" i="8"/>
  <c r="AC10" i="8"/>
  <c r="AB10" i="8"/>
  <c r="AA10" i="8"/>
  <c r="Z10" i="8"/>
  <c r="AC9" i="8"/>
  <c r="AB9" i="8"/>
  <c r="AA9" i="8"/>
  <c r="Z9" i="8"/>
  <c r="AC8" i="8"/>
  <c r="AB8" i="8"/>
  <c r="AA8" i="8"/>
  <c r="Z8" i="8"/>
  <c r="K7" i="8"/>
  <c r="X51" i="8"/>
  <c r="W51" i="8"/>
  <c r="V51" i="8"/>
  <c r="U51" i="8"/>
  <c r="X50" i="8"/>
  <c r="W50" i="8"/>
  <c r="V50" i="8"/>
  <c r="U50" i="8"/>
  <c r="X49" i="8"/>
  <c r="W49" i="8"/>
  <c r="V49" i="8"/>
  <c r="U49" i="8"/>
  <c r="X48" i="8"/>
  <c r="W48" i="8"/>
  <c r="V48" i="8"/>
  <c r="U48" i="8"/>
  <c r="X47" i="8"/>
  <c r="W47" i="8"/>
  <c r="V47" i="8"/>
  <c r="U47" i="8"/>
  <c r="X46" i="8"/>
  <c r="W46" i="8"/>
  <c r="V46" i="8"/>
  <c r="U46" i="8"/>
  <c r="X45" i="8"/>
  <c r="W45" i="8"/>
  <c r="V45" i="8"/>
  <c r="U45" i="8"/>
  <c r="X44" i="8"/>
  <c r="W44" i="8"/>
  <c r="V44" i="8"/>
  <c r="U44" i="8"/>
  <c r="X43" i="8"/>
  <c r="W43" i="8"/>
  <c r="V43" i="8"/>
  <c r="U43" i="8"/>
  <c r="X42" i="8"/>
  <c r="W42" i="8"/>
  <c r="V42" i="8"/>
  <c r="U42" i="8"/>
  <c r="X41" i="8"/>
  <c r="W41" i="8"/>
  <c r="V41" i="8"/>
  <c r="U41" i="8"/>
  <c r="X40" i="8"/>
  <c r="W40" i="8"/>
  <c r="V40" i="8"/>
  <c r="U40" i="8"/>
  <c r="X39" i="8"/>
  <c r="W39" i="8"/>
  <c r="V39" i="8"/>
  <c r="U39" i="8"/>
  <c r="X38" i="8"/>
  <c r="W38" i="8"/>
  <c r="V38" i="8"/>
  <c r="U38" i="8"/>
  <c r="X37" i="8"/>
  <c r="W37" i="8"/>
  <c r="V37" i="8"/>
  <c r="U37" i="8"/>
  <c r="X36" i="8"/>
  <c r="W36" i="8"/>
  <c r="V36" i="8"/>
  <c r="U36" i="8"/>
  <c r="X35" i="8"/>
  <c r="W35" i="8"/>
  <c r="V35" i="8"/>
  <c r="U35" i="8"/>
  <c r="X34" i="8"/>
  <c r="W34" i="8"/>
  <c r="V34" i="8"/>
  <c r="U34" i="8"/>
  <c r="X33" i="8"/>
  <c r="W33" i="8"/>
  <c r="V33" i="8"/>
  <c r="U33" i="8"/>
  <c r="X32" i="8"/>
  <c r="W32" i="8"/>
  <c r="V32" i="8"/>
  <c r="U32" i="8"/>
  <c r="X31" i="8"/>
  <c r="W31" i="8"/>
  <c r="V31" i="8"/>
  <c r="U31" i="8"/>
  <c r="X30" i="8"/>
  <c r="W30" i="8"/>
  <c r="V30" i="8"/>
  <c r="U30" i="8"/>
  <c r="X29" i="8"/>
  <c r="W29" i="8"/>
  <c r="V29" i="8"/>
  <c r="U29" i="8"/>
  <c r="X28" i="8"/>
  <c r="W28" i="8"/>
  <c r="V28" i="8"/>
  <c r="U28" i="8"/>
  <c r="X27" i="8"/>
  <c r="W27" i="8"/>
  <c r="V27" i="8"/>
  <c r="U27" i="8"/>
  <c r="X26" i="8"/>
  <c r="W26" i="8"/>
  <c r="V26" i="8"/>
  <c r="U26" i="8"/>
  <c r="X25" i="8"/>
  <c r="W25" i="8"/>
  <c r="V25" i="8"/>
  <c r="U25" i="8"/>
  <c r="X24" i="8"/>
  <c r="W24" i="8"/>
  <c r="V24" i="8"/>
  <c r="U24" i="8"/>
  <c r="X23" i="8"/>
  <c r="W23" i="8"/>
  <c r="V23" i="8"/>
  <c r="U23" i="8"/>
  <c r="X22" i="8"/>
  <c r="W22" i="8"/>
  <c r="V22" i="8"/>
  <c r="U22" i="8"/>
  <c r="X21" i="8"/>
  <c r="W21" i="8"/>
  <c r="V21" i="8"/>
  <c r="U21" i="8"/>
  <c r="X19" i="8"/>
  <c r="W19" i="8"/>
  <c r="V19" i="8"/>
  <c r="U19" i="8"/>
  <c r="X18" i="8"/>
  <c r="W18" i="8"/>
  <c r="V18" i="8"/>
  <c r="U18" i="8"/>
  <c r="X17" i="8"/>
  <c r="W17" i="8"/>
  <c r="V17" i="8"/>
  <c r="U17" i="8"/>
  <c r="X16" i="8"/>
  <c r="W16" i="8"/>
  <c r="V16" i="8"/>
  <c r="U16" i="8"/>
  <c r="X15" i="8"/>
  <c r="W15" i="8"/>
  <c r="V15" i="8"/>
  <c r="U15" i="8"/>
  <c r="X14" i="8"/>
  <c r="W14" i="8"/>
  <c r="V14" i="8"/>
  <c r="U14" i="8"/>
  <c r="X13" i="8"/>
  <c r="W13" i="8"/>
  <c r="V13" i="8"/>
  <c r="U13" i="8"/>
  <c r="X12" i="8"/>
  <c r="W12" i="8"/>
  <c r="V12" i="8"/>
  <c r="U12" i="8"/>
  <c r="X11" i="8"/>
  <c r="W11" i="8"/>
  <c r="V11" i="8"/>
  <c r="U11" i="8"/>
  <c r="X10" i="8"/>
  <c r="W10" i="8"/>
  <c r="V10" i="8"/>
  <c r="U10" i="8"/>
  <c r="X9" i="8"/>
  <c r="W9" i="8"/>
  <c r="V9" i="8"/>
  <c r="U9" i="8"/>
  <c r="X8" i="8"/>
  <c r="W8" i="8"/>
  <c r="V8" i="8"/>
  <c r="U8" i="8"/>
  <c r="J7" i="8"/>
  <c r="J6" i="8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19" i="6"/>
  <c r="T18" i="6"/>
  <c r="T17" i="6"/>
  <c r="T16" i="6"/>
  <c r="T15" i="6"/>
  <c r="T14" i="6"/>
  <c r="T13" i="6"/>
  <c r="T12" i="6"/>
  <c r="T11" i="6"/>
  <c r="T10" i="6"/>
  <c r="T9" i="6"/>
  <c r="T8" i="6"/>
  <c r="J4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19" i="6"/>
  <c r="Y18" i="6"/>
  <c r="Y17" i="6"/>
  <c r="Y16" i="6"/>
  <c r="Y15" i="6"/>
  <c r="Y14" i="6"/>
  <c r="Y13" i="6"/>
  <c r="Y12" i="6"/>
  <c r="Y11" i="6"/>
  <c r="Y10" i="6"/>
  <c r="Y9" i="6"/>
  <c r="Y8" i="6"/>
  <c r="K4" i="6"/>
  <c r="O7" i="6"/>
  <c r="O6" i="6"/>
  <c r="J17" i="6"/>
  <c r="K17" i="6"/>
  <c r="J6" i="2"/>
  <c r="V14" i="2"/>
  <c r="T16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5" i="5"/>
  <c r="T14" i="5"/>
  <c r="T13" i="5"/>
  <c r="T12" i="5"/>
  <c r="T11" i="5"/>
  <c r="T10" i="5"/>
  <c r="T9" i="5"/>
  <c r="T8" i="5"/>
  <c r="J4" i="5"/>
  <c r="X16" i="5" s="1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5" i="5"/>
  <c r="Y14" i="5"/>
  <c r="Y13" i="5"/>
  <c r="Y12" i="5"/>
  <c r="Y11" i="5"/>
  <c r="Y10" i="5"/>
  <c r="Y9" i="5"/>
  <c r="Y8" i="5"/>
  <c r="K4" i="5"/>
  <c r="O7" i="5"/>
  <c r="O6" i="5"/>
  <c r="J19" i="5"/>
  <c r="K19" i="5"/>
  <c r="K4" i="2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J4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K4" i="4"/>
  <c r="O7" i="4"/>
  <c r="O6" i="4"/>
  <c r="J18" i="4"/>
  <c r="K18" i="4"/>
  <c r="K17" i="2"/>
  <c r="Y23" i="2"/>
  <c r="Y18" i="2"/>
  <c r="Y17" i="2"/>
  <c r="Y12" i="2"/>
  <c r="O7" i="2"/>
  <c r="O6" i="2"/>
  <c r="T17" i="2"/>
  <c r="T23" i="2"/>
  <c r="T18" i="2"/>
  <c r="T13" i="2"/>
  <c r="T19" i="2"/>
  <c r="T9" i="2"/>
  <c r="T14" i="2"/>
  <c r="T20" i="2"/>
  <c r="T10" i="2"/>
  <c r="T15" i="2"/>
  <c r="T21" i="2"/>
  <c r="T8" i="2"/>
  <c r="T11" i="2"/>
  <c r="T16" i="2"/>
  <c r="T22" i="2"/>
  <c r="T12" i="2"/>
  <c r="Y22" i="2"/>
  <c r="Y16" i="2"/>
  <c r="Y11" i="2"/>
  <c r="Y21" i="2"/>
  <c r="Y15" i="2"/>
  <c r="Y10" i="2"/>
  <c r="Y20" i="2"/>
  <c r="Y14" i="2"/>
  <c r="Y9" i="2"/>
  <c r="J17" i="2"/>
  <c r="Y8" i="2"/>
  <c r="Y19" i="2"/>
  <c r="Y13" i="2"/>
  <c r="T20" i="1"/>
  <c r="T11" i="1"/>
  <c r="Y29" i="1"/>
  <c r="Y19" i="1"/>
  <c r="Y10" i="1"/>
  <c r="T14" i="1"/>
  <c r="Y35" i="1"/>
  <c r="Y16" i="1"/>
  <c r="Y36" i="1"/>
  <c r="T51" i="1"/>
  <c r="T33" i="1"/>
  <c r="T46" i="1"/>
  <c r="T28" i="1"/>
  <c r="T45" i="1"/>
  <c r="T27" i="1"/>
  <c r="Y49" i="1"/>
  <c r="Y43" i="1"/>
  <c r="Y37" i="1"/>
  <c r="Y31" i="1"/>
  <c r="Y25" i="1"/>
  <c r="Y20" i="1"/>
  <c r="Y17" i="1"/>
  <c r="Y14" i="1"/>
  <c r="Y11" i="1"/>
  <c r="Y8" i="1"/>
  <c r="Y50" i="1"/>
  <c r="Y44" i="1"/>
  <c r="Y38" i="1"/>
  <c r="Y32" i="1"/>
  <c r="Y26" i="1"/>
  <c r="Z21" i="1"/>
  <c r="Y51" i="1"/>
  <c r="Y45" i="1"/>
  <c r="Y39" i="1"/>
  <c r="Y33" i="1"/>
  <c r="Y27" i="1"/>
  <c r="Y21" i="1"/>
  <c r="Y18" i="1"/>
  <c r="Y15" i="1"/>
  <c r="Y12" i="1"/>
  <c r="Y9" i="1"/>
  <c r="Y46" i="1"/>
  <c r="Y40" i="1"/>
  <c r="Y34" i="1"/>
  <c r="Y28" i="1"/>
  <c r="Y22" i="1"/>
  <c r="Y30" i="1"/>
  <c r="Y48" i="1"/>
  <c r="T40" i="1"/>
  <c r="Y13" i="1"/>
  <c r="Y23" i="1"/>
  <c r="Y41" i="1"/>
  <c r="T39" i="1"/>
  <c r="N4" i="1"/>
  <c r="N7" i="1" s="1"/>
  <c r="W50" i="1"/>
  <c r="U40" i="1"/>
  <c r="T23" i="1"/>
  <c r="T29" i="1"/>
  <c r="T35" i="1"/>
  <c r="T41" i="1"/>
  <c r="T47" i="1"/>
  <c r="W27" i="1"/>
  <c r="V40" i="1"/>
  <c r="T24" i="1"/>
  <c r="T30" i="1"/>
  <c r="T36" i="1"/>
  <c r="T42" i="1"/>
  <c r="T48" i="1"/>
  <c r="X27" i="1"/>
  <c r="W40" i="1"/>
  <c r="U30" i="1"/>
  <c r="T25" i="1"/>
  <c r="T31" i="1"/>
  <c r="T37" i="1"/>
  <c r="T43" i="1"/>
  <c r="T49" i="1"/>
  <c r="W30" i="1"/>
  <c r="V43" i="1"/>
  <c r="W35" i="1"/>
  <c r="V48" i="1"/>
  <c r="T26" i="1"/>
  <c r="T32" i="1"/>
  <c r="T38" i="1"/>
  <c r="T44" i="1"/>
  <c r="T50" i="1"/>
  <c r="T22" i="1"/>
  <c r="Y24" i="1"/>
  <c r="AB27" i="1"/>
  <c r="Y42" i="1"/>
  <c r="T34" i="1"/>
  <c r="W25" i="1"/>
  <c r="J16" i="1"/>
  <c r="T10" i="1"/>
  <c r="T13" i="1"/>
  <c r="T16" i="1"/>
  <c r="T19" i="1"/>
  <c r="K16" i="1"/>
  <c r="U19" i="1"/>
  <c r="T9" i="1"/>
  <c r="T12" i="1"/>
  <c r="T15" i="1"/>
  <c r="T18" i="1"/>
  <c r="T21" i="1"/>
  <c r="W13" i="1"/>
  <c r="J7" i="1"/>
  <c r="O6" i="1"/>
  <c r="J4" i="1"/>
  <c r="X15" i="1" s="1"/>
  <c r="K4" i="1"/>
  <c r="AB40" i="1" s="1"/>
  <c r="AC51" i="6" l="1"/>
  <c r="AB51" i="6"/>
  <c r="AA51" i="6"/>
  <c r="Z51" i="6"/>
  <c r="AC50" i="6"/>
  <c r="AB50" i="6"/>
  <c r="AA50" i="6"/>
  <c r="Z50" i="6"/>
  <c r="AC49" i="6"/>
  <c r="AB49" i="6"/>
  <c r="AA49" i="6"/>
  <c r="Z49" i="6"/>
  <c r="AC48" i="6"/>
  <c r="AB48" i="6"/>
  <c r="AA48" i="6"/>
  <c r="Z48" i="6"/>
  <c r="AC47" i="6"/>
  <c r="AB47" i="6"/>
  <c r="AA47" i="6"/>
  <c r="Z47" i="6"/>
  <c r="AC46" i="6"/>
  <c r="AB46" i="6"/>
  <c r="AA46" i="6"/>
  <c r="Z46" i="6"/>
  <c r="AC45" i="6"/>
  <c r="AB45" i="6"/>
  <c r="AA45" i="6"/>
  <c r="Z45" i="6"/>
  <c r="AC44" i="6"/>
  <c r="AB44" i="6"/>
  <c r="AA44" i="6"/>
  <c r="Z44" i="6"/>
  <c r="AC43" i="6"/>
  <c r="AB43" i="6"/>
  <c r="AA43" i="6"/>
  <c r="Z43" i="6"/>
  <c r="AC42" i="6"/>
  <c r="AB42" i="6"/>
  <c r="AA42" i="6"/>
  <c r="Z42" i="6"/>
  <c r="AC41" i="6"/>
  <c r="AB41" i="6"/>
  <c r="AA41" i="6"/>
  <c r="Z41" i="6"/>
  <c r="AC40" i="6"/>
  <c r="AB40" i="6"/>
  <c r="AA40" i="6"/>
  <c r="Z40" i="6"/>
  <c r="AC39" i="6"/>
  <c r="AB39" i="6"/>
  <c r="AA39" i="6"/>
  <c r="Z39" i="6"/>
  <c r="AC38" i="6"/>
  <c r="AB38" i="6"/>
  <c r="AA38" i="6"/>
  <c r="Z38" i="6"/>
  <c r="AC37" i="6"/>
  <c r="AB37" i="6"/>
  <c r="AA37" i="6"/>
  <c r="Z37" i="6"/>
  <c r="AC36" i="6"/>
  <c r="AB36" i="6"/>
  <c r="AA36" i="6"/>
  <c r="Z36" i="6"/>
  <c r="AC35" i="6"/>
  <c r="AB35" i="6"/>
  <c r="AA35" i="6"/>
  <c r="Z35" i="6"/>
  <c r="AC34" i="6"/>
  <c r="AB34" i="6"/>
  <c r="AA34" i="6"/>
  <c r="Z34" i="6"/>
  <c r="AC33" i="6"/>
  <c r="AB33" i="6"/>
  <c r="AA33" i="6"/>
  <c r="Z33" i="6"/>
  <c r="AC32" i="6"/>
  <c r="AB32" i="6"/>
  <c r="AA32" i="6"/>
  <c r="Z32" i="6"/>
  <c r="AC31" i="6"/>
  <c r="AB31" i="6"/>
  <c r="AA31" i="6"/>
  <c r="Z31" i="6"/>
  <c r="AC30" i="6"/>
  <c r="AB30" i="6"/>
  <c r="AA30" i="6"/>
  <c r="Z30" i="6"/>
  <c r="AC29" i="6"/>
  <c r="AB29" i="6"/>
  <c r="AA29" i="6"/>
  <c r="Z29" i="6"/>
  <c r="AC28" i="6"/>
  <c r="AB28" i="6"/>
  <c r="AA28" i="6"/>
  <c r="Z28" i="6"/>
  <c r="AC27" i="6"/>
  <c r="AB27" i="6"/>
  <c r="AA27" i="6"/>
  <c r="Z27" i="6"/>
  <c r="AC26" i="6"/>
  <c r="AB26" i="6"/>
  <c r="AA26" i="6"/>
  <c r="Z26" i="6"/>
  <c r="AC25" i="6"/>
  <c r="AB25" i="6"/>
  <c r="AA25" i="6"/>
  <c r="Z25" i="6"/>
  <c r="AC24" i="6"/>
  <c r="AB24" i="6"/>
  <c r="AA24" i="6"/>
  <c r="Z24" i="6"/>
  <c r="AC23" i="6"/>
  <c r="AB23" i="6"/>
  <c r="AA23" i="6"/>
  <c r="Z23" i="6"/>
  <c r="AC22" i="6"/>
  <c r="AB22" i="6"/>
  <c r="AA22" i="6"/>
  <c r="Z22" i="6"/>
  <c r="AC21" i="6"/>
  <c r="AB21" i="6"/>
  <c r="AA21" i="6"/>
  <c r="Z21" i="6"/>
  <c r="AC19" i="6"/>
  <c r="AB19" i="6"/>
  <c r="AA19" i="6"/>
  <c r="Z19" i="6"/>
  <c r="AC18" i="6"/>
  <c r="AB18" i="6"/>
  <c r="AA18" i="6"/>
  <c r="Z18" i="6"/>
  <c r="AC17" i="6"/>
  <c r="AB17" i="6"/>
  <c r="AA17" i="6"/>
  <c r="Z17" i="6"/>
  <c r="AC16" i="6"/>
  <c r="AB16" i="6"/>
  <c r="AA16" i="6"/>
  <c r="Z16" i="6"/>
  <c r="AC15" i="6"/>
  <c r="AB15" i="6"/>
  <c r="AA15" i="6"/>
  <c r="Z15" i="6"/>
  <c r="AC14" i="6"/>
  <c r="AB14" i="6"/>
  <c r="AA14" i="6"/>
  <c r="Z14" i="6"/>
  <c r="AC13" i="6"/>
  <c r="AB13" i="6"/>
  <c r="AA13" i="6"/>
  <c r="Z13" i="6"/>
  <c r="AC12" i="6"/>
  <c r="AB12" i="6"/>
  <c r="AA12" i="6"/>
  <c r="Z12" i="6"/>
  <c r="AC11" i="6"/>
  <c r="AB11" i="6"/>
  <c r="AA11" i="6"/>
  <c r="Z11" i="6"/>
  <c r="AC10" i="6"/>
  <c r="AB10" i="6"/>
  <c r="AA10" i="6"/>
  <c r="Z10" i="6"/>
  <c r="AC9" i="6"/>
  <c r="AB9" i="6"/>
  <c r="AA9" i="6"/>
  <c r="Z9" i="6"/>
  <c r="AC8" i="6"/>
  <c r="AB8" i="6"/>
  <c r="AA8" i="6"/>
  <c r="Z8" i="6"/>
  <c r="K7" i="6"/>
  <c r="K6" i="6"/>
  <c r="X51" i="6"/>
  <c r="W51" i="6"/>
  <c r="V51" i="6"/>
  <c r="U51" i="6"/>
  <c r="X50" i="6"/>
  <c r="W50" i="6"/>
  <c r="V50" i="6"/>
  <c r="U50" i="6"/>
  <c r="X49" i="6"/>
  <c r="W49" i="6"/>
  <c r="V49" i="6"/>
  <c r="U49" i="6"/>
  <c r="X48" i="6"/>
  <c r="W48" i="6"/>
  <c r="V48" i="6"/>
  <c r="U48" i="6"/>
  <c r="X47" i="6"/>
  <c r="W47" i="6"/>
  <c r="V47" i="6"/>
  <c r="U47" i="6"/>
  <c r="X46" i="6"/>
  <c r="W46" i="6"/>
  <c r="V46" i="6"/>
  <c r="U46" i="6"/>
  <c r="X45" i="6"/>
  <c r="W45" i="6"/>
  <c r="V45" i="6"/>
  <c r="U45" i="6"/>
  <c r="X44" i="6"/>
  <c r="W44" i="6"/>
  <c r="V44" i="6"/>
  <c r="U44" i="6"/>
  <c r="X43" i="6"/>
  <c r="W43" i="6"/>
  <c r="V43" i="6"/>
  <c r="U43" i="6"/>
  <c r="X42" i="6"/>
  <c r="W42" i="6"/>
  <c r="V42" i="6"/>
  <c r="U42" i="6"/>
  <c r="X41" i="6"/>
  <c r="W41" i="6"/>
  <c r="V41" i="6"/>
  <c r="U41" i="6"/>
  <c r="X40" i="6"/>
  <c r="W40" i="6"/>
  <c r="V40" i="6"/>
  <c r="U40" i="6"/>
  <c r="X39" i="6"/>
  <c r="W39" i="6"/>
  <c r="V39" i="6"/>
  <c r="U39" i="6"/>
  <c r="X38" i="6"/>
  <c r="W38" i="6"/>
  <c r="V38" i="6"/>
  <c r="U38" i="6"/>
  <c r="X37" i="6"/>
  <c r="W37" i="6"/>
  <c r="V37" i="6"/>
  <c r="U37" i="6"/>
  <c r="X36" i="6"/>
  <c r="W36" i="6"/>
  <c r="V36" i="6"/>
  <c r="U36" i="6"/>
  <c r="X35" i="6"/>
  <c r="W35" i="6"/>
  <c r="V35" i="6"/>
  <c r="U35" i="6"/>
  <c r="X34" i="6"/>
  <c r="W34" i="6"/>
  <c r="V34" i="6"/>
  <c r="U34" i="6"/>
  <c r="X33" i="6"/>
  <c r="W33" i="6"/>
  <c r="V33" i="6"/>
  <c r="U33" i="6"/>
  <c r="X32" i="6"/>
  <c r="W32" i="6"/>
  <c r="V32" i="6"/>
  <c r="U32" i="6"/>
  <c r="X31" i="6"/>
  <c r="W31" i="6"/>
  <c r="V31" i="6"/>
  <c r="U31" i="6"/>
  <c r="X30" i="6"/>
  <c r="W30" i="6"/>
  <c r="V30" i="6"/>
  <c r="U30" i="6"/>
  <c r="X29" i="6"/>
  <c r="W29" i="6"/>
  <c r="V29" i="6"/>
  <c r="U29" i="6"/>
  <c r="X28" i="6"/>
  <c r="W28" i="6"/>
  <c r="V28" i="6"/>
  <c r="U28" i="6"/>
  <c r="X27" i="6"/>
  <c r="W27" i="6"/>
  <c r="V27" i="6"/>
  <c r="U27" i="6"/>
  <c r="X26" i="6"/>
  <c r="W26" i="6"/>
  <c r="V26" i="6"/>
  <c r="U26" i="6"/>
  <c r="X25" i="6"/>
  <c r="W25" i="6"/>
  <c r="V25" i="6"/>
  <c r="U25" i="6"/>
  <c r="X24" i="6"/>
  <c r="W24" i="6"/>
  <c r="V24" i="6"/>
  <c r="U24" i="6"/>
  <c r="X23" i="6"/>
  <c r="W23" i="6"/>
  <c r="V23" i="6"/>
  <c r="U23" i="6"/>
  <c r="X22" i="6"/>
  <c r="W22" i="6"/>
  <c r="V22" i="6"/>
  <c r="U22" i="6"/>
  <c r="X21" i="6"/>
  <c r="W21" i="6"/>
  <c r="V21" i="6"/>
  <c r="U21" i="6"/>
  <c r="X19" i="6"/>
  <c r="W19" i="6"/>
  <c r="V19" i="6"/>
  <c r="U19" i="6"/>
  <c r="X18" i="6"/>
  <c r="W18" i="6"/>
  <c r="V18" i="6"/>
  <c r="U18" i="6"/>
  <c r="X17" i="6"/>
  <c r="W17" i="6"/>
  <c r="V17" i="6"/>
  <c r="U17" i="6"/>
  <c r="X16" i="6"/>
  <c r="W16" i="6"/>
  <c r="V16" i="6"/>
  <c r="U16" i="6"/>
  <c r="X15" i="6"/>
  <c r="W15" i="6"/>
  <c r="V15" i="6"/>
  <c r="U15" i="6"/>
  <c r="X14" i="6"/>
  <c r="W14" i="6"/>
  <c r="V14" i="6"/>
  <c r="U14" i="6"/>
  <c r="X13" i="6"/>
  <c r="W13" i="6"/>
  <c r="V13" i="6"/>
  <c r="U13" i="6"/>
  <c r="X12" i="6"/>
  <c r="W12" i="6"/>
  <c r="V12" i="6"/>
  <c r="U12" i="6"/>
  <c r="X11" i="6"/>
  <c r="W11" i="6"/>
  <c r="V11" i="6"/>
  <c r="U11" i="6"/>
  <c r="X10" i="6"/>
  <c r="W10" i="6"/>
  <c r="V10" i="6"/>
  <c r="U10" i="6"/>
  <c r="X9" i="6"/>
  <c r="W9" i="6"/>
  <c r="V9" i="6"/>
  <c r="U9" i="6"/>
  <c r="X8" i="6"/>
  <c r="W8" i="6"/>
  <c r="V8" i="6"/>
  <c r="U8" i="6"/>
  <c r="J7" i="6"/>
  <c r="J6" i="6"/>
  <c r="W16" i="5"/>
  <c r="W17" i="5"/>
  <c r="V16" i="5"/>
  <c r="U17" i="5"/>
  <c r="V17" i="5"/>
  <c r="U16" i="5"/>
  <c r="AC52" i="5"/>
  <c r="AB52" i="5"/>
  <c r="AA52" i="5"/>
  <c r="Z52" i="5"/>
  <c r="AC51" i="5"/>
  <c r="AB51" i="5"/>
  <c r="AA51" i="5"/>
  <c r="Z51" i="5"/>
  <c r="AC50" i="5"/>
  <c r="AB50" i="5"/>
  <c r="AA50" i="5"/>
  <c r="Z50" i="5"/>
  <c r="AC49" i="5"/>
  <c r="AB49" i="5"/>
  <c r="AA49" i="5"/>
  <c r="Z49" i="5"/>
  <c r="AC48" i="5"/>
  <c r="AB48" i="5"/>
  <c r="AA48" i="5"/>
  <c r="Z48" i="5"/>
  <c r="AC47" i="5"/>
  <c r="AB47" i="5"/>
  <c r="AA47" i="5"/>
  <c r="Z47" i="5"/>
  <c r="AC46" i="5"/>
  <c r="AB46" i="5"/>
  <c r="AA46" i="5"/>
  <c r="Z46" i="5"/>
  <c r="AC45" i="5"/>
  <c r="AB45" i="5"/>
  <c r="AA45" i="5"/>
  <c r="Z45" i="5"/>
  <c r="AC44" i="5"/>
  <c r="AB44" i="5"/>
  <c r="AA44" i="5"/>
  <c r="Z44" i="5"/>
  <c r="AC43" i="5"/>
  <c r="AB43" i="5"/>
  <c r="AA43" i="5"/>
  <c r="Z43" i="5"/>
  <c r="AC42" i="5"/>
  <c r="AB42" i="5"/>
  <c r="AA42" i="5"/>
  <c r="Z42" i="5"/>
  <c r="AC41" i="5"/>
  <c r="AB41" i="5"/>
  <c r="AA41" i="5"/>
  <c r="Z41" i="5"/>
  <c r="AC40" i="5"/>
  <c r="AB40" i="5"/>
  <c r="AA40" i="5"/>
  <c r="Z40" i="5"/>
  <c r="AC39" i="5"/>
  <c r="AB39" i="5"/>
  <c r="AA39" i="5"/>
  <c r="Z39" i="5"/>
  <c r="AC38" i="5"/>
  <c r="AB38" i="5"/>
  <c r="AA38" i="5"/>
  <c r="Z38" i="5"/>
  <c r="AC37" i="5"/>
  <c r="AB37" i="5"/>
  <c r="AA37" i="5"/>
  <c r="Z37" i="5"/>
  <c r="AC36" i="5"/>
  <c r="AB36" i="5"/>
  <c r="AA36" i="5"/>
  <c r="Z36" i="5"/>
  <c r="AC35" i="5"/>
  <c r="AB35" i="5"/>
  <c r="AA35" i="5"/>
  <c r="Z35" i="5"/>
  <c r="AC34" i="5"/>
  <c r="AB34" i="5"/>
  <c r="AA34" i="5"/>
  <c r="Z34" i="5"/>
  <c r="AC33" i="5"/>
  <c r="AB33" i="5"/>
  <c r="AA33" i="5"/>
  <c r="Z33" i="5"/>
  <c r="AC32" i="5"/>
  <c r="AB32" i="5"/>
  <c r="AA32" i="5"/>
  <c r="Z32" i="5"/>
  <c r="AC31" i="5"/>
  <c r="AB31" i="5"/>
  <c r="AA31" i="5"/>
  <c r="Z31" i="5"/>
  <c r="AC30" i="5"/>
  <c r="AB30" i="5"/>
  <c r="AA30" i="5"/>
  <c r="Z30" i="5"/>
  <c r="AC29" i="5"/>
  <c r="AB29" i="5"/>
  <c r="AA29" i="5"/>
  <c r="Z29" i="5"/>
  <c r="AC28" i="5"/>
  <c r="AB28" i="5"/>
  <c r="AA28" i="5"/>
  <c r="Z28" i="5"/>
  <c r="AC27" i="5"/>
  <c r="AB27" i="5"/>
  <c r="AA27" i="5"/>
  <c r="Z27" i="5"/>
  <c r="AC26" i="5"/>
  <c r="AB26" i="5"/>
  <c r="AA26" i="5"/>
  <c r="Z26" i="5"/>
  <c r="AC25" i="5"/>
  <c r="AB25" i="5"/>
  <c r="AA25" i="5"/>
  <c r="Z25" i="5"/>
  <c r="AC24" i="5"/>
  <c r="AB24" i="5"/>
  <c r="AA24" i="5"/>
  <c r="Z24" i="5"/>
  <c r="AC23" i="5"/>
  <c r="AB23" i="5"/>
  <c r="AA23" i="5"/>
  <c r="Z23" i="5"/>
  <c r="AC22" i="5"/>
  <c r="AB22" i="5"/>
  <c r="AA22" i="5"/>
  <c r="Z22" i="5"/>
  <c r="AC21" i="5"/>
  <c r="AB21" i="5"/>
  <c r="AA21" i="5"/>
  <c r="Z21" i="5"/>
  <c r="AC20" i="5"/>
  <c r="AB20" i="5"/>
  <c r="AA20" i="5"/>
  <c r="Z20" i="5"/>
  <c r="AC19" i="5"/>
  <c r="AB19" i="5"/>
  <c r="AA19" i="5"/>
  <c r="Z19" i="5"/>
  <c r="AC18" i="5"/>
  <c r="AB18" i="5"/>
  <c r="AA18" i="5"/>
  <c r="Z18" i="5"/>
  <c r="AC17" i="5"/>
  <c r="AB17" i="5"/>
  <c r="AA17" i="5"/>
  <c r="Z17" i="5"/>
  <c r="AC15" i="5"/>
  <c r="AB15" i="5"/>
  <c r="AA15" i="5"/>
  <c r="Z15" i="5"/>
  <c r="AC14" i="5"/>
  <c r="AB14" i="5"/>
  <c r="AA14" i="5"/>
  <c r="Z14" i="5"/>
  <c r="AC13" i="5"/>
  <c r="AB13" i="5"/>
  <c r="AA13" i="5"/>
  <c r="Z13" i="5"/>
  <c r="AC12" i="5"/>
  <c r="AB12" i="5"/>
  <c r="AA12" i="5"/>
  <c r="Z12" i="5"/>
  <c r="AC11" i="5"/>
  <c r="AB11" i="5"/>
  <c r="AA11" i="5"/>
  <c r="Z11" i="5"/>
  <c r="AC10" i="5"/>
  <c r="AB10" i="5"/>
  <c r="AA10" i="5"/>
  <c r="Z10" i="5"/>
  <c r="AC9" i="5"/>
  <c r="AB9" i="5"/>
  <c r="AA9" i="5"/>
  <c r="Z9" i="5"/>
  <c r="AC8" i="5"/>
  <c r="AB8" i="5"/>
  <c r="AA8" i="5"/>
  <c r="Z8" i="5"/>
  <c r="K7" i="5"/>
  <c r="K6" i="5"/>
  <c r="X52" i="5"/>
  <c r="W52" i="5"/>
  <c r="V52" i="5"/>
  <c r="U52" i="5"/>
  <c r="X51" i="5"/>
  <c r="W51" i="5"/>
  <c r="V51" i="5"/>
  <c r="U51" i="5"/>
  <c r="X50" i="5"/>
  <c r="W50" i="5"/>
  <c r="V50" i="5"/>
  <c r="U50" i="5"/>
  <c r="X49" i="5"/>
  <c r="W49" i="5"/>
  <c r="V49" i="5"/>
  <c r="U49" i="5"/>
  <c r="X48" i="5"/>
  <c r="W48" i="5"/>
  <c r="V48" i="5"/>
  <c r="U48" i="5"/>
  <c r="X47" i="5"/>
  <c r="W47" i="5"/>
  <c r="V47" i="5"/>
  <c r="U47" i="5"/>
  <c r="X46" i="5"/>
  <c r="W46" i="5"/>
  <c r="V46" i="5"/>
  <c r="U46" i="5"/>
  <c r="X45" i="5"/>
  <c r="W45" i="5"/>
  <c r="V45" i="5"/>
  <c r="U45" i="5"/>
  <c r="X44" i="5"/>
  <c r="W44" i="5"/>
  <c r="V44" i="5"/>
  <c r="U44" i="5"/>
  <c r="X43" i="5"/>
  <c r="W43" i="5"/>
  <c r="V43" i="5"/>
  <c r="U43" i="5"/>
  <c r="X42" i="5"/>
  <c r="W42" i="5"/>
  <c r="V42" i="5"/>
  <c r="U42" i="5"/>
  <c r="X41" i="5"/>
  <c r="W41" i="5"/>
  <c r="V41" i="5"/>
  <c r="U41" i="5"/>
  <c r="X40" i="5"/>
  <c r="W40" i="5"/>
  <c r="V40" i="5"/>
  <c r="U40" i="5"/>
  <c r="X39" i="5"/>
  <c r="W39" i="5"/>
  <c r="V39" i="5"/>
  <c r="U39" i="5"/>
  <c r="X38" i="5"/>
  <c r="W38" i="5"/>
  <c r="V38" i="5"/>
  <c r="U38" i="5"/>
  <c r="X37" i="5"/>
  <c r="W37" i="5"/>
  <c r="V37" i="5"/>
  <c r="U37" i="5"/>
  <c r="X36" i="5"/>
  <c r="W36" i="5"/>
  <c r="V36" i="5"/>
  <c r="U36" i="5"/>
  <c r="X35" i="5"/>
  <c r="W35" i="5"/>
  <c r="V35" i="5"/>
  <c r="U35" i="5"/>
  <c r="X34" i="5"/>
  <c r="W34" i="5"/>
  <c r="V34" i="5"/>
  <c r="U34" i="5"/>
  <c r="X33" i="5"/>
  <c r="W33" i="5"/>
  <c r="V33" i="5"/>
  <c r="U33" i="5"/>
  <c r="X32" i="5"/>
  <c r="W32" i="5"/>
  <c r="V32" i="5"/>
  <c r="U32" i="5"/>
  <c r="X31" i="5"/>
  <c r="W31" i="5"/>
  <c r="V31" i="5"/>
  <c r="U31" i="5"/>
  <c r="X30" i="5"/>
  <c r="W30" i="5"/>
  <c r="V30" i="5"/>
  <c r="U30" i="5"/>
  <c r="X29" i="5"/>
  <c r="W29" i="5"/>
  <c r="V29" i="5"/>
  <c r="U29" i="5"/>
  <c r="X28" i="5"/>
  <c r="W28" i="5"/>
  <c r="V28" i="5"/>
  <c r="U28" i="5"/>
  <c r="X27" i="5"/>
  <c r="W27" i="5"/>
  <c r="V27" i="5"/>
  <c r="U27" i="5"/>
  <c r="X26" i="5"/>
  <c r="W26" i="5"/>
  <c r="V26" i="5"/>
  <c r="U26" i="5"/>
  <c r="X25" i="5"/>
  <c r="W25" i="5"/>
  <c r="V25" i="5"/>
  <c r="U25" i="5"/>
  <c r="X24" i="5"/>
  <c r="W24" i="5"/>
  <c r="V24" i="5"/>
  <c r="U24" i="5"/>
  <c r="X23" i="5"/>
  <c r="W23" i="5"/>
  <c r="V23" i="5"/>
  <c r="U23" i="5"/>
  <c r="X22" i="5"/>
  <c r="W22" i="5"/>
  <c r="V22" i="5"/>
  <c r="U22" i="5"/>
  <c r="X21" i="5"/>
  <c r="W21" i="5"/>
  <c r="V21" i="5"/>
  <c r="U21" i="5"/>
  <c r="X20" i="5"/>
  <c r="W20" i="5"/>
  <c r="V20" i="5"/>
  <c r="U20" i="5"/>
  <c r="X19" i="5"/>
  <c r="W19" i="5"/>
  <c r="V19" i="5"/>
  <c r="U19" i="5"/>
  <c r="X18" i="5"/>
  <c r="W18" i="5"/>
  <c r="V18" i="5"/>
  <c r="U18" i="5"/>
  <c r="X17" i="5"/>
  <c r="X15" i="5"/>
  <c r="W15" i="5"/>
  <c r="V15" i="5"/>
  <c r="U15" i="5"/>
  <c r="X14" i="5"/>
  <c r="W14" i="5"/>
  <c r="V14" i="5"/>
  <c r="U14" i="5"/>
  <c r="X13" i="5"/>
  <c r="W13" i="5"/>
  <c r="V13" i="5"/>
  <c r="U13" i="5"/>
  <c r="X12" i="5"/>
  <c r="W12" i="5"/>
  <c r="V12" i="5"/>
  <c r="U12" i="5"/>
  <c r="X11" i="5"/>
  <c r="W11" i="5"/>
  <c r="V11" i="5"/>
  <c r="U11" i="5"/>
  <c r="X10" i="5"/>
  <c r="W10" i="5"/>
  <c r="V10" i="5"/>
  <c r="U10" i="5"/>
  <c r="X9" i="5"/>
  <c r="W9" i="5"/>
  <c r="V9" i="5"/>
  <c r="U9" i="5"/>
  <c r="X8" i="5"/>
  <c r="W8" i="5"/>
  <c r="V8" i="5"/>
  <c r="U8" i="5"/>
  <c r="J7" i="5"/>
  <c r="J6" i="5"/>
  <c r="AC12" i="2"/>
  <c r="AB19" i="2"/>
  <c r="AA12" i="2"/>
  <c r="AC51" i="4"/>
  <c r="AB51" i="4"/>
  <c r="AA51" i="4"/>
  <c r="Z51" i="4"/>
  <c r="AC50" i="4"/>
  <c r="AB50" i="4"/>
  <c r="AA50" i="4"/>
  <c r="Z50" i="4"/>
  <c r="AC49" i="4"/>
  <c r="AB49" i="4"/>
  <c r="AA49" i="4"/>
  <c r="Z49" i="4"/>
  <c r="AC48" i="4"/>
  <c r="AB48" i="4"/>
  <c r="AA48" i="4"/>
  <c r="Z48" i="4"/>
  <c r="AC47" i="4"/>
  <c r="AB47" i="4"/>
  <c r="AA47" i="4"/>
  <c r="Z47" i="4"/>
  <c r="AC46" i="4"/>
  <c r="AB46" i="4"/>
  <c r="AA46" i="4"/>
  <c r="Z46" i="4"/>
  <c r="AC45" i="4"/>
  <c r="AB45" i="4"/>
  <c r="AA45" i="4"/>
  <c r="Z45" i="4"/>
  <c r="AC44" i="4"/>
  <c r="AB44" i="4"/>
  <c r="AA44" i="4"/>
  <c r="Z44" i="4"/>
  <c r="AC43" i="4"/>
  <c r="AB43" i="4"/>
  <c r="AA43" i="4"/>
  <c r="Z43" i="4"/>
  <c r="AC42" i="4"/>
  <c r="AB42" i="4"/>
  <c r="AA42" i="4"/>
  <c r="Z42" i="4"/>
  <c r="AC41" i="4"/>
  <c r="AB41" i="4"/>
  <c r="AA41" i="4"/>
  <c r="Z41" i="4"/>
  <c r="AC40" i="4"/>
  <c r="AB40" i="4"/>
  <c r="AA40" i="4"/>
  <c r="Z40" i="4"/>
  <c r="AC39" i="4"/>
  <c r="AB39" i="4"/>
  <c r="AA39" i="4"/>
  <c r="Z39" i="4"/>
  <c r="AC38" i="4"/>
  <c r="AB38" i="4"/>
  <c r="AA38" i="4"/>
  <c r="Z38" i="4"/>
  <c r="AC37" i="4"/>
  <c r="AB37" i="4"/>
  <c r="AA37" i="4"/>
  <c r="Z37" i="4"/>
  <c r="AC36" i="4"/>
  <c r="AB36" i="4"/>
  <c r="AA36" i="4"/>
  <c r="Z36" i="4"/>
  <c r="AC35" i="4"/>
  <c r="AB35" i="4"/>
  <c r="AA35" i="4"/>
  <c r="Z35" i="4"/>
  <c r="AC34" i="4"/>
  <c r="AB34" i="4"/>
  <c r="AA34" i="4"/>
  <c r="Z34" i="4"/>
  <c r="AC33" i="4"/>
  <c r="AB33" i="4"/>
  <c r="AA33" i="4"/>
  <c r="Z33" i="4"/>
  <c r="AC32" i="4"/>
  <c r="AB32" i="4"/>
  <c r="AA32" i="4"/>
  <c r="Z32" i="4"/>
  <c r="AC31" i="4"/>
  <c r="AB31" i="4"/>
  <c r="AA31" i="4"/>
  <c r="Z31" i="4"/>
  <c r="AC30" i="4"/>
  <c r="AB30" i="4"/>
  <c r="AA30" i="4"/>
  <c r="Z30" i="4"/>
  <c r="AC29" i="4"/>
  <c r="AB29" i="4"/>
  <c r="AA29" i="4"/>
  <c r="Z29" i="4"/>
  <c r="AC28" i="4"/>
  <c r="AB28" i="4"/>
  <c r="AA28" i="4"/>
  <c r="Z28" i="4"/>
  <c r="AC27" i="4"/>
  <c r="AB27" i="4"/>
  <c r="AA27" i="4"/>
  <c r="Z27" i="4"/>
  <c r="AC26" i="4"/>
  <c r="AB26" i="4"/>
  <c r="AA26" i="4"/>
  <c r="Z26" i="4"/>
  <c r="AC25" i="4"/>
  <c r="AB25" i="4"/>
  <c r="AA25" i="4"/>
  <c r="Z25" i="4"/>
  <c r="AC24" i="4"/>
  <c r="AB24" i="4"/>
  <c r="AA24" i="4"/>
  <c r="Z24" i="4"/>
  <c r="AC23" i="4"/>
  <c r="AB23" i="4"/>
  <c r="AA23" i="4"/>
  <c r="Z23" i="4"/>
  <c r="AC22" i="4"/>
  <c r="AB22" i="4"/>
  <c r="AA22" i="4"/>
  <c r="Z22" i="4"/>
  <c r="AC21" i="4"/>
  <c r="AB21" i="4"/>
  <c r="AA21" i="4"/>
  <c r="Z21" i="4"/>
  <c r="AC20" i="4"/>
  <c r="AB20" i="4"/>
  <c r="AA20" i="4"/>
  <c r="Z20" i="4"/>
  <c r="AC19" i="4"/>
  <c r="AB19" i="4"/>
  <c r="AA19" i="4"/>
  <c r="Z19" i="4"/>
  <c r="AC18" i="4"/>
  <c r="AB18" i="4"/>
  <c r="AA18" i="4"/>
  <c r="Z18" i="4"/>
  <c r="AC17" i="4"/>
  <c r="AB17" i="4"/>
  <c r="AA17" i="4"/>
  <c r="Z17" i="4"/>
  <c r="AC16" i="4"/>
  <c r="AB16" i="4"/>
  <c r="AA16" i="4"/>
  <c r="Z16" i="4"/>
  <c r="AC15" i="4"/>
  <c r="AB15" i="4"/>
  <c r="AA15" i="4"/>
  <c r="Z15" i="4"/>
  <c r="AC14" i="4"/>
  <c r="AB14" i="4"/>
  <c r="AA14" i="4"/>
  <c r="Z14" i="4"/>
  <c r="AC13" i="4"/>
  <c r="AB13" i="4"/>
  <c r="AA13" i="4"/>
  <c r="Z13" i="4"/>
  <c r="AC12" i="4"/>
  <c r="AB12" i="4"/>
  <c r="AA12" i="4"/>
  <c r="Z12" i="4"/>
  <c r="AC11" i="4"/>
  <c r="AB11" i="4"/>
  <c r="AA11" i="4"/>
  <c r="Z11" i="4"/>
  <c r="AC10" i="4"/>
  <c r="AB10" i="4"/>
  <c r="AA10" i="4"/>
  <c r="Z10" i="4"/>
  <c r="AC9" i="4"/>
  <c r="AB9" i="4"/>
  <c r="AA9" i="4"/>
  <c r="Z9" i="4"/>
  <c r="AC8" i="4"/>
  <c r="AB8" i="4"/>
  <c r="AA8" i="4"/>
  <c r="Z8" i="4"/>
  <c r="K7" i="4"/>
  <c r="K6" i="4"/>
  <c r="X51" i="4"/>
  <c r="W51" i="4"/>
  <c r="V51" i="4"/>
  <c r="U51" i="4"/>
  <c r="X50" i="4"/>
  <c r="W50" i="4"/>
  <c r="V50" i="4"/>
  <c r="U50" i="4"/>
  <c r="X49" i="4"/>
  <c r="W49" i="4"/>
  <c r="V49" i="4"/>
  <c r="U49" i="4"/>
  <c r="X48" i="4"/>
  <c r="W48" i="4"/>
  <c r="V48" i="4"/>
  <c r="U48" i="4"/>
  <c r="X47" i="4"/>
  <c r="W47" i="4"/>
  <c r="V47" i="4"/>
  <c r="U47" i="4"/>
  <c r="X46" i="4"/>
  <c r="W46" i="4"/>
  <c r="V46" i="4"/>
  <c r="U46" i="4"/>
  <c r="X45" i="4"/>
  <c r="W45" i="4"/>
  <c r="V45" i="4"/>
  <c r="U45" i="4"/>
  <c r="X44" i="4"/>
  <c r="W44" i="4"/>
  <c r="V44" i="4"/>
  <c r="U44" i="4"/>
  <c r="X43" i="4"/>
  <c r="W43" i="4"/>
  <c r="V43" i="4"/>
  <c r="U43" i="4"/>
  <c r="X42" i="4"/>
  <c r="W42" i="4"/>
  <c r="V42" i="4"/>
  <c r="U42" i="4"/>
  <c r="X41" i="4"/>
  <c r="W41" i="4"/>
  <c r="V41" i="4"/>
  <c r="U41" i="4"/>
  <c r="X40" i="4"/>
  <c r="W40" i="4"/>
  <c r="V40" i="4"/>
  <c r="U40" i="4"/>
  <c r="X39" i="4"/>
  <c r="W39" i="4"/>
  <c r="V39" i="4"/>
  <c r="U39" i="4"/>
  <c r="X38" i="4"/>
  <c r="W38" i="4"/>
  <c r="V38" i="4"/>
  <c r="U38" i="4"/>
  <c r="X37" i="4"/>
  <c r="W37" i="4"/>
  <c r="V37" i="4"/>
  <c r="U37" i="4"/>
  <c r="X36" i="4"/>
  <c r="W36" i="4"/>
  <c r="V36" i="4"/>
  <c r="U36" i="4"/>
  <c r="X35" i="4"/>
  <c r="W35" i="4"/>
  <c r="V35" i="4"/>
  <c r="U35" i="4"/>
  <c r="X34" i="4"/>
  <c r="W34" i="4"/>
  <c r="V34" i="4"/>
  <c r="U34" i="4"/>
  <c r="X33" i="4"/>
  <c r="W33" i="4"/>
  <c r="V33" i="4"/>
  <c r="U33" i="4"/>
  <c r="X32" i="4"/>
  <c r="W32" i="4"/>
  <c r="V32" i="4"/>
  <c r="U32" i="4"/>
  <c r="X31" i="4"/>
  <c r="W31" i="4"/>
  <c r="V31" i="4"/>
  <c r="U31" i="4"/>
  <c r="X30" i="4"/>
  <c r="W30" i="4"/>
  <c r="V30" i="4"/>
  <c r="U30" i="4"/>
  <c r="X29" i="4"/>
  <c r="W29" i="4"/>
  <c r="V29" i="4"/>
  <c r="U29" i="4"/>
  <c r="X28" i="4"/>
  <c r="W28" i="4"/>
  <c r="V28" i="4"/>
  <c r="U28" i="4"/>
  <c r="X27" i="4"/>
  <c r="W27" i="4"/>
  <c r="V27" i="4"/>
  <c r="U27" i="4"/>
  <c r="X26" i="4"/>
  <c r="W26" i="4"/>
  <c r="V26" i="4"/>
  <c r="U26" i="4"/>
  <c r="X25" i="4"/>
  <c r="W25" i="4"/>
  <c r="V25" i="4"/>
  <c r="U25" i="4"/>
  <c r="X24" i="4"/>
  <c r="W24" i="4"/>
  <c r="V24" i="4"/>
  <c r="U24" i="4"/>
  <c r="X23" i="4"/>
  <c r="W23" i="4"/>
  <c r="V23" i="4"/>
  <c r="U23" i="4"/>
  <c r="X22" i="4"/>
  <c r="W22" i="4"/>
  <c r="V22" i="4"/>
  <c r="U22" i="4"/>
  <c r="X21" i="4"/>
  <c r="W21" i="4"/>
  <c r="V21" i="4"/>
  <c r="U21" i="4"/>
  <c r="X20" i="4"/>
  <c r="W20" i="4"/>
  <c r="V20" i="4"/>
  <c r="U20" i="4"/>
  <c r="X19" i="4"/>
  <c r="W19" i="4"/>
  <c r="V19" i="4"/>
  <c r="U19" i="4"/>
  <c r="X18" i="4"/>
  <c r="W18" i="4"/>
  <c r="V18" i="4"/>
  <c r="U18" i="4"/>
  <c r="X17" i="4"/>
  <c r="W17" i="4"/>
  <c r="V17" i="4"/>
  <c r="U17" i="4"/>
  <c r="X16" i="4"/>
  <c r="W16" i="4"/>
  <c r="V16" i="4"/>
  <c r="U16" i="4"/>
  <c r="X15" i="4"/>
  <c r="W15" i="4"/>
  <c r="V15" i="4"/>
  <c r="U15" i="4"/>
  <c r="X14" i="4"/>
  <c r="W14" i="4"/>
  <c r="V14" i="4"/>
  <c r="U14" i="4"/>
  <c r="X13" i="4"/>
  <c r="W13" i="4"/>
  <c r="V13" i="4"/>
  <c r="U13" i="4"/>
  <c r="X12" i="4"/>
  <c r="W12" i="4"/>
  <c r="V12" i="4"/>
  <c r="U12" i="4"/>
  <c r="X11" i="4"/>
  <c r="W11" i="4"/>
  <c r="V11" i="4"/>
  <c r="U11" i="4"/>
  <c r="X10" i="4"/>
  <c r="W10" i="4"/>
  <c r="V10" i="4"/>
  <c r="U10" i="4"/>
  <c r="X9" i="4"/>
  <c r="W9" i="4"/>
  <c r="V9" i="4"/>
  <c r="U9" i="4"/>
  <c r="X8" i="4"/>
  <c r="W8" i="4"/>
  <c r="V8" i="4"/>
  <c r="U8" i="4"/>
  <c r="J7" i="4"/>
  <c r="J6" i="4"/>
  <c r="Z14" i="2"/>
  <c r="AA16" i="2"/>
  <c r="X22" i="2"/>
  <c r="AB17" i="2"/>
  <c r="Z16" i="2"/>
  <c r="AC17" i="2"/>
  <c r="AA22" i="2"/>
  <c r="AC8" i="2"/>
  <c r="U12" i="2"/>
  <c r="Z11" i="2"/>
  <c r="Z21" i="2"/>
  <c r="AC20" i="2"/>
  <c r="Z20" i="2"/>
  <c r="AB23" i="2"/>
  <c r="AA17" i="2"/>
  <c r="Z22" i="2"/>
  <c r="U18" i="2"/>
  <c r="W15" i="2"/>
  <c r="V15" i="2"/>
  <c r="X20" i="2"/>
  <c r="V20" i="2"/>
  <c r="U21" i="2"/>
  <c r="W18" i="2"/>
  <c r="U13" i="2"/>
  <c r="X23" i="2"/>
  <c r="W21" i="2"/>
  <c r="AA21" i="2"/>
  <c r="AB18" i="2"/>
  <c r="AA23" i="2"/>
  <c r="Z12" i="2"/>
  <c r="X17" i="2"/>
  <c r="V12" i="2"/>
  <c r="X10" i="2"/>
  <c r="V10" i="2"/>
  <c r="W19" i="2"/>
  <c r="X14" i="2"/>
  <c r="V23" i="2"/>
  <c r="U15" i="2"/>
  <c r="X18" i="2"/>
  <c r="V18" i="2"/>
  <c r="AB11" i="2"/>
  <c r="Z10" i="2"/>
  <c r="Z17" i="2"/>
  <c r="X8" i="2"/>
  <c r="U23" i="2"/>
  <c r="W20" i="2"/>
  <c r="V8" i="2"/>
  <c r="V17" i="2"/>
  <c r="W13" i="2"/>
  <c r="X9" i="2"/>
  <c r="U10" i="2"/>
  <c r="U20" i="2"/>
  <c r="W16" i="2"/>
  <c r="V21" i="2"/>
  <c r="J7" i="2"/>
  <c r="AA11" i="2"/>
  <c r="Z15" i="2"/>
  <c r="AB13" i="2"/>
  <c r="AA18" i="2"/>
  <c r="W11" i="2"/>
  <c r="U9" i="2"/>
  <c r="V11" i="2"/>
  <c r="U17" i="2"/>
  <c r="U11" i="2"/>
  <c r="U8" i="2"/>
  <c r="V13" i="2"/>
  <c r="X12" i="2"/>
  <c r="W23" i="2"/>
  <c r="U14" i="2"/>
  <c r="AC23" i="2"/>
  <c r="AB16" i="2"/>
  <c r="AA10" i="2"/>
  <c r="AC13" i="2"/>
  <c r="AC9" i="2"/>
  <c r="Z23" i="2"/>
  <c r="AB8" i="2"/>
  <c r="W10" i="2"/>
  <c r="X16" i="2"/>
  <c r="V22" i="2"/>
  <c r="W14" i="2"/>
  <c r="X21" i="2"/>
  <c r="U22" i="2"/>
  <c r="X19" i="2"/>
  <c r="W12" i="2"/>
  <c r="K7" i="2"/>
  <c r="AC10" i="2"/>
  <c r="AC15" i="2"/>
  <c r="AC21" i="2"/>
  <c r="AB14" i="2"/>
  <c r="Z18" i="2"/>
  <c r="AB21" i="2"/>
  <c r="AB10" i="2"/>
  <c r="AA20" i="2"/>
  <c r="Z13" i="2"/>
  <c r="AB15" i="2"/>
  <c r="AA9" i="2"/>
  <c r="Z19" i="2"/>
  <c r="AC16" i="2"/>
  <c r="AA14" i="2"/>
  <c r="AC22" i="2"/>
  <c r="AB9" i="2"/>
  <c r="AA19" i="2"/>
  <c r="AC11" i="2"/>
  <c r="AB20" i="2"/>
  <c r="AA13" i="2"/>
  <c r="AA8" i="2"/>
  <c r="Z8" i="2"/>
  <c r="AB22" i="2"/>
  <c r="AA15" i="2"/>
  <c r="Z9" i="2"/>
  <c r="AC18" i="2"/>
  <c r="AB12" i="2"/>
  <c r="AC19" i="2"/>
  <c r="AC14" i="2"/>
  <c r="U19" i="2"/>
  <c r="W17" i="2"/>
  <c r="X11" i="2"/>
  <c r="V16" i="2"/>
  <c r="W9" i="2"/>
  <c r="X15" i="2"/>
  <c r="U16" i="2"/>
  <c r="V9" i="2"/>
  <c r="X13" i="2"/>
  <c r="V19" i="2"/>
  <c r="W22" i="2"/>
  <c r="W8" i="2"/>
  <c r="V42" i="1"/>
  <c r="V37" i="1"/>
  <c r="W34" i="1"/>
  <c r="U47" i="1"/>
  <c r="X50" i="1"/>
  <c r="W44" i="1"/>
  <c r="AC9" i="1"/>
  <c r="Z51" i="1"/>
  <c r="W8" i="1"/>
  <c r="V11" i="1"/>
  <c r="U27" i="1"/>
  <c r="U49" i="1"/>
  <c r="V36" i="1"/>
  <c r="W23" i="1"/>
  <c r="V31" i="1"/>
  <c r="X35" i="1"/>
  <c r="V41" i="1"/>
  <c r="W28" i="1"/>
  <c r="U41" i="1"/>
  <c r="V28" i="1"/>
  <c r="X38" i="1"/>
  <c r="V51" i="1"/>
  <c r="W38" i="1"/>
  <c r="X48" i="1"/>
  <c r="U26" i="1"/>
  <c r="V32" i="1"/>
  <c r="W29" i="1"/>
  <c r="W24" i="1"/>
  <c r="V47" i="1"/>
  <c r="V22" i="1"/>
  <c r="V34" i="1"/>
  <c r="U28" i="1"/>
  <c r="V38" i="1"/>
  <c r="AC50" i="1"/>
  <c r="X17" i="1"/>
  <c r="U43" i="1"/>
  <c r="V30" i="1"/>
  <c r="X46" i="1"/>
  <c r="W48" i="1"/>
  <c r="U22" i="1"/>
  <c r="U48" i="1"/>
  <c r="V35" i="1"/>
  <c r="X51" i="1"/>
  <c r="U35" i="1"/>
  <c r="W45" i="1"/>
  <c r="X32" i="1"/>
  <c r="V45" i="1"/>
  <c r="W26" i="1"/>
  <c r="Z48" i="1"/>
  <c r="AB35" i="1"/>
  <c r="W43" i="1"/>
  <c r="N6" i="1"/>
  <c r="X22" i="1"/>
  <c r="U37" i="1"/>
  <c r="V24" i="1"/>
  <c r="X34" i="1"/>
  <c r="W42" i="1"/>
  <c r="U42" i="1"/>
  <c r="V29" i="1"/>
  <c r="X45" i="1"/>
  <c r="U23" i="1"/>
  <c r="W39" i="1"/>
  <c r="X26" i="1"/>
  <c r="V39" i="1"/>
  <c r="X37" i="1"/>
  <c r="AA36" i="1"/>
  <c r="W19" i="1"/>
  <c r="X18" i="1"/>
  <c r="X29" i="1"/>
  <c r="U31" i="1"/>
  <c r="W41" i="1"/>
  <c r="X28" i="1"/>
  <c r="W36" i="1"/>
  <c r="U36" i="1"/>
  <c r="V23" i="1"/>
  <c r="X33" i="1"/>
  <c r="V46" i="1"/>
  <c r="W33" i="1"/>
  <c r="W22" i="1"/>
  <c r="U46" i="1"/>
  <c r="V33" i="1"/>
  <c r="X31" i="1"/>
  <c r="AB33" i="1"/>
  <c r="V26" i="1"/>
  <c r="AB37" i="1"/>
  <c r="AA47" i="1"/>
  <c r="AC36" i="1"/>
  <c r="AA18" i="1"/>
  <c r="AB46" i="1"/>
  <c r="U12" i="1"/>
  <c r="W17" i="1"/>
  <c r="V17" i="1"/>
  <c r="U51" i="1"/>
  <c r="AB18" i="1"/>
  <c r="AA19" i="1"/>
  <c r="Z34" i="1"/>
  <c r="AB48" i="1"/>
  <c r="AC19" i="1"/>
  <c r="AA33" i="1"/>
  <c r="AC47" i="1"/>
  <c r="X42" i="1"/>
  <c r="AB44" i="1"/>
  <c r="Z23" i="1"/>
  <c r="AC8" i="1"/>
  <c r="AA22" i="1"/>
  <c r="Z32" i="1"/>
  <c r="W10" i="1"/>
  <c r="V13" i="1"/>
  <c r="U10" i="1"/>
  <c r="Z49" i="1"/>
  <c r="W32" i="1"/>
  <c r="W31" i="1"/>
  <c r="AB26" i="1"/>
  <c r="Z11" i="1"/>
  <c r="Z29" i="1"/>
  <c r="AB43" i="1"/>
  <c r="AC20" i="1"/>
  <c r="AA28" i="1"/>
  <c r="AC42" i="1"/>
  <c r="AA12" i="1"/>
  <c r="W49" i="1"/>
  <c r="Z13" i="1"/>
  <c r="AA30" i="1"/>
  <c r="AC44" i="1"/>
  <c r="AA13" i="1"/>
  <c r="Z40" i="1"/>
  <c r="Z12" i="1"/>
  <c r="AB29" i="1"/>
  <c r="AC13" i="1"/>
  <c r="AA39" i="1"/>
  <c r="K7" i="1"/>
  <c r="V19" i="1"/>
  <c r="X11" i="1"/>
  <c r="X12" i="1"/>
  <c r="Z31" i="1"/>
  <c r="X43" i="1"/>
  <c r="Z37" i="1"/>
  <c r="AB14" i="1"/>
  <c r="AC14" i="1"/>
  <c r="AC25" i="1"/>
  <c r="AA41" i="1"/>
  <c r="AB13" i="1"/>
  <c r="Z26" i="1"/>
  <c r="V49" i="1"/>
  <c r="K6" i="1"/>
  <c r="AB50" i="1"/>
  <c r="AA43" i="1"/>
  <c r="AC39" i="1"/>
  <c r="Z36" i="1"/>
  <c r="AB32" i="1"/>
  <c r="AA25" i="1"/>
  <c r="AC21" i="1"/>
  <c r="AA14" i="1"/>
  <c r="AC12" i="1"/>
  <c r="AA50" i="1"/>
  <c r="AC46" i="1"/>
  <c r="Z43" i="1"/>
  <c r="AB39" i="1"/>
  <c r="AA32" i="1"/>
  <c r="AC28" i="1"/>
  <c r="Z25" i="1"/>
  <c r="AB21" i="1"/>
  <c r="Z14" i="1"/>
  <c r="AB12" i="1"/>
  <c r="AA49" i="1"/>
  <c r="AC45" i="1"/>
  <c r="Z42" i="1"/>
  <c r="AB38" i="1"/>
  <c r="AA31" i="1"/>
  <c r="AC27" i="1"/>
  <c r="Z24" i="1"/>
  <c r="AA17" i="1"/>
  <c r="AC15" i="1"/>
  <c r="AA8" i="1"/>
  <c r="U18" i="1"/>
  <c r="U9" i="1"/>
  <c r="V16" i="1"/>
  <c r="V10" i="1"/>
  <c r="U16" i="1"/>
  <c r="AB45" i="1"/>
  <c r="X25" i="1"/>
  <c r="U32" i="1"/>
  <c r="AA20" i="1"/>
  <c r="X36" i="1"/>
  <c r="AB51" i="1"/>
  <c r="AB9" i="1"/>
  <c r="Z16" i="1"/>
  <c r="AA24" i="1"/>
  <c r="AB31" i="1"/>
  <c r="AC38" i="1"/>
  <c r="Z28" i="1"/>
  <c r="AA35" i="1"/>
  <c r="AB42" i="1"/>
  <c r="AC49" i="1"/>
  <c r="Z15" i="1"/>
  <c r="AB23" i="1"/>
  <c r="AC30" i="1"/>
  <c r="Z45" i="1"/>
  <c r="AA27" i="1"/>
  <c r="AB34" i="1"/>
  <c r="AC41" i="1"/>
  <c r="U38" i="1"/>
  <c r="V50" i="1"/>
  <c r="U44" i="1"/>
  <c r="W16" i="1"/>
  <c r="W14" i="1"/>
  <c r="Z17" i="1"/>
  <c r="X24" i="1"/>
  <c r="U50" i="1"/>
  <c r="AA37" i="1"/>
  <c r="AC18" i="1"/>
  <c r="W37" i="1"/>
  <c r="AA26" i="1"/>
  <c r="AB8" i="1"/>
  <c r="AB17" i="1"/>
  <c r="AB25" i="1"/>
  <c r="AC32" i="1"/>
  <c r="Z47" i="1"/>
  <c r="AA10" i="1"/>
  <c r="AA16" i="1"/>
  <c r="Z22" i="1"/>
  <c r="AA29" i="1"/>
  <c r="AB36" i="1"/>
  <c r="AC43" i="1"/>
  <c r="AB16" i="1"/>
  <c r="AC24" i="1"/>
  <c r="Z39" i="1"/>
  <c r="AA46" i="1"/>
  <c r="AA9" i="1"/>
  <c r="AA15" i="1"/>
  <c r="AA21" i="1"/>
  <c r="AB28" i="1"/>
  <c r="AC35" i="1"/>
  <c r="Z50" i="1"/>
  <c r="U39" i="1"/>
  <c r="J6" i="1"/>
  <c r="V21" i="1"/>
  <c r="X19" i="1"/>
  <c r="V12" i="1"/>
  <c r="X10" i="1"/>
  <c r="U17" i="1"/>
  <c r="W15" i="1"/>
  <c r="U8" i="1"/>
  <c r="V15" i="1"/>
  <c r="X13" i="1"/>
  <c r="U20" i="1"/>
  <c r="W18" i="1"/>
  <c r="U11" i="1"/>
  <c r="W9" i="1"/>
  <c r="V18" i="1"/>
  <c r="X16" i="1"/>
  <c r="V9" i="1"/>
  <c r="W21" i="1"/>
  <c r="U14" i="1"/>
  <c r="W12" i="1"/>
  <c r="X21" i="1"/>
  <c r="X9" i="1"/>
  <c r="U15" i="1"/>
  <c r="X20" i="1"/>
  <c r="X14" i="1"/>
  <c r="X8" i="1"/>
  <c r="U13" i="1"/>
  <c r="V20" i="1"/>
  <c r="V14" i="1"/>
  <c r="V8" i="1"/>
  <c r="U45" i="1"/>
  <c r="AA38" i="1"/>
  <c r="AB15" i="1"/>
  <c r="U25" i="1"/>
  <c r="W47" i="1"/>
  <c r="X40" i="1"/>
  <c r="V25" i="1"/>
  <c r="X47" i="1"/>
  <c r="U24" i="1"/>
  <c r="W46" i="1"/>
  <c r="X39" i="1"/>
  <c r="U29" i="1"/>
  <c r="W51" i="1"/>
  <c r="X44" i="1"/>
  <c r="U34" i="1"/>
  <c r="V27" i="1"/>
  <c r="X49" i="1"/>
  <c r="X23" i="1"/>
  <c r="AC33" i="1"/>
  <c r="V44" i="1"/>
  <c r="AA44" i="1"/>
  <c r="AC22" i="1"/>
  <c r="Z10" i="1"/>
  <c r="Z19" i="1"/>
  <c r="AC26" i="1"/>
  <c r="Z41" i="1"/>
  <c r="AA48" i="1"/>
  <c r="AC11" i="1"/>
  <c r="AC17" i="1"/>
  <c r="AA23" i="1"/>
  <c r="AB30" i="1"/>
  <c r="AC37" i="1"/>
  <c r="Z9" i="1"/>
  <c r="Z18" i="1"/>
  <c r="Z33" i="1"/>
  <c r="AA40" i="1"/>
  <c r="AB47" i="1"/>
  <c r="AC10" i="1"/>
  <c r="AC16" i="1"/>
  <c r="AB22" i="1"/>
  <c r="AC29" i="1"/>
  <c r="Z44" i="1"/>
  <c r="AA51" i="1"/>
  <c r="W20" i="1"/>
  <c r="W11" i="1"/>
  <c r="AC34" i="1"/>
  <c r="Z8" i="1"/>
  <c r="AC51" i="1"/>
  <c r="Z30" i="1"/>
  <c r="AA11" i="1"/>
  <c r="U33" i="1"/>
  <c r="AC40" i="1"/>
  <c r="Z20" i="1"/>
  <c r="AB11" i="1"/>
  <c r="AB20" i="1"/>
  <c r="Z35" i="1"/>
  <c r="AA42" i="1"/>
  <c r="AB49" i="1"/>
  <c r="AB24" i="1"/>
  <c r="AC31" i="1"/>
  <c r="Z46" i="1"/>
  <c r="AB10" i="1"/>
  <c r="AB19" i="1"/>
  <c r="Z27" i="1"/>
  <c r="AA34" i="1"/>
  <c r="AB41" i="1"/>
  <c r="AC48" i="1"/>
  <c r="AC23" i="1"/>
  <c r="Z38" i="1"/>
  <c r="AA45" i="1"/>
  <c r="X41" i="1"/>
  <c r="U21" i="1"/>
  <c r="X30" i="1"/>
  <c r="K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 Sebastian</author>
  </authors>
  <commentList>
    <comment ref="D16" authorId="0" shapeId="0" xr:uid="{C52FCFA7-255E-4F4A-A3B0-0269C8D1148A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Review of results show that any possibly affected would only result in patients having repat FCAL sooner.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 Sebastian</author>
    <author>Henry Gill</author>
  </authors>
  <commentList>
    <comment ref="D16" authorId="0" shapeId="0" xr:uid="{060D92B4-BD07-4760-B401-9343849DE894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Only 1 patient rerun as all other results in the run were either very high or very low and therefore would not be affected.</t>
        </r>
      </text>
    </comment>
    <comment ref="D21" authorId="0" shapeId="0" xr:uid="{EE88E59F-2CC6-492D-A7EF-854619570923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All samples &gt;100 were rerun (7 samples). Majority of samples &lt;100 and not rerun as even if they were lower result would still be the same clinically (negative)</t>
        </r>
      </text>
    </comment>
    <comment ref="D23" authorId="1" shapeId="0" xr:uid="{81ED833D-227B-45B1-9812-4596779A62F4}">
      <text>
        <r>
          <rPr>
            <b/>
            <sz val="9"/>
            <color indexed="81"/>
            <rFont val="Tahoma"/>
            <family val="2"/>
          </rPr>
          <t>Henry Gill:</t>
        </r>
        <r>
          <rPr>
            <sz val="9"/>
            <color indexed="81"/>
            <rFont val="Tahoma"/>
            <family val="2"/>
          </rPr>
          <t xml:space="preserve">
Small positive bias, QC targets re-evaluated and results acceptable.</t>
        </r>
      </text>
    </comment>
    <comment ref="D26" authorId="1" shapeId="0" xr:uid="{0F2A293F-8D6E-438B-9BED-4110420710D5}">
      <text>
        <r>
          <rPr>
            <b/>
            <sz val="9"/>
            <color indexed="81"/>
            <rFont val="Tahoma"/>
            <family val="2"/>
          </rPr>
          <t>Henry Gill:</t>
        </r>
        <r>
          <rPr>
            <sz val="9"/>
            <color indexed="81"/>
            <rFont val="Tahoma"/>
            <family val="2"/>
          </rPr>
          <t xml:space="preserve">
QC near clinical cutoff acceptable. Patient results accepted. HG/RH</t>
        </r>
      </text>
    </comment>
    <comment ref="D27" authorId="1" shapeId="0" xr:uid="{B30BE43A-8F59-4F9A-806D-E1DEC553AC39}">
      <text>
        <r>
          <rPr>
            <b/>
            <sz val="9"/>
            <color indexed="81"/>
            <rFont val="Tahoma"/>
            <family val="2"/>
          </rPr>
          <t>Henry Gill:</t>
        </r>
        <r>
          <rPr>
            <sz val="9"/>
            <color indexed="81"/>
            <rFont val="Tahoma"/>
            <family val="2"/>
          </rPr>
          <t xml:space="preserve">
Both current QC and new QC low. Patient results at risk of false negatives. Re-extract. HG/RH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Tomkins Claudia</author>
    <author>Henry Gill</author>
  </authors>
  <commentList>
    <comment ref="G14" authorId="0" shapeId="0" xr:uid="{C223B8FF-2571-43EF-AFFA-C4D2D4C1A3B7}">
      <text>
        <r>
          <rPr>
            <b/>
            <sz val="9"/>
            <color indexed="81"/>
            <rFont val="Tahoma"/>
            <family val="2"/>
          </rPr>
          <t>Tomkins Claudia:</t>
        </r>
        <r>
          <rPr>
            <sz val="9"/>
            <color indexed="81"/>
            <rFont val="Tahoma"/>
            <family val="2"/>
          </rPr>
          <t xml:space="preserve">
Discussed with Dr Richard Harris. Patient results for both batches reviewed, no significant impact of borderline high QC 1.</t>
        </r>
      </text>
    </comment>
    <comment ref="E27" authorId="1" shapeId="0" xr:uid="{9B8418C5-1598-4181-954D-B746EEDE1ACB}">
      <text>
        <r>
          <rPr>
            <b/>
            <sz val="9"/>
            <color indexed="81"/>
            <rFont val="Tahoma"/>
            <family val="2"/>
          </rPr>
          <t>Henry Gill:</t>
        </r>
        <r>
          <rPr>
            <sz val="9"/>
            <color indexed="81"/>
            <rFont val="Tahoma"/>
            <family val="2"/>
          </rPr>
          <t xml:space="preserve">
QC failed to run on initial analysis. Extract reanalysed the following day and QC acceptable. ~5 samples to rextract as also failed to run. Rest of run accepted. HG</t>
        </r>
      </text>
    </comment>
    <comment ref="E32" authorId="0" shapeId="0" xr:uid="{0261080D-DEEF-4D86-A95F-F565CAB78333}">
      <text>
        <r>
          <rPr>
            <b/>
            <sz val="9"/>
            <color indexed="81"/>
            <rFont val="Tahoma"/>
            <family val="2"/>
          </rPr>
          <t>Tomkins Claudia:</t>
        </r>
        <r>
          <rPr>
            <sz val="9"/>
            <color indexed="81"/>
            <rFont val="Tahoma"/>
            <family val="2"/>
          </rPr>
          <t xml:space="preserve">
Accepted by Claudia, reviewed running in QC and patient results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Tomkins Claudia</author>
    <author>Henry Gill</author>
    <author>Hall Sebastian</author>
  </authors>
  <commentList>
    <comment ref="G14" authorId="0" shapeId="0" xr:uid="{876DE200-FE81-4656-AD40-2AF3377F8ED6}">
      <text>
        <r>
          <rPr>
            <b/>
            <sz val="9"/>
            <color indexed="81"/>
            <rFont val="Tahoma"/>
            <family val="2"/>
          </rPr>
          <t>Tomkins Claudia:</t>
        </r>
        <r>
          <rPr>
            <sz val="9"/>
            <color indexed="81"/>
            <rFont val="Tahoma"/>
            <family val="2"/>
          </rPr>
          <t xml:space="preserve">
Discussed with Dr Richard Harris. Patient results for both batches reviewed, no significant impact of borderline high QC 1.</t>
        </r>
      </text>
    </comment>
    <comment ref="D15" authorId="1" shapeId="0" xr:uid="{C3D004E3-430A-4962-974E-AC4B200E9A10}">
      <text>
        <r>
          <rPr>
            <b/>
            <sz val="9"/>
            <color indexed="81"/>
            <rFont val="Tahoma"/>
            <family val="2"/>
          </rPr>
          <t>Henry Gill:</t>
        </r>
        <r>
          <rPr>
            <sz val="9"/>
            <color indexed="81"/>
            <rFont val="Tahoma"/>
            <family val="2"/>
          </rPr>
          <t xml:space="preserve">
Results reviewed by Biochemist and low IQC would not affect clinical interpretation of any results around this concentration. Results accepted. HG</t>
        </r>
      </text>
    </comment>
    <comment ref="D18" authorId="2" shapeId="0" xr:uid="{EC7A95B2-AD54-497F-9C84-65BE8B691BAD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Results not entered. 5 samples being freshly extracted across the measuring range to check whether the whole run needs re-extracting.  </t>
        </r>
      </text>
    </comment>
    <comment ref="D20" authorId="2" shapeId="0" xr:uid="{ED25F986-9D55-4246-B325-87AD02FF593C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Results not entered. 5 samples being freshly extracted across the measuring range to check whether the whole run needs re-extracting.  </t>
        </r>
      </text>
    </comment>
    <comment ref="D21" authorId="2" shapeId="0" xr:uid="{6351383C-F6D7-4CA7-BED9-BBA40553BB5A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Results not entered. 5 samples being freshly extracted across the measuring range to check whether the whole run needs re-extracting. 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Tomkins Claudia</author>
    <author>Hall Sebastian</author>
  </authors>
  <commentList>
    <comment ref="I14" authorId="0" shapeId="0" xr:uid="{77565013-D039-4DFB-81BE-B3B4EC5C4070}">
      <text>
        <r>
          <rPr>
            <b/>
            <sz val="9"/>
            <color indexed="81"/>
            <rFont val="Tahoma"/>
            <family val="2"/>
          </rPr>
          <t>Tomkins Claudia:</t>
        </r>
        <r>
          <rPr>
            <sz val="9"/>
            <color indexed="81"/>
            <rFont val="Tahoma"/>
            <family val="2"/>
          </rPr>
          <t xml:space="preserve">
Discussed with Dr Richard Harris. Patient results for both batches reviewed, no significant impact of borderline high QC 1.</t>
        </r>
      </text>
    </comment>
    <comment ref="F18" authorId="1" shapeId="0" xr:uid="{135D8ED1-7355-4A31-989A-C74F8E0C45A5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Results not entered. 5 samples being freshly extracted across the measuring range to check whether the whole run needs re-extracting.  </t>
        </r>
      </text>
    </comment>
    <comment ref="F20" authorId="1" shapeId="0" xr:uid="{D09332D3-15CB-4980-9DB6-9ED434D49F66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Results not entered. 5 samples being freshly extracted across the measuring range to check whether the whole run needs re-extracting.  </t>
        </r>
      </text>
    </comment>
    <comment ref="F21" authorId="1" shapeId="0" xr:uid="{196964E6-DAC8-44C8-BCF2-3EEFE1CF86E5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Results not entered. 5 samples being freshly extracted across the measuring range to check whether the whole run needs re-extracting. 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 Sebastian</author>
  </authors>
  <commentList>
    <comment ref="D21" authorId="0" shapeId="0" xr:uid="{247025AD-BE99-4298-A908-FD635C3E5D6E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All released apart from 2 borderline results which were repeats to confirm prev high result, these were rerun.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Tomkins Claudia</author>
  </authors>
  <commentList>
    <comment ref="G14" authorId="0" shapeId="0" xr:uid="{946C4E9B-00F3-402C-94B3-B0C4A6876BA2}">
      <text>
        <r>
          <rPr>
            <b/>
            <sz val="9"/>
            <color indexed="81"/>
            <rFont val="Tahoma"/>
            <family val="2"/>
          </rPr>
          <t>Tomkins Claudia:</t>
        </r>
        <r>
          <rPr>
            <sz val="9"/>
            <color indexed="81"/>
            <rFont val="Tahoma"/>
            <family val="2"/>
          </rPr>
          <t xml:space="preserve">
Discussed with Dr Richard Harris. Patient results for both batches reviewed, no significant impact of borderline high QC 1.</t>
        </r>
      </text>
    </comment>
  </commentList>
</comments>
</file>

<file path=xl/sharedStrings.xml><?xml version="1.0" encoding="utf-8"?>
<sst xmlns="http://schemas.openxmlformats.org/spreadsheetml/2006/main" count="1145" uniqueCount="226">
  <si>
    <t>Neg</t>
  </si>
  <si>
    <t>Year</t>
  </si>
  <si>
    <t>RUNNING IN</t>
  </si>
  <si>
    <t>QC1</t>
  </si>
  <si>
    <t>QC2</t>
  </si>
  <si>
    <t>re-evaluation if required</t>
  </si>
  <si>
    <t>08.02.2024</t>
  </si>
  <si>
    <t>by Claudia</t>
  </si>
  <si>
    <t>Pos</t>
  </si>
  <si>
    <t>RUNNING IN:  05/01/2024</t>
  </si>
  <si>
    <t>Mean</t>
  </si>
  <si>
    <t>New lot in use: 25/01/24</t>
  </si>
  <si>
    <t>Actual SD</t>
  </si>
  <si>
    <t>Fixed SD</t>
  </si>
  <si>
    <t>Date/Range</t>
  </si>
  <si>
    <t>QC Level 1</t>
  </si>
  <si>
    <t>QC Level 2</t>
  </si>
  <si>
    <t>Comments</t>
  </si>
  <si>
    <t>range (+-2SD)</t>
  </si>
  <si>
    <t>60-141</t>
  </si>
  <si>
    <t>293-683</t>
  </si>
  <si>
    <t>49-114</t>
  </si>
  <si>
    <t>Low limit</t>
  </si>
  <si>
    <t>L1</t>
  </si>
  <si>
    <t>L2</t>
  </si>
  <si>
    <t>High limit</t>
  </si>
  <si>
    <t>target mean</t>
  </si>
  <si>
    <t>-1SD</t>
  </si>
  <si>
    <t>+1SD</t>
  </si>
  <si>
    <t>-2SD</t>
  </si>
  <si>
    <t>+SD</t>
  </si>
  <si>
    <t>QC review</t>
  </si>
  <si>
    <t>Slightly low, authorised with caution</t>
  </si>
  <si>
    <t>CV%</t>
  </si>
  <si>
    <t>new L1 Target Range 08/02/24</t>
  </si>
  <si>
    <t>Reviewed results with CT and reported with caution. SH</t>
  </si>
  <si>
    <t>reported with caution RH - make up new QC</t>
  </si>
  <si>
    <t>RUNNING IN:</t>
  </si>
  <si>
    <t xml:space="preserve">  14/02/2024</t>
  </si>
  <si>
    <t>made: 13/02/2024</t>
  </si>
  <si>
    <t xml:space="preserve">New lot in use: </t>
  </si>
  <si>
    <t>21 - 49</t>
  </si>
  <si>
    <t>264 - 616</t>
  </si>
  <si>
    <t>running in</t>
  </si>
  <si>
    <t>+2SD</t>
  </si>
  <si>
    <t>L1 excluded, incorrect aliquot</t>
  </si>
  <si>
    <t>Only QC 2 borderline. Authorised with caution</t>
  </si>
  <si>
    <t>Level 1 high. Authorised with caution. SH</t>
  </si>
  <si>
    <t xml:space="preserve">  </t>
  </si>
  <si>
    <t>Borderline low L1, authorised with caution.</t>
  </si>
  <si>
    <t>Borderline high L1. Authorised with caution. CT</t>
  </si>
  <si>
    <t>Both levels low, but the new lot on the same run is acceptable</t>
  </si>
  <si>
    <t>Both levels low, samples repeated. CT</t>
  </si>
  <si>
    <t xml:space="preserve"> 03/04/2024</t>
  </si>
  <si>
    <t>made: 02/04/2024</t>
  </si>
  <si>
    <t>35-80</t>
  </si>
  <si>
    <t>251-585</t>
  </si>
  <si>
    <t>Running in</t>
  </si>
  <si>
    <t xml:space="preserve">made: </t>
  </si>
  <si>
    <t>39-90</t>
  </si>
  <si>
    <t>192-449</t>
  </si>
  <si>
    <t>SD</t>
  </si>
  <si>
    <t>go live with new QC targets</t>
  </si>
  <si>
    <t xml:space="preserve">QC1 </t>
  </si>
  <si>
    <t>QC 2</t>
  </si>
  <si>
    <t xml:space="preserve">QC 1. High. 1 x patient rerun in next run </t>
  </si>
  <si>
    <t xml:space="preserve">Both QC 1+ 2 High. Read note for actions. </t>
  </si>
  <si>
    <t>QC 2 High</t>
  </si>
  <si>
    <t xml:space="preserve">Accepted by RH/HG. </t>
  </si>
  <si>
    <t>QC accepted.</t>
  </si>
  <si>
    <t>QC rejected. Rextract.</t>
  </si>
  <si>
    <t>QC 2 Borderline - LOT 104/105 OK, accpeted by RH/CT</t>
  </si>
  <si>
    <t>20-47</t>
  </si>
  <si>
    <t>282-658</t>
  </si>
  <si>
    <t>running in - excluded</t>
  </si>
  <si>
    <t>QC LIVE</t>
  </si>
  <si>
    <t>QC 1 High - Accepted by RH</t>
  </si>
  <si>
    <t>QC 1 &amp; 2 Swapped in error? Results have been transposed for chart</t>
  </si>
  <si>
    <t>QC 1 &amp; 2 Low</t>
  </si>
  <si>
    <t>Re-extract -HG</t>
  </si>
  <si>
    <t>Authorised with caution, no patient results effected by drop in Lvl 2 QC ie already &gt; 200 or &lt;50 (RJH)</t>
  </si>
  <si>
    <t>QC Error (Run on Hold)</t>
  </si>
  <si>
    <t>rerun 27/06/24 (repeat samples okay)</t>
  </si>
  <si>
    <t>QC 1 Low (running in QC ok)</t>
  </si>
  <si>
    <t>16-36</t>
  </si>
  <si>
    <t>231-540</t>
  </si>
  <si>
    <t>running in, exclude L2</t>
  </si>
  <si>
    <t>Ranges assigned by Claudia</t>
  </si>
  <si>
    <t>QC 2 Low</t>
  </si>
  <si>
    <t xml:space="preserve">QC 2 Low. </t>
  </si>
  <si>
    <t>3 x samples re-extracted (run held) rerun 26/07/24</t>
  </si>
  <si>
    <t xml:space="preserve">QC 1+2 High </t>
  </si>
  <si>
    <t>1 x sample re-extracted (run held)</t>
  </si>
  <si>
    <t>QC 1+2 Low</t>
  </si>
  <si>
    <t>Current QC2 low but new lot more consistent</t>
  </si>
  <si>
    <t>rerun 19/07/24 new lot QC consitent reporting rerun  results</t>
  </si>
  <si>
    <t>QC1 (NEW)</t>
  </si>
  <si>
    <t>QC Level 1 LOT 110</t>
  </si>
  <si>
    <t>QC Level 1 LOT 111</t>
  </si>
  <si>
    <t>No longer in use</t>
  </si>
  <si>
    <t>170-398</t>
  </si>
  <si>
    <t>&lt;4</t>
  </si>
  <si>
    <t>running in new lot NEG QC LOT 110</t>
  </si>
  <si>
    <t>19/07/24 repeat run</t>
  </si>
  <si>
    <t>running in new lot NEG QC LOT 111</t>
  </si>
  <si>
    <t xml:space="preserve">LOT 111 in use. LOT 108 Discarded. </t>
  </si>
  <si>
    <t>QC 1 Low</t>
  </si>
  <si>
    <t>Accepted borderline QC 1, patients reviewed not affected</t>
  </si>
  <si>
    <t>5 samples were rerun and results comparable to results from this run</t>
  </si>
  <si>
    <t>RUNNING IN: 22/08/2024</t>
  </si>
  <si>
    <t>New lot in use: 03/09/2024</t>
  </si>
  <si>
    <t>44-102</t>
  </si>
  <si>
    <t>309-722</t>
  </si>
  <si>
    <t>QC Live</t>
  </si>
  <si>
    <t>Reported with caution</t>
  </si>
  <si>
    <t>QC Low</t>
  </si>
  <si>
    <t>QC borderline reported with caution</t>
  </si>
  <si>
    <t>QC 1 low reported with caution</t>
  </si>
  <si>
    <t>QC lvl 2 just greater than 2SD. Not clinically significant. Results accepted. HG</t>
  </si>
  <si>
    <t>RUNNING IN: 25/09/2024</t>
  </si>
  <si>
    <t>New lot in use:  03/10/2024</t>
  </si>
  <si>
    <t>19-44</t>
  </si>
  <si>
    <t>290-677</t>
  </si>
  <si>
    <t>Patient results reviewed and ok to release with caution by RH</t>
  </si>
  <si>
    <t xml:space="preserve">Patient results reviewed by SH. </t>
  </si>
  <si>
    <t>RUNNING IN: 14/10/2024</t>
  </si>
  <si>
    <t>New lot in use:  21/10/2024</t>
  </si>
  <si>
    <t>72-168</t>
  </si>
  <si>
    <t>289-674</t>
  </si>
  <si>
    <t>low 69 high 255</t>
  </si>
  <si>
    <t>Rejected - re-extract HG</t>
  </si>
  <si>
    <t>Accepted - HG</t>
  </si>
  <si>
    <t>L2 approved by Claudia. Running in results are consistent with other days</t>
  </si>
  <si>
    <t>RUNNING IN: 12/11/24</t>
  </si>
  <si>
    <t>11/12/24 QC1    12/11/24 QC 2</t>
  </si>
  <si>
    <t>New lot in use:  21/11/24</t>
  </si>
  <si>
    <t>16-37</t>
  </si>
  <si>
    <t>229-534</t>
  </si>
  <si>
    <t>Lvl 2 IQC accepted HG</t>
  </si>
  <si>
    <t>QC Level 2 high (accepted by SH)</t>
  </si>
  <si>
    <t xml:space="preserve">Lab error - QC left out overnight - all samples defrosted </t>
  </si>
  <si>
    <t>Ran QC alongside new LOT made 28/11/24</t>
  </si>
  <si>
    <t>RUNNING IN: 29/11/24</t>
  </si>
  <si>
    <t>New lot in use:  29/11/24</t>
  </si>
  <si>
    <t>24-57</t>
  </si>
  <si>
    <t>115-268</t>
  </si>
  <si>
    <t>QC accepted by DB HG</t>
  </si>
  <si>
    <t>Rejected - repeat extraction HG</t>
  </si>
  <si>
    <t>QC 2 LOW</t>
  </si>
  <si>
    <t>3 samples close to clinical decision limit to re-extract. Rest of run accepted. HG</t>
  </si>
  <si>
    <t>QC 1 High- accepted by SH</t>
  </si>
  <si>
    <t>QC 2 accepted by CT</t>
  </si>
  <si>
    <t>2024/2025</t>
  </si>
  <si>
    <t>RUNNING IN: 27/12/24</t>
  </si>
  <si>
    <t>New lot in use:  13/01/2025</t>
  </si>
  <si>
    <t>139-324</t>
  </si>
  <si>
    <t>Ranges assigned</t>
  </si>
  <si>
    <t>QC 2 low - accepted by RH</t>
  </si>
  <si>
    <t>QC 2 High, patient results reviewed by CT. Accepted</t>
  </si>
  <si>
    <t>QC 1 high - accepted SH</t>
  </si>
  <si>
    <t>QC 2 High, patient results reviewed by RH. Accepted</t>
  </si>
  <si>
    <t>QC 2 high accepted by RH</t>
  </si>
  <si>
    <t>QC1 06.02.25 run</t>
  </si>
  <si>
    <t>RUNNING IN:  30/01/2025</t>
  </si>
  <si>
    <t xml:space="preserve">Made: </t>
  </si>
  <si>
    <t>QC1: 27/01/25</t>
  </si>
  <si>
    <t>New lot in use:  05/02/2025</t>
  </si>
  <si>
    <t>QC 2: 29/01/25</t>
  </si>
  <si>
    <t>29-67</t>
  </si>
  <si>
    <t>120-280</t>
  </si>
  <si>
    <t>New LOT Live Lvl2 QC high accepted RH</t>
  </si>
  <si>
    <t>The positive samples were rerun and negative samples accepted. SH</t>
  </si>
  <si>
    <t>QC 2 High - accepted by CT</t>
  </si>
  <si>
    <t>QC1 Low - accepted by RH</t>
  </si>
  <si>
    <t>RUNNING IN: 28/02/25</t>
  </si>
  <si>
    <t>New lot in use: 10/03/2025 (QC 1)</t>
  </si>
  <si>
    <t>31-72</t>
  </si>
  <si>
    <t>running in NEW LOT QC</t>
  </si>
  <si>
    <t>level 2 QC LOT 127 discarded - running in LOT 128</t>
  </si>
  <si>
    <t>Borderline accepted HG/CT</t>
  </si>
  <si>
    <t>128</t>
  </si>
  <si>
    <t>RUNNING IN: 07/03/25</t>
  </si>
  <si>
    <t>152-354</t>
  </si>
  <si>
    <t>Accepted HG/CT (targets not fully assigned yet)</t>
  </si>
  <si>
    <t>New range</t>
  </si>
  <si>
    <t>QC2 Low - accepted HG. Running mean lower than established.</t>
  </si>
  <si>
    <t>QC2 Low - accepted SH. Only just low and as previously stated running mean slightly lower</t>
  </si>
  <si>
    <t>129</t>
  </si>
  <si>
    <t>130</t>
  </si>
  <si>
    <t>RUNNING IN: 28/03/25</t>
  </si>
  <si>
    <t>New lot in use: 08/04/25</t>
  </si>
  <si>
    <t>29-68</t>
  </si>
  <si>
    <t>224-524</t>
  </si>
  <si>
    <t xml:space="preserve">Ranges assigned </t>
  </si>
  <si>
    <t>Borderline L2 accepted by CT</t>
  </si>
  <si>
    <t>L1 and L2 borderline high accepted by RH</t>
  </si>
  <si>
    <t>QC 2 High accepted by RH to review reuslts</t>
  </si>
  <si>
    <t>QC 1 Borderline Low QC 2 Low, Accepted by RH as new lot QC more consistent with previous</t>
  </si>
  <si>
    <t>131</t>
  </si>
  <si>
    <t>132</t>
  </si>
  <si>
    <t>RUNNING IN: 02/05/25</t>
  </si>
  <si>
    <t>New lot in use: 15/05/2025</t>
  </si>
  <si>
    <t>18-42</t>
  </si>
  <si>
    <t>197-459</t>
  </si>
  <si>
    <t>QC Live QC1+2 High (RH selected samples for RERUN)</t>
  </si>
  <si>
    <t xml:space="preserve"> QC1+2 High (RH selected samples for RERUN)</t>
  </si>
  <si>
    <t>QC1 and QC 2 High</t>
  </si>
  <si>
    <t>reextract all samples (RH)</t>
  </si>
  <si>
    <t>QC 1 + 2 LOW</t>
  </si>
  <si>
    <t>133</t>
  </si>
  <si>
    <t>134</t>
  </si>
  <si>
    <t>RUNNING IN: 16/06/2025</t>
  </si>
  <si>
    <t>made: 13/06/2025</t>
  </si>
  <si>
    <t>New lot in use: 20/06/2025</t>
  </si>
  <si>
    <t>193-451</t>
  </si>
  <si>
    <t>hold results waiting for high QC</t>
  </si>
  <si>
    <t>QC 1 High. Run accepted HG/RH</t>
  </si>
  <si>
    <t>135</t>
  </si>
  <si>
    <t>136</t>
  </si>
  <si>
    <t>RUNNING IN: 22/07/2025</t>
  </si>
  <si>
    <t>made: 22/07/2025</t>
  </si>
  <si>
    <t>New lot in use:  31/07/2025</t>
  </si>
  <si>
    <t>28-65</t>
  </si>
  <si>
    <t>310-724</t>
  </si>
  <si>
    <t>Accepted as QC currently in use is acceptable (see Lot 133,134)</t>
  </si>
  <si>
    <t>mixed both negatives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</si>
</sst>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0.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1"/>
      <color rgb="FF242424"/>
      <name val="Aptos Narrow"/>
      <family val="2"/>
    </font>
    <font>
      <b/>
      <sz val="11"/>
      <color rgb="FFFF0000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3" tint="0.39991454817346722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1">
    <xf numFmtId="0" fontId="0" fillId="0" borderId="0" xfId="0"/>
    <xf numFmtId="14" fontId="2" fillId="0" borderId="1" xfId="0" applyNumberFormat="1" applyFont="1" applyBorder="1" applyAlignment="1">
      <alignment horizontal="right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5" fillId="0" borderId="0" xfId="0" applyFont="1"/>
    <xf numFmtId="1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" fontId="5" fillId="0" borderId="0" xfId="0" applyNumberFormat="1" applyFont="1"/>
    <xf numFmtId="14" fontId="0" fillId="0" borderId="0" xfId="0" applyNumberFormat="1"/>
    <xf numFmtId="0" fontId="0" fillId="0" borderId="4" xfId="0" applyBorder="1"/>
    <xf numFmtId="1" fontId="0" fillId="0" borderId="4" xfId="0" applyNumberFormat="1" applyBorder="1"/>
    <xf numFmtId="14" fontId="2" fillId="0" borderId="0" xfId="0" applyNumberFormat="1" applyFont="1" applyAlignment="1">
      <alignment horizontal="right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left"/>
    </xf>
    <xf numFmtId="164" fontId="0" fillId="0" borderId="4" xfId="0" applyNumberFormat="1" applyBorder="1"/>
    <xf numFmtId="0" fontId="0" fillId="0" borderId="0" xfId="0" applyAlignment="1">
      <alignment horizontal="left"/>
    </xf>
    <xf numFmtId="1" fontId="0" fillId="0" borderId="0" xfId="0" applyNumberFormat="1"/>
    <xf numFmtId="0" fontId="5" fillId="3" borderId="4" xfId="0" applyFont="1" applyFill="1" applyBorder="1"/>
    <xf numFmtId="0" fontId="0" fillId="0" borderId="5" xfId="0" applyBorder="1"/>
    <xf numFmtId="1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0" fontId="5" fillId="0" borderId="4" xfId="0" applyFont="1" applyBorder="1"/>
    <xf numFmtId="0" fontId="5" fillId="2" borderId="5" xfId="0" applyFont="1" applyFill="1" applyBorder="1"/>
    <xf numFmtId="17" fontId="5" fillId="2" borderId="5" xfId="0" applyNumberFormat="1" applyFont="1" applyFill="1" applyBorder="1"/>
    <xf numFmtId="17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" fontId="5" fillId="0" borderId="15" xfId="0" applyNumberFormat="1" applyFont="1" applyBorder="1" applyAlignment="1">
      <alignment horizontal="center" vertical="center"/>
    </xf>
    <xf numFmtId="0" fontId="0" fillId="0" borderId="16" xfId="0" applyBorder="1"/>
    <xf numFmtId="0" fontId="5" fillId="0" borderId="16" xfId="0" applyFont="1" applyBorder="1"/>
    <xf numFmtId="17" fontId="5" fillId="0" borderId="0" xfId="0" applyNumberFormat="1" applyFont="1"/>
    <xf numFmtId="1" fontId="5" fillId="0" borderId="17" xfId="0" applyNumberFormat="1" applyFont="1" applyBorder="1" applyAlignment="1">
      <alignment horizontal="center" vertical="center"/>
    </xf>
    <xf numFmtId="0" fontId="2" fillId="0" borderId="0" xfId="0" applyFont="1"/>
    <xf numFmtId="165" fontId="0" fillId="0" borderId="4" xfId="0" applyNumberFormat="1" applyBorder="1" applyAlignment="1">
      <alignment horizont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0" fillId="0" borderId="4" xfId="0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" fontId="8" fillId="0" borderId="4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0" fillId="0" borderId="4" xfId="0" applyFont="1" applyBorder="1" applyAlignment="1">
      <alignment horizontal="center"/>
    </xf>
    <xf numFmtId="14" fontId="0" fillId="0" borderId="4" xfId="0" applyNumberFormat="1" applyBorder="1"/>
    <xf numFmtId="166" fontId="0" fillId="0" borderId="4" xfId="0" applyNumberFormat="1" applyBorder="1" applyAlignment="1">
      <alignment horizontal="center"/>
    </xf>
    <xf numFmtId="164" fontId="0" fillId="0" borderId="0" xfId="0" applyNumberFormat="1"/>
    <xf numFmtId="0" fontId="5" fillId="0" borderId="18" xfId="0" applyFont="1" applyBorder="1" applyAlignment="1">
      <alignment horizontal="center"/>
    </xf>
    <xf numFmtId="0" fontId="0" fillId="0" borderId="19" xfId="0" applyBorder="1"/>
    <xf numFmtId="0" fontId="6" fillId="0" borderId="4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1" fontId="5" fillId="0" borderId="21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1" fontId="5" fillId="0" borderId="24" xfId="0" applyNumberFormat="1" applyFont="1" applyBorder="1" applyAlignment="1">
      <alignment horizontal="center" vertical="center"/>
    </xf>
    <xf numFmtId="14" fontId="5" fillId="0" borderId="25" xfId="0" applyNumberFormat="1" applyFont="1" applyBorder="1" applyAlignment="1">
      <alignment horizontal="left"/>
    </xf>
    <xf numFmtId="14" fontId="0" fillId="0" borderId="25" xfId="0" applyNumberFormat="1" applyBorder="1" applyAlignment="1">
      <alignment horizontal="left"/>
    </xf>
    <xf numFmtId="14" fontId="0" fillId="0" borderId="26" xfId="0" applyNumberFormat="1" applyBorder="1" applyAlignment="1">
      <alignment horizontal="left"/>
    </xf>
    <xf numFmtId="0" fontId="0" fillId="0" borderId="25" xfId="0" applyBorder="1"/>
    <xf numFmtId="164" fontId="0" fillId="0" borderId="25" xfId="0" applyNumberFormat="1" applyBorder="1"/>
    <xf numFmtId="14" fontId="1" fillId="0" borderId="0" xfId="0" applyNumberFormat="1" applyFont="1"/>
    <xf numFmtId="14" fontId="2" fillId="0" borderId="0" xfId="0" applyNumberFormat="1" applyFont="1" applyAlignment="1">
      <alignment horizontal="left"/>
    </xf>
    <xf numFmtId="14" fontId="0" fillId="0" borderId="15" xfId="0" applyNumberForma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14" fontId="13" fillId="0" borderId="15" xfId="0" applyNumberFormat="1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quotePrefix="1"/>
    <xf numFmtId="0" fontId="0" fillId="0" borderId="31" xfId="0" quotePrefix="1" applyBorder="1"/>
    <xf numFmtId="0" fontId="0" fillId="0" borderId="31" xfId="0" applyBorder="1"/>
    <xf numFmtId="1" fontId="0" fillId="0" borderId="30" xfId="0" applyNumberFormat="1" applyBorder="1"/>
    <xf numFmtId="0" fontId="7" fillId="0" borderId="5" xfId="0" applyFont="1" applyBorder="1" applyAlignment="1">
      <alignment horizontal="center"/>
    </xf>
    <xf numFmtId="1" fontId="5" fillId="4" borderId="0" xfId="0" applyNumberFormat="1" applyFont="1" applyFill="1"/>
    <xf numFmtId="0" fontId="5" fillId="4" borderId="0" xfId="0" applyFont="1" applyFill="1"/>
    <xf numFmtId="0" fontId="5" fillId="4" borderId="5" xfId="0" applyFont="1" applyFill="1" applyBorder="1"/>
    <xf numFmtId="17" fontId="5" fillId="4" borderId="5" xfId="0" applyNumberFormat="1" applyFont="1" applyFill="1" applyBorder="1"/>
    <xf numFmtId="14" fontId="7" fillId="4" borderId="4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left"/>
    </xf>
    <xf numFmtId="0" fontId="14" fillId="0" borderId="4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31" xfId="0" applyNumberFormat="1" applyBorder="1"/>
    <xf numFmtId="1" fontId="7" fillId="0" borderId="17" xfId="0" applyNumberFormat="1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21" xfId="0" applyNumberFormat="1" applyFont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1" fontId="7" fillId="5" borderId="4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7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0" fillId="0" borderId="15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14" fontId="10" fillId="0" borderId="25" xfId="0" applyNumberFormat="1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" fontId="10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5" fillId="0" borderId="21" xfId="0" applyNumberFormat="1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5" fillId="0" borderId="24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4" fontId="2" fillId="0" borderId="15" xfId="0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14" fontId="2" fillId="0" borderId="33" xfId="0" applyNumberFormat="1" applyFont="1" applyBorder="1" applyAlignment="1">
      <alignment horizontal="right"/>
    </xf>
    <xf numFmtId="15" fontId="2" fillId="0" borderId="33" xfId="0" applyNumberFormat="1" applyFont="1" applyBorder="1" applyAlignment="1">
      <alignment horizontal="center"/>
    </xf>
    <xf numFmtId="0" fontId="2" fillId="0" borderId="33" xfId="0" applyFont="1" applyBorder="1" applyAlignment="1">
      <alignment horizontal="right"/>
    </xf>
    <xf numFmtId="15" fontId="2" fillId="0" borderId="34" xfId="0" applyNumberFormat="1" applyFont="1" applyBorder="1" applyAlignment="1">
      <alignment horizontal="left"/>
    </xf>
    <xf numFmtId="0" fontId="2" fillId="0" borderId="27" xfId="0" applyFont="1" applyBorder="1" applyAlignment="1">
      <alignment horizontal="right"/>
    </xf>
    <xf numFmtId="0" fontId="7" fillId="0" borderId="19" xfId="0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" fontId="5" fillId="6" borderId="15" xfId="0" applyNumberFormat="1" applyFont="1" applyFill="1" applyBorder="1" applyAlignment="1">
      <alignment horizontal="center" vertical="center"/>
    </xf>
    <xf numFmtId="1" fontId="10" fillId="6" borderId="15" xfId="0" applyNumberFormat="1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1" fontId="10" fillId="6" borderId="15" xfId="0" applyNumberFormat="1" applyFont="1" applyFill="1" applyBorder="1" applyAlignment="1">
      <alignment horizontal="center"/>
    </xf>
    <xf numFmtId="17" fontId="15" fillId="2" borderId="5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1" fontId="10" fillId="0" borderId="18" xfId="0" applyNumberFormat="1" applyFont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10" fillId="0" borderId="35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14" xfId="0" applyFont="1" applyBorder="1" applyAlignment="1">
      <alignment horizontal="left"/>
    </xf>
    <xf numFmtId="1" fontId="2" fillId="0" borderId="36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10" fillId="0" borderId="37" xfId="0" applyFont="1" applyBorder="1" applyAlignment="1">
      <alignment horizontal="left"/>
    </xf>
    <xf numFmtId="0" fontId="0" fillId="0" borderId="19" xfId="0" applyBorder="1" applyAlignment="1">
      <alignment horizontal="center"/>
    </xf>
    <xf numFmtId="1" fontId="10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6" fillId="0" borderId="0" xfId="0" applyFont="1"/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5" fillId="0" borderId="15" xfId="0" applyFont="1" applyBorder="1" applyAlignment="1">
      <alignment horizontal="left"/>
    </xf>
    <xf numFmtId="1" fontId="10" fillId="7" borderId="15" xfId="0" applyNumberFormat="1" applyFont="1" applyFill="1" applyBorder="1" applyAlignment="1">
      <alignment horizontal="center" vertical="center"/>
    </xf>
    <xf numFmtId="1" fontId="7" fillId="7" borderId="15" xfId="0" applyNumberFormat="1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" fontId="10" fillId="0" borderId="38" xfId="0" applyNumberFormat="1" applyFont="1" applyBorder="1" applyAlignment="1">
      <alignment horizontal="center" vertical="center"/>
    </xf>
    <xf numFmtId="14" fontId="5" fillId="0" borderId="19" xfId="0" applyNumberFormat="1" applyFont="1" applyBorder="1" applyAlignment="1">
      <alignment horizontal="center"/>
    </xf>
    <xf numFmtId="1" fontId="8" fillId="0" borderId="19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left"/>
    </xf>
    <xf numFmtId="14" fontId="5" fillId="0" borderId="15" xfId="0" applyNumberFormat="1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4" fontId="0" fillId="0" borderId="15" xfId="0" applyNumberFormat="1" applyBorder="1"/>
    <xf numFmtId="0" fontId="7" fillId="0" borderId="15" xfId="0" applyFont="1" applyBorder="1" applyAlignment="1">
      <alignment horizontal="center"/>
    </xf>
    <xf numFmtId="14" fontId="0" fillId="0" borderId="15" xfId="0" applyNumberFormat="1" applyBorder="1" applyAlignment="1">
      <alignment horizontal="left"/>
    </xf>
    <xf numFmtId="1" fontId="7" fillId="0" borderId="15" xfId="0" applyNumberFormat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7" borderId="15" xfId="0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1" fontId="8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1" fontId="10" fillId="0" borderId="15" xfId="0" applyNumberFormat="1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1" fontId="5" fillId="0" borderId="0" xfId="0" applyNumberFormat="1" applyFont="1" applyAlignment="1">
      <alignment wrapText="1"/>
    </xf>
    <xf numFmtId="0" fontId="0" fillId="0" borderId="15" xfId="0" applyBorder="1"/>
    <xf numFmtId="0" fontId="14" fillId="0" borderId="5" xfId="0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0" xfId="0" applyProtection="1">
      <protection locked="0"/>
    </xf>
    <xf numFmtId="14" fontId="0" fillId="0" borderId="15" xfId="0" applyNumberFormat="1" applyBorder="1" applyAlignment="1" applyProtection="1">
      <alignment horizontal="center"/>
      <protection locked="0"/>
    </xf>
    <xf numFmtId="1" fontId="5" fillId="0" borderId="15" xfId="0" applyNumberFormat="1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1" fontId="7" fillId="0" borderId="21" xfId="0" applyNumberFormat="1" applyFont="1" applyBorder="1" applyAlignment="1" applyProtection="1">
      <alignment horizontal="center" vertical="center"/>
      <protection locked="0"/>
    </xf>
    <xf numFmtId="1" fontId="5" fillId="0" borderId="21" xfId="0" applyNumberFormat="1" applyFont="1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horizontal="center"/>
      <protection locked="0"/>
    </xf>
    <xf numFmtId="1" fontId="7" fillId="0" borderId="38" xfId="0" applyNumberFormat="1" applyFont="1" applyBorder="1" applyAlignment="1" applyProtection="1">
      <alignment horizontal="center" vertical="center"/>
      <protection locked="0"/>
    </xf>
    <xf numFmtId="1" fontId="10" fillId="0" borderId="35" xfId="0" applyNumberFormat="1" applyFont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4" fontId="5" fillId="0" borderId="15" xfId="0" applyNumberFormat="1" applyFont="1" applyBorder="1" applyAlignment="1" applyProtection="1">
      <alignment horizontal="left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left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14" fontId="0" fillId="0" borderId="15" xfId="0" applyNumberFormat="1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1" fontId="10" fillId="0" borderId="15" xfId="0" applyNumberFormat="1" applyFont="1" applyBorder="1" applyAlignment="1" applyProtection="1">
      <alignment horizontal="center"/>
      <protection locked="0"/>
    </xf>
    <xf numFmtId="14" fontId="5" fillId="0" borderId="15" xfId="0" applyNumberFormat="1" applyFont="1" applyBorder="1" applyAlignment="1" applyProtection="1">
      <alignment horizontal="center"/>
      <protection locked="0"/>
    </xf>
    <xf numFmtId="14" fontId="5" fillId="0" borderId="19" xfId="0" applyNumberFormat="1" applyFont="1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1" fontId="10" fillId="0" borderId="4" xfId="0" applyNumberFormat="1" applyFont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14" fontId="0" fillId="0" borderId="0" xfId="0" applyNumberFormat="1" applyProtection="1">
      <protection locked="0"/>
    </xf>
    <xf numFmtId="1" fontId="10" fillId="0" borderId="19" xfId="0" applyNumberFormat="1" applyFont="1" applyBorder="1" applyAlignment="1" applyProtection="1">
      <alignment horizontal="center" vertical="center"/>
      <protection locked="0"/>
    </xf>
    <xf numFmtId="166" fontId="0" fillId="0" borderId="4" xfId="0" applyNumberForma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1" fontId="10" fillId="0" borderId="21" xfId="0" applyNumberFormat="1" applyFont="1" applyBorder="1" applyAlignment="1" applyProtection="1">
      <alignment horizontal="center" vertical="center"/>
      <protection locked="0"/>
    </xf>
    <xf numFmtId="1" fontId="7" fillId="0" borderId="15" xfId="0" applyNumberFormat="1" applyFont="1" applyBorder="1" applyAlignment="1" applyProtection="1">
      <alignment horizontal="center" vertical="center"/>
      <protection locked="0"/>
    </xf>
    <xf numFmtId="14" fontId="5" fillId="0" borderId="4" xfId="0" applyNumberFormat="1" applyFont="1" applyBorder="1" applyAlignment="1">
      <alignment horizontal="left"/>
    </xf>
    <xf numFmtId="14" fontId="2" fillId="0" borderId="6" xfId="0" applyNumberFormat="1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1" fontId="6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5" fillId="0" borderId="16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14" fontId="5" fillId="0" borderId="15" xfId="0" applyNumberFormat="1" applyFont="1" applyBorder="1" applyAlignment="1">
      <alignment horizontal="left"/>
    </xf>
    <xf numFmtId="14" fontId="5" fillId="0" borderId="4" xfId="0" applyNumberFormat="1" applyFont="1" applyBorder="1" applyAlignment="1" applyProtection="1">
      <alignment horizontal="left"/>
      <protection locked="0"/>
    </xf>
    <xf numFmtId="14" fontId="5" fillId="0" borderId="15" xfId="0" applyNumberFormat="1" applyFont="1" applyBorder="1" applyAlignment="1" applyProtection="1">
      <alignment horizontal="left"/>
      <protection locked="0"/>
    </xf>
    <xf numFmtId="14" fontId="18" fillId="0" borderId="15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Extracted QC Lot 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96,97'!$A$7:$A$49</c:f>
              <c:numCache>
                <c:formatCode>m/d/yyyy</c:formatCode>
                <c:ptCount val="43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('Lot 96,97'!$B$7:$B$20,'Lot 96,97'!$B$22:$B$36)</c:f>
              <c:numCache>
                <c:formatCode>0</c:formatCode>
                <c:ptCount val="29"/>
                <c:pt idx="0">
                  <c:v>83</c:v>
                </c:pt>
                <c:pt idx="1">
                  <c:v>91</c:v>
                </c:pt>
                <c:pt idx="2">
                  <c:v>72</c:v>
                </c:pt>
                <c:pt idx="3">
                  <c:v>67</c:v>
                </c:pt>
                <c:pt idx="4">
                  <c:v>147</c:v>
                </c:pt>
                <c:pt idx="5">
                  <c:v>116</c:v>
                </c:pt>
                <c:pt idx="6">
                  <c:v>87</c:v>
                </c:pt>
                <c:pt idx="7" formatCode="General">
                  <c:v>66</c:v>
                </c:pt>
                <c:pt idx="8" formatCode="General">
                  <c:v>58</c:v>
                </c:pt>
                <c:pt idx="9">
                  <c:v>60</c:v>
                </c:pt>
                <c:pt idx="10" formatCode="General">
                  <c:v>87</c:v>
                </c:pt>
                <c:pt idx="11">
                  <c:v>97</c:v>
                </c:pt>
                <c:pt idx="12">
                  <c:v>73</c:v>
                </c:pt>
                <c:pt idx="13" formatCode="General">
                  <c:v>99</c:v>
                </c:pt>
                <c:pt idx="14">
                  <c:v>55</c:v>
                </c:pt>
                <c:pt idx="15">
                  <c:v>45</c:v>
                </c:pt>
                <c:pt idx="16" formatCode="General">
                  <c:v>95</c:v>
                </c:pt>
                <c:pt idx="17" formatCode="General">
                  <c:v>51</c:v>
                </c:pt>
                <c:pt idx="18" formatCode="General">
                  <c:v>82</c:v>
                </c:pt>
                <c:pt idx="19" formatCode="General">
                  <c:v>75</c:v>
                </c:pt>
                <c:pt idx="20" formatCode="General">
                  <c:v>69</c:v>
                </c:pt>
                <c:pt idx="21" formatCode="General">
                  <c:v>53</c:v>
                </c:pt>
                <c:pt idx="22" formatCode="General">
                  <c:v>68</c:v>
                </c:pt>
                <c:pt idx="23" formatCode="General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A-4A29-A95E-C8E1AD040C6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96,97'!$A$7:$A$49</c:f>
              <c:numCache>
                <c:formatCode>m/d/yyyy</c:formatCode>
                <c:ptCount val="43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96,97'!$T$8:$T$51</c:f>
              <c:numCache>
                <c:formatCode>0</c:formatCode>
                <c:ptCount val="44"/>
                <c:pt idx="0">
                  <c:v>100.5</c:v>
                </c:pt>
                <c:pt idx="1">
                  <c:v>100.5</c:v>
                </c:pt>
                <c:pt idx="2">
                  <c:v>100.5</c:v>
                </c:pt>
                <c:pt idx="3">
                  <c:v>100.5</c:v>
                </c:pt>
                <c:pt idx="4">
                  <c:v>100.5</c:v>
                </c:pt>
                <c:pt idx="5">
                  <c:v>100.5</c:v>
                </c:pt>
                <c:pt idx="6">
                  <c:v>100.5</c:v>
                </c:pt>
                <c:pt idx="7">
                  <c:v>100.5</c:v>
                </c:pt>
                <c:pt idx="8">
                  <c:v>100.5</c:v>
                </c:pt>
                <c:pt idx="9">
                  <c:v>100.5</c:v>
                </c:pt>
                <c:pt idx="10">
                  <c:v>100.5</c:v>
                </c:pt>
                <c:pt idx="11">
                  <c:v>100.5</c:v>
                </c:pt>
                <c:pt idx="12">
                  <c:v>100.5</c:v>
                </c:pt>
                <c:pt idx="13">
                  <c:v>100.5</c:v>
                </c:pt>
                <c:pt idx="14">
                  <c:v>81.230769230769226</c:v>
                </c:pt>
                <c:pt idx="15">
                  <c:v>81.230769230769226</c:v>
                </c:pt>
                <c:pt idx="16">
                  <c:v>81.230769230769226</c:v>
                </c:pt>
                <c:pt idx="17">
                  <c:v>81.230769230769226</c:v>
                </c:pt>
                <c:pt idx="18">
                  <c:v>81.230769230769226</c:v>
                </c:pt>
                <c:pt idx="19">
                  <c:v>81.230769230769226</c:v>
                </c:pt>
                <c:pt idx="20">
                  <c:v>81.230769230769226</c:v>
                </c:pt>
                <c:pt idx="21">
                  <c:v>81.230769230769226</c:v>
                </c:pt>
                <c:pt idx="22">
                  <c:v>81.230769230769226</c:v>
                </c:pt>
                <c:pt idx="23">
                  <c:v>81.230769230769226</c:v>
                </c:pt>
                <c:pt idx="24">
                  <c:v>81.230769230769226</c:v>
                </c:pt>
                <c:pt idx="25">
                  <c:v>81.230769230769226</c:v>
                </c:pt>
                <c:pt idx="26">
                  <c:v>81.230769230769226</c:v>
                </c:pt>
                <c:pt idx="27">
                  <c:v>81.230769230769226</c:v>
                </c:pt>
                <c:pt idx="28">
                  <c:v>81.230769230769226</c:v>
                </c:pt>
                <c:pt idx="29">
                  <c:v>81.230769230769226</c:v>
                </c:pt>
                <c:pt idx="30">
                  <c:v>81.230769230769226</c:v>
                </c:pt>
                <c:pt idx="31">
                  <c:v>81.230769230769226</c:v>
                </c:pt>
                <c:pt idx="32">
                  <c:v>81.230769230769226</c:v>
                </c:pt>
                <c:pt idx="33">
                  <c:v>81.230769230769226</c:v>
                </c:pt>
                <c:pt idx="34">
                  <c:v>81.230769230769226</c:v>
                </c:pt>
                <c:pt idx="35">
                  <c:v>81.230769230769226</c:v>
                </c:pt>
                <c:pt idx="36">
                  <c:v>81.230769230769226</c:v>
                </c:pt>
                <c:pt idx="37">
                  <c:v>81.230769230769226</c:v>
                </c:pt>
                <c:pt idx="38">
                  <c:v>81.230769230769226</c:v>
                </c:pt>
                <c:pt idx="39">
                  <c:v>81.230769230769226</c:v>
                </c:pt>
                <c:pt idx="40">
                  <c:v>81.230769230769226</c:v>
                </c:pt>
                <c:pt idx="41">
                  <c:v>81.230769230769226</c:v>
                </c:pt>
                <c:pt idx="42">
                  <c:v>81.230769230769226</c:v>
                </c:pt>
                <c:pt idx="43">
                  <c:v>81.230769230769226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A-4A29-A95E-C8E1AD040C69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96,97'!$A$7:$A$49</c:f>
              <c:numCache>
                <c:formatCode>m/d/yyyy</c:formatCode>
                <c:ptCount val="43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96,97'!$U$8:$U$51</c:f>
              <c:numCache>
                <c:formatCode>0</c:formatCode>
                <c:ptCount val="44"/>
                <c:pt idx="0">
                  <c:v>80.400000000000006</c:v>
                </c:pt>
                <c:pt idx="1">
                  <c:v>80.400000000000006</c:v>
                </c:pt>
                <c:pt idx="2">
                  <c:v>80.400000000000006</c:v>
                </c:pt>
                <c:pt idx="3">
                  <c:v>80.400000000000006</c:v>
                </c:pt>
                <c:pt idx="4">
                  <c:v>80.400000000000006</c:v>
                </c:pt>
                <c:pt idx="5">
                  <c:v>80.400000000000006</c:v>
                </c:pt>
                <c:pt idx="6">
                  <c:v>80.400000000000006</c:v>
                </c:pt>
                <c:pt idx="7">
                  <c:v>80.400000000000006</c:v>
                </c:pt>
                <c:pt idx="8">
                  <c:v>80.400000000000006</c:v>
                </c:pt>
                <c:pt idx="9">
                  <c:v>80.400000000000006</c:v>
                </c:pt>
                <c:pt idx="10">
                  <c:v>80.400000000000006</c:v>
                </c:pt>
                <c:pt idx="11">
                  <c:v>80.400000000000006</c:v>
                </c:pt>
                <c:pt idx="12">
                  <c:v>80.400000000000006</c:v>
                </c:pt>
                <c:pt idx="13">
                  <c:v>80.400000000000006</c:v>
                </c:pt>
                <c:pt idx="14">
                  <c:v>64.984615384615381</c:v>
                </c:pt>
                <c:pt idx="15">
                  <c:v>64.984615384615381</c:v>
                </c:pt>
                <c:pt idx="16">
                  <c:v>64.984615384615381</c:v>
                </c:pt>
                <c:pt idx="17">
                  <c:v>64.984615384615381</c:v>
                </c:pt>
                <c:pt idx="18">
                  <c:v>64.984615384615381</c:v>
                </c:pt>
                <c:pt idx="19">
                  <c:v>64.984615384615381</c:v>
                </c:pt>
                <c:pt idx="20">
                  <c:v>64.984615384615381</c:v>
                </c:pt>
                <c:pt idx="21">
                  <c:v>64.984615384615381</c:v>
                </c:pt>
                <c:pt idx="22">
                  <c:v>64.984615384615381</c:v>
                </c:pt>
                <c:pt idx="23">
                  <c:v>64.984615384615381</c:v>
                </c:pt>
                <c:pt idx="24">
                  <c:v>64.984615384615381</c:v>
                </c:pt>
                <c:pt idx="25">
                  <c:v>64.984615384615381</c:v>
                </c:pt>
                <c:pt idx="26">
                  <c:v>64.984615384615381</c:v>
                </c:pt>
                <c:pt idx="27">
                  <c:v>64.984615384615381</c:v>
                </c:pt>
                <c:pt idx="28">
                  <c:v>64.984615384615381</c:v>
                </c:pt>
                <c:pt idx="29">
                  <c:v>64.984615384615381</c:v>
                </c:pt>
                <c:pt idx="30">
                  <c:v>64.984615384615381</c:v>
                </c:pt>
                <c:pt idx="31">
                  <c:v>64.984615384615381</c:v>
                </c:pt>
                <c:pt idx="32">
                  <c:v>64.984615384615381</c:v>
                </c:pt>
                <c:pt idx="33">
                  <c:v>64.984615384615381</c:v>
                </c:pt>
                <c:pt idx="34">
                  <c:v>64.984615384615381</c:v>
                </c:pt>
                <c:pt idx="35">
                  <c:v>64.984615384615381</c:v>
                </c:pt>
                <c:pt idx="36">
                  <c:v>64.984615384615381</c:v>
                </c:pt>
                <c:pt idx="37">
                  <c:v>64.984615384615381</c:v>
                </c:pt>
                <c:pt idx="38">
                  <c:v>64.984615384615381</c:v>
                </c:pt>
                <c:pt idx="39">
                  <c:v>64.984615384615381</c:v>
                </c:pt>
                <c:pt idx="40">
                  <c:v>64.984615384615381</c:v>
                </c:pt>
                <c:pt idx="41">
                  <c:v>64.984615384615381</c:v>
                </c:pt>
                <c:pt idx="42">
                  <c:v>64.984615384615381</c:v>
                </c:pt>
                <c:pt idx="43">
                  <c:v>64.984615384615381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A-4A29-A95E-C8E1AD040C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96,97'!$A$7:$A$49</c:f>
              <c:numCache>
                <c:formatCode>m/d/yyyy</c:formatCode>
                <c:ptCount val="43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96,97'!$V$8:$V$51</c:f>
              <c:numCache>
                <c:formatCode>0</c:formatCode>
                <c:ptCount val="44"/>
                <c:pt idx="0">
                  <c:v>120.6</c:v>
                </c:pt>
                <c:pt idx="1">
                  <c:v>120.6</c:v>
                </c:pt>
                <c:pt idx="2">
                  <c:v>120.6</c:v>
                </c:pt>
                <c:pt idx="3">
                  <c:v>120.6</c:v>
                </c:pt>
                <c:pt idx="4">
                  <c:v>120.6</c:v>
                </c:pt>
                <c:pt idx="5">
                  <c:v>120.6</c:v>
                </c:pt>
                <c:pt idx="6">
                  <c:v>120.6</c:v>
                </c:pt>
                <c:pt idx="7">
                  <c:v>120.6</c:v>
                </c:pt>
                <c:pt idx="8">
                  <c:v>120.6</c:v>
                </c:pt>
                <c:pt idx="9">
                  <c:v>120.6</c:v>
                </c:pt>
                <c:pt idx="10">
                  <c:v>120.6</c:v>
                </c:pt>
                <c:pt idx="11">
                  <c:v>120.6</c:v>
                </c:pt>
                <c:pt idx="12">
                  <c:v>120.6</c:v>
                </c:pt>
                <c:pt idx="13">
                  <c:v>120.6</c:v>
                </c:pt>
                <c:pt idx="14">
                  <c:v>97.476923076923072</c:v>
                </c:pt>
                <c:pt idx="15">
                  <c:v>97.476923076923072</c:v>
                </c:pt>
                <c:pt idx="16">
                  <c:v>97.476923076923072</c:v>
                </c:pt>
                <c:pt idx="17">
                  <c:v>97.476923076923072</c:v>
                </c:pt>
                <c:pt idx="18">
                  <c:v>97.476923076923072</c:v>
                </c:pt>
                <c:pt idx="19">
                  <c:v>97.476923076923072</c:v>
                </c:pt>
                <c:pt idx="20">
                  <c:v>97.476923076923072</c:v>
                </c:pt>
                <c:pt idx="21">
                  <c:v>97.476923076923072</c:v>
                </c:pt>
                <c:pt idx="22">
                  <c:v>97.476923076923072</c:v>
                </c:pt>
                <c:pt idx="23">
                  <c:v>97.476923076923072</c:v>
                </c:pt>
                <c:pt idx="24">
                  <c:v>97.476923076923072</c:v>
                </c:pt>
                <c:pt idx="25">
                  <c:v>97.476923076923072</c:v>
                </c:pt>
                <c:pt idx="26">
                  <c:v>97.476923076923072</c:v>
                </c:pt>
                <c:pt idx="27">
                  <c:v>97.476923076923072</c:v>
                </c:pt>
                <c:pt idx="28">
                  <c:v>97.476923076923072</c:v>
                </c:pt>
                <c:pt idx="29">
                  <c:v>97.476923076923072</c:v>
                </c:pt>
                <c:pt idx="30">
                  <c:v>97.476923076923072</c:v>
                </c:pt>
                <c:pt idx="31">
                  <c:v>97.476923076923072</c:v>
                </c:pt>
                <c:pt idx="32">
                  <c:v>97.476923076923072</c:v>
                </c:pt>
                <c:pt idx="33">
                  <c:v>97.476923076923072</c:v>
                </c:pt>
                <c:pt idx="34">
                  <c:v>97.476923076923072</c:v>
                </c:pt>
                <c:pt idx="35">
                  <c:v>97.476923076923072</c:v>
                </c:pt>
                <c:pt idx="36">
                  <c:v>97.476923076923072</c:v>
                </c:pt>
                <c:pt idx="37">
                  <c:v>97.476923076923072</c:v>
                </c:pt>
                <c:pt idx="38">
                  <c:v>97.476923076923072</c:v>
                </c:pt>
                <c:pt idx="39">
                  <c:v>97.476923076923072</c:v>
                </c:pt>
                <c:pt idx="40">
                  <c:v>97.476923076923072</c:v>
                </c:pt>
                <c:pt idx="41">
                  <c:v>97.476923076923072</c:v>
                </c:pt>
                <c:pt idx="42">
                  <c:v>97.476923076923072</c:v>
                </c:pt>
                <c:pt idx="43">
                  <c:v>97.476923076923072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A-4A29-A95E-C8E1AD040C69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96,97'!$A$7:$A$49</c:f>
              <c:numCache>
                <c:formatCode>m/d/yyyy</c:formatCode>
                <c:ptCount val="43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96,97'!$W$8:$W$51</c:f>
              <c:numCache>
                <c:formatCode>General</c:formatCode>
                <c:ptCount val="44"/>
                <c:pt idx="0">
                  <c:v>60.3</c:v>
                </c:pt>
                <c:pt idx="1">
                  <c:v>60.3</c:v>
                </c:pt>
                <c:pt idx="2">
                  <c:v>60.3</c:v>
                </c:pt>
                <c:pt idx="3">
                  <c:v>60.3</c:v>
                </c:pt>
                <c:pt idx="4">
                  <c:v>60.3</c:v>
                </c:pt>
                <c:pt idx="5">
                  <c:v>60.3</c:v>
                </c:pt>
                <c:pt idx="6">
                  <c:v>60.3</c:v>
                </c:pt>
                <c:pt idx="7">
                  <c:v>60.3</c:v>
                </c:pt>
                <c:pt idx="8">
                  <c:v>60.3</c:v>
                </c:pt>
                <c:pt idx="9">
                  <c:v>60.3</c:v>
                </c:pt>
                <c:pt idx="10">
                  <c:v>60.3</c:v>
                </c:pt>
                <c:pt idx="11">
                  <c:v>60.3</c:v>
                </c:pt>
                <c:pt idx="12">
                  <c:v>60.3</c:v>
                </c:pt>
                <c:pt idx="13">
                  <c:v>60.3</c:v>
                </c:pt>
                <c:pt idx="14">
                  <c:v>48.738461538461536</c:v>
                </c:pt>
                <c:pt idx="15">
                  <c:v>48.738461538461536</c:v>
                </c:pt>
                <c:pt idx="16">
                  <c:v>48.738461538461536</c:v>
                </c:pt>
                <c:pt idx="17">
                  <c:v>48.738461538461536</c:v>
                </c:pt>
                <c:pt idx="18">
                  <c:v>48.738461538461536</c:v>
                </c:pt>
                <c:pt idx="19">
                  <c:v>48.738461538461536</c:v>
                </c:pt>
                <c:pt idx="20">
                  <c:v>48.738461538461536</c:v>
                </c:pt>
                <c:pt idx="21">
                  <c:v>48.738461538461536</c:v>
                </c:pt>
                <c:pt idx="22">
                  <c:v>48.738461538461536</c:v>
                </c:pt>
                <c:pt idx="23">
                  <c:v>48.738461538461536</c:v>
                </c:pt>
                <c:pt idx="24">
                  <c:v>48.738461538461536</c:v>
                </c:pt>
                <c:pt idx="25">
                  <c:v>48.738461538461536</c:v>
                </c:pt>
                <c:pt idx="26">
                  <c:v>48.738461538461536</c:v>
                </c:pt>
                <c:pt idx="27">
                  <c:v>48.738461538461536</c:v>
                </c:pt>
                <c:pt idx="28">
                  <c:v>48.738461538461536</c:v>
                </c:pt>
                <c:pt idx="29">
                  <c:v>48.738461538461536</c:v>
                </c:pt>
                <c:pt idx="30">
                  <c:v>48.738461538461536</c:v>
                </c:pt>
                <c:pt idx="31">
                  <c:v>48.738461538461536</c:v>
                </c:pt>
                <c:pt idx="32">
                  <c:v>48.738461538461536</c:v>
                </c:pt>
                <c:pt idx="33">
                  <c:v>48.738461538461536</c:v>
                </c:pt>
                <c:pt idx="34">
                  <c:v>48.738461538461536</c:v>
                </c:pt>
                <c:pt idx="35">
                  <c:v>48.738461538461536</c:v>
                </c:pt>
                <c:pt idx="36">
                  <c:v>48.738461538461536</c:v>
                </c:pt>
                <c:pt idx="37">
                  <c:v>48.738461538461536</c:v>
                </c:pt>
                <c:pt idx="38">
                  <c:v>48.738461538461536</c:v>
                </c:pt>
                <c:pt idx="39">
                  <c:v>48.738461538461536</c:v>
                </c:pt>
                <c:pt idx="40">
                  <c:v>48.738461538461536</c:v>
                </c:pt>
                <c:pt idx="41">
                  <c:v>48.738461538461536</c:v>
                </c:pt>
                <c:pt idx="42">
                  <c:v>48.738461538461536</c:v>
                </c:pt>
                <c:pt idx="43">
                  <c:v>48.738461538461536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A-4A29-A95E-C8E1AD040C69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96,97'!$A$7:$A$49</c:f>
              <c:numCache>
                <c:formatCode>m/d/yyyy</c:formatCode>
                <c:ptCount val="43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96,97'!$X$8:$X$51</c:f>
              <c:numCache>
                <c:formatCode>General</c:formatCode>
                <c:ptCount val="44"/>
                <c:pt idx="0">
                  <c:v>140.69999999999999</c:v>
                </c:pt>
                <c:pt idx="1">
                  <c:v>140.69999999999999</c:v>
                </c:pt>
                <c:pt idx="2">
                  <c:v>140.69999999999999</c:v>
                </c:pt>
                <c:pt idx="3">
                  <c:v>140.69999999999999</c:v>
                </c:pt>
                <c:pt idx="4">
                  <c:v>140.69999999999999</c:v>
                </c:pt>
                <c:pt idx="5">
                  <c:v>140.69999999999999</c:v>
                </c:pt>
                <c:pt idx="6">
                  <c:v>140.69999999999999</c:v>
                </c:pt>
                <c:pt idx="7">
                  <c:v>140.69999999999999</c:v>
                </c:pt>
                <c:pt idx="8">
                  <c:v>140.69999999999999</c:v>
                </c:pt>
                <c:pt idx="9">
                  <c:v>140.69999999999999</c:v>
                </c:pt>
                <c:pt idx="10">
                  <c:v>140.69999999999999</c:v>
                </c:pt>
                <c:pt idx="11">
                  <c:v>140.69999999999999</c:v>
                </c:pt>
                <c:pt idx="12">
                  <c:v>140.69999999999999</c:v>
                </c:pt>
                <c:pt idx="13">
                  <c:v>140.69999999999999</c:v>
                </c:pt>
                <c:pt idx="14">
                  <c:v>113.72307692307692</c:v>
                </c:pt>
                <c:pt idx="15">
                  <c:v>113.72307692307692</c:v>
                </c:pt>
                <c:pt idx="16">
                  <c:v>113.72307692307692</c:v>
                </c:pt>
                <c:pt idx="17">
                  <c:v>113.72307692307692</c:v>
                </c:pt>
                <c:pt idx="18">
                  <c:v>113.72307692307692</c:v>
                </c:pt>
                <c:pt idx="19">
                  <c:v>113.72307692307692</c:v>
                </c:pt>
                <c:pt idx="20">
                  <c:v>113.72307692307692</c:v>
                </c:pt>
                <c:pt idx="21">
                  <c:v>113.72307692307692</c:v>
                </c:pt>
                <c:pt idx="22">
                  <c:v>113.72307692307692</c:v>
                </c:pt>
                <c:pt idx="23">
                  <c:v>113.72307692307692</c:v>
                </c:pt>
                <c:pt idx="24">
                  <c:v>113.72307692307692</c:v>
                </c:pt>
                <c:pt idx="25">
                  <c:v>113.72307692307692</c:v>
                </c:pt>
                <c:pt idx="26">
                  <c:v>113.72307692307692</c:v>
                </c:pt>
                <c:pt idx="27">
                  <c:v>113.72307692307692</c:v>
                </c:pt>
                <c:pt idx="28">
                  <c:v>113.72307692307692</c:v>
                </c:pt>
                <c:pt idx="29">
                  <c:v>113.72307692307692</c:v>
                </c:pt>
                <c:pt idx="30">
                  <c:v>113.72307692307692</c:v>
                </c:pt>
                <c:pt idx="31">
                  <c:v>113.72307692307692</c:v>
                </c:pt>
                <c:pt idx="32">
                  <c:v>113.72307692307692</c:v>
                </c:pt>
                <c:pt idx="33">
                  <c:v>113.72307692307692</c:v>
                </c:pt>
                <c:pt idx="34">
                  <c:v>113.72307692307692</c:v>
                </c:pt>
                <c:pt idx="35">
                  <c:v>113.72307692307692</c:v>
                </c:pt>
                <c:pt idx="36">
                  <c:v>113.72307692307692</c:v>
                </c:pt>
                <c:pt idx="37">
                  <c:v>113.72307692307692</c:v>
                </c:pt>
                <c:pt idx="38">
                  <c:v>113.72307692307692</c:v>
                </c:pt>
                <c:pt idx="39">
                  <c:v>113.72307692307692</c:v>
                </c:pt>
                <c:pt idx="40">
                  <c:v>113.72307692307692</c:v>
                </c:pt>
                <c:pt idx="41">
                  <c:v>113.72307692307692</c:v>
                </c:pt>
                <c:pt idx="42">
                  <c:v>113.72307692307692</c:v>
                </c:pt>
                <c:pt idx="43">
                  <c:v>113.72307692307692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A-4A29-A95E-C8E1AD040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1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104,105'!$A$7:$A$45</c:f>
              <c:numCache>
                <c:formatCode>m/d/yyyy</c:formatCode>
                <c:ptCount val="39"/>
                <c:pt idx="0">
                  <c:v>45436</c:v>
                </c:pt>
                <c:pt idx="1">
                  <c:v>45440</c:v>
                </c:pt>
                <c:pt idx="2">
                  <c:v>45441</c:v>
                </c:pt>
                <c:pt idx="3">
                  <c:v>45442</c:v>
                </c:pt>
                <c:pt idx="4">
                  <c:v>45443</c:v>
                </c:pt>
                <c:pt idx="5">
                  <c:v>45446</c:v>
                </c:pt>
                <c:pt idx="6">
                  <c:v>45447</c:v>
                </c:pt>
                <c:pt idx="7">
                  <c:v>45448</c:v>
                </c:pt>
                <c:pt idx="8">
                  <c:v>45448</c:v>
                </c:pt>
                <c:pt idx="9">
                  <c:v>45449</c:v>
                </c:pt>
                <c:pt idx="10">
                  <c:v>45450</c:v>
                </c:pt>
                <c:pt idx="11">
                  <c:v>45453</c:v>
                </c:pt>
                <c:pt idx="12">
                  <c:v>45454</c:v>
                </c:pt>
                <c:pt idx="13">
                  <c:v>45454</c:v>
                </c:pt>
                <c:pt idx="14">
                  <c:v>45455</c:v>
                </c:pt>
                <c:pt idx="15">
                  <c:v>45456</c:v>
                </c:pt>
                <c:pt idx="16">
                  <c:v>45457</c:v>
                </c:pt>
                <c:pt idx="17">
                  <c:v>45460</c:v>
                </c:pt>
                <c:pt idx="18">
                  <c:v>45461</c:v>
                </c:pt>
                <c:pt idx="19">
                  <c:v>45462</c:v>
                </c:pt>
                <c:pt idx="20">
                  <c:v>45463</c:v>
                </c:pt>
                <c:pt idx="21">
                  <c:v>45464</c:v>
                </c:pt>
                <c:pt idx="22">
                  <c:v>45467</c:v>
                </c:pt>
                <c:pt idx="23">
                  <c:v>45468</c:v>
                </c:pt>
                <c:pt idx="24">
                  <c:v>45469</c:v>
                </c:pt>
                <c:pt idx="25">
                  <c:v>45470</c:v>
                </c:pt>
                <c:pt idx="26">
                  <c:v>45471</c:v>
                </c:pt>
              </c:numCache>
            </c:numRef>
          </c:cat>
          <c:val>
            <c:numRef>
              <c:f>'Lot 104,105'!$C$7:$C$48</c:f>
              <c:numCache>
                <c:formatCode>0</c:formatCode>
                <c:ptCount val="42"/>
                <c:pt idx="0" formatCode="General">
                  <c:v>532</c:v>
                </c:pt>
                <c:pt idx="1">
                  <c:v>507</c:v>
                </c:pt>
                <c:pt idx="2">
                  <c:v>435</c:v>
                </c:pt>
                <c:pt idx="3">
                  <c:v>236</c:v>
                </c:pt>
                <c:pt idx="4">
                  <c:v>204</c:v>
                </c:pt>
                <c:pt idx="5">
                  <c:v>501</c:v>
                </c:pt>
                <c:pt idx="6" formatCode="General">
                  <c:v>374</c:v>
                </c:pt>
                <c:pt idx="7" formatCode="General">
                  <c:v>334</c:v>
                </c:pt>
                <c:pt idx="8" formatCode="General">
                  <c:v>573</c:v>
                </c:pt>
                <c:pt idx="9" formatCode="General">
                  <c:v>382</c:v>
                </c:pt>
                <c:pt idx="10" formatCode="General">
                  <c:v>329</c:v>
                </c:pt>
                <c:pt idx="11">
                  <c:v>316</c:v>
                </c:pt>
                <c:pt idx="12">
                  <c:v>272</c:v>
                </c:pt>
                <c:pt idx="13">
                  <c:v>438</c:v>
                </c:pt>
                <c:pt idx="14">
                  <c:v>495</c:v>
                </c:pt>
                <c:pt idx="15" formatCode="General">
                  <c:v>313</c:v>
                </c:pt>
                <c:pt idx="16" formatCode="General">
                  <c:v>228</c:v>
                </c:pt>
                <c:pt idx="17">
                  <c:v>474</c:v>
                </c:pt>
                <c:pt idx="18" formatCode="General">
                  <c:v>571</c:v>
                </c:pt>
                <c:pt idx="19" formatCode="General">
                  <c:v>504</c:v>
                </c:pt>
                <c:pt idx="20" formatCode="General">
                  <c:v>500</c:v>
                </c:pt>
                <c:pt idx="21" formatCode="General">
                  <c:v>300</c:v>
                </c:pt>
                <c:pt idx="22" formatCode="General">
                  <c:v>387</c:v>
                </c:pt>
                <c:pt idx="23" formatCode="General">
                  <c:v>409</c:v>
                </c:pt>
                <c:pt idx="24" formatCode="General">
                  <c:v>438</c:v>
                </c:pt>
                <c:pt idx="25" formatCode="General">
                  <c:v>401</c:v>
                </c:pt>
                <c:pt idx="26" formatCode="General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D-4DD7-9ED6-F219F7DFAB74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104,105'!$Y$8:$Y$51</c:f>
              <c:numCache>
                <c:formatCode>0</c:formatCode>
                <c:ptCount val="44"/>
                <c:pt idx="0">
                  <c:v>469.8</c:v>
                </c:pt>
                <c:pt idx="1">
                  <c:v>469.8</c:v>
                </c:pt>
                <c:pt idx="2">
                  <c:v>469.8</c:v>
                </c:pt>
                <c:pt idx="3">
                  <c:v>469.8</c:v>
                </c:pt>
                <c:pt idx="4">
                  <c:v>469.8</c:v>
                </c:pt>
                <c:pt idx="5">
                  <c:v>469.8</c:v>
                </c:pt>
                <c:pt idx="6">
                  <c:v>469.8</c:v>
                </c:pt>
                <c:pt idx="7">
                  <c:v>469.8</c:v>
                </c:pt>
                <c:pt idx="8">
                  <c:v>469.8</c:v>
                </c:pt>
                <c:pt idx="9">
                  <c:v>469.8</c:v>
                </c:pt>
                <c:pt idx="10">
                  <c:v>469.8</c:v>
                </c:pt>
                <c:pt idx="11">
                  <c:v>469.8</c:v>
                </c:pt>
                <c:pt idx="13">
                  <c:v>469.8</c:v>
                </c:pt>
                <c:pt idx="14">
                  <c:v>469.8</c:v>
                </c:pt>
                <c:pt idx="15">
                  <c:v>469.8</c:v>
                </c:pt>
                <c:pt idx="16">
                  <c:v>469.8</c:v>
                </c:pt>
                <c:pt idx="17">
                  <c:v>469.8</c:v>
                </c:pt>
                <c:pt idx="18">
                  <c:v>469.8</c:v>
                </c:pt>
                <c:pt idx="19">
                  <c:v>469.8</c:v>
                </c:pt>
                <c:pt idx="20">
                  <c:v>469.8</c:v>
                </c:pt>
                <c:pt idx="21">
                  <c:v>469.8</c:v>
                </c:pt>
                <c:pt idx="22">
                  <c:v>469.8</c:v>
                </c:pt>
                <c:pt idx="23">
                  <c:v>469.8</c:v>
                </c:pt>
                <c:pt idx="24">
                  <c:v>469.8</c:v>
                </c:pt>
                <c:pt idx="25">
                  <c:v>469.8</c:v>
                </c:pt>
                <c:pt idx="26">
                  <c:v>469.8</c:v>
                </c:pt>
                <c:pt idx="27">
                  <c:v>469.8</c:v>
                </c:pt>
                <c:pt idx="28">
                  <c:v>469.8</c:v>
                </c:pt>
                <c:pt idx="29">
                  <c:v>469.8</c:v>
                </c:pt>
                <c:pt idx="30">
                  <c:v>469.8</c:v>
                </c:pt>
                <c:pt idx="31">
                  <c:v>469.8</c:v>
                </c:pt>
                <c:pt idx="32">
                  <c:v>469.8</c:v>
                </c:pt>
                <c:pt idx="33">
                  <c:v>469.8</c:v>
                </c:pt>
                <c:pt idx="34">
                  <c:v>469.8</c:v>
                </c:pt>
                <c:pt idx="35">
                  <c:v>469.8</c:v>
                </c:pt>
                <c:pt idx="36">
                  <c:v>469.8</c:v>
                </c:pt>
                <c:pt idx="37">
                  <c:v>469.8</c:v>
                </c:pt>
                <c:pt idx="38">
                  <c:v>469.8</c:v>
                </c:pt>
                <c:pt idx="39">
                  <c:v>469.8</c:v>
                </c:pt>
                <c:pt idx="40">
                  <c:v>469.8</c:v>
                </c:pt>
                <c:pt idx="41">
                  <c:v>469.8</c:v>
                </c:pt>
                <c:pt idx="42">
                  <c:v>469.8</c:v>
                </c:pt>
                <c:pt idx="43">
                  <c:v>469.8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D-4DD7-9ED6-F219F7DFAB74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104,105'!$Z$8:$Z$51</c:f>
              <c:numCache>
                <c:formatCode>0</c:formatCode>
                <c:ptCount val="44"/>
                <c:pt idx="0">
                  <c:v>375.84000000000003</c:v>
                </c:pt>
                <c:pt idx="1">
                  <c:v>375.84000000000003</c:v>
                </c:pt>
                <c:pt idx="2">
                  <c:v>375.84000000000003</c:v>
                </c:pt>
                <c:pt idx="3">
                  <c:v>375.84000000000003</c:v>
                </c:pt>
                <c:pt idx="4">
                  <c:v>375.84000000000003</c:v>
                </c:pt>
                <c:pt idx="5">
                  <c:v>375.84000000000003</c:v>
                </c:pt>
                <c:pt idx="6">
                  <c:v>375.84000000000003</c:v>
                </c:pt>
                <c:pt idx="7">
                  <c:v>375.84000000000003</c:v>
                </c:pt>
                <c:pt idx="8">
                  <c:v>375.84000000000003</c:v>
                </c:pt>
                <c:pt idx="9">
                  <c:v>375.84000000000003</c:v>
                </c:pt>
                <c:pt idx="10">
                  <c:v>375.84000000000003</c:v>
                </c:pt>
                <c:pt idx="11">
                  <c:v>375.84000000000003</c:v>
                </c:pt>
                <c:pt idx="13">
                  <c:v>375.84000000000003</c:v>
                </c:pt>
                <c:pt idx="14">
                  <c:v>375.84000000000003</c:v>
                </c:pt>
                <c:pt idx="15">
                  <c:v>375.84000000000003</c:v>
                </c:pt>
                <c:pt idx="16">
                  <c:v>375.84000000000003</c:v>
                </c:pt>
                <c:pt idx="17">
                  <c:v>375.84000000000003</c:v>
                </c:pt>
                <c:pt idx="18">
                  <c:v>375.84000000000003</c:v>
                </c:pt>
                <c:pt idx="19">
                  <c:v>375.84000000000003</c:v>
                </c:pt>
                <c:pt idx="20">
                  <c:v>375.84000000000003</c:v>
                </c:pt>
                <c:pt idx="21">
                  <c:v>375.84000000000003</c:v>
                </c:pt>
                <c:pt idx="22">
                  <c:v>375.84000000000003</c:v>
                </c:pt>
                <c:pt idx="23">
                  <c:v>375.84000000000003</c:v>
                </c:pt>
                <c:pt idx="24">
                  <c:v>375.84000000000003</c:v>
                </c:pt>
                <c:pt idx="25">
                  <c:v>375.84000000000003</c:v>
                </c:pt>
                <c:pt idx="26">
                  <c:v>375.84000000000003</c:v>
                </c:pt>
                <c:pt idx="27">
                  <c:v>375.84000000000003</c:v>
                </c:pt>
                <c:pt idx="28">
                  <c:v>375.84000000000003</c:v>
                </c:pt>
                <c:pt idx="29">
                  <c:v>375.84000000000003</c:v>
                </c:pt>
                <c:pt idx="30">
                  <c:v>375.84000000000003</c:v>
                </c:pt>
                <c:pt idx="31">
                  <c:v>375.84000000000003</c:v>
                </c:pt>
                <c:pt idx="32">
                  <c:v>375.84000000000003</c:v>
                </c:pt>
                <c:pt idx="33">
                  <c:v>375.84000000000003</c:v>
                </c:pt>
                <c:pt idx="34">
                  <c:v>375.84000000000003</c:v>
                </c:pt>
                <c:pt idx="35">
                  <c:v>375.84000000000003</c:v>
                </c:pt>
                <c:pt idx="36">
                  <c:v>375.84000000000003</c:v>
                </c:pt>
                <c:pt idx="37">
                  <c:v>375.84000000000003</c:v>
                </c:pt>
                <c:pt idx="38">
                  <c:v>375.84000000000003</c:v>
                </c:pt>
                <c:pt idx="39">
                  <c:v>375.84000000000003</c:v>
                </c:pt>
                <c:pt idx="40">
                  <c:v>375.84000000000003</c:v>
                </c:pt>
                <c:pt idx="41">
                  <c:v>375.84000000000003</c:v>
                </c:pt>
                <c:pt idx="42">
                  <c:v>375.84000000000003</c:v>
                </c:pt>
                <c:pt idx="43">
                  <c:v>375.84000000000003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D-4DD7-9ED6-F219F7DFAB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104,105'!$AA$8:$AA$51</c:f>
              <c:numCache>
                <c:formatCode>0</c:formatCode>
                <c:ptCount val="44"/>
                <c:pt idx="0">
                  <c:v>563.76</c:v>
                </c:pt>
                <c:pt idx="1">
                  <c:v>563.76</c:v>
                </c:pt>
                <c:pt idx="2">
                  <c:v>563.76</c:v>
                </c:pt>
                <c:pt idx="3">
                  <c:v>563.76</c:v>
                </c:pt>
                <c:pt idx="4">
                  <c:v>563.76</c:v>
                </c:pt>
                <c:pt idx="5">
                  <c:v>563.76</c:v>
                </c:pt>
                <c:pt idx="6">
                  <c:v>563.76</c:v>
                </c:pt>
                <c:pt idx="7">
                  <c:v>563.76</c:v>
                </c:pt>
                <c:pt idx="8">
                  <c:v>563.76</c:v>
                </c:pt>
                <c:pt idx="9">
                  <c:v>563.76</c:v>
                </c:pt>
                <c:pt idx="10">
                  <c:v>563.76</c:v>
                </c:pt>
                <c:pt idx="11">
                  <c:v>563.76</c:v>
                </c:pt>
                <c:pt idx="13">
                  <c:v>563.76</c:v>
                </c:pt>
                <c:pt idx="14">
                  <c:v>563.76</c:v>
                </c:pt>
                <c:pt idx="15">
                  <c:v>563.76</c:v>
                </c:pt>
                <c:pt idx="16">
                  <c:v>563.76</c:v>
                </c:pt>
                <c:pt idx="17">
                  <c:v>563.76</c:v>
                </c:pt>
                <c:pt idx="18">
                  <c:v>563.76</c:v>
                </c:pt>
                <c:pt idx="19">
                  <c:v>563.76</c:v>
                </c:pt>
                <c:pt idx="20">
                  <c:v>563.76</c:v>
                </c:pt>
                <c:pt idx="21">
                  <c:v>563.76</c:v>
                </c:pt>
                <c:pt idx="22">
                  <c:v>563.76</c:v>
                </c:pt>
                <c:pt idx="23">
                  <c:v>563.76</c:v>
                </c:pt>
                <c:pt idx="24">
                  <c:v>563.76</c:v>
                </c:pt>
                <c:pt idx="25">
                  <c:v>563.76</c:v>
                </c:pt>
                <c:pt idx="26">
                  <c:v>563.76</c:v>
                </c:pt>
                <c:pt idx="27">
                  <c:v>563.76</c:v>
                </c:pt>
                <c:pt idx="28">
                  <c:v>563.76</c:v>
                </c:pt>
                <c:pt idx="29">
                  <c:v>563.76</c:v>
                </c:pt>
                <c:pt idx="30">
                  <c:v>563.76</c:v>
                </c:pt>
                <c:pt idx="31">
                  <c:v>563.76</c:v>
                </c:pt>
                <c:pt idx="32">
                  <c:v>563.76</c:v>
                </c:pt>
                <c:pt idx="33">
                  <c:v>563.76</c:v>
                </c:pt>
                <c:pt idx="34">
                  <c:v>563.76</c:v>
                </c:pt>
                <c:pt idx="35">
                  <c:v>563.76</c:v>
                </c:pt>
                <c:pt idx="36">
                  <c:v>563.76</c:v>
                </c:pt>
                <c:pt idx="37">
                  <c:v>563.76</c:v>
                </c:pt>
                <c:pt idx="38">
                  <c:v>563.76</c:v>
                </c:pt>
                <c:pt idx="39">
                  <c:v>563.76</c:v>
                </c:pt>
                <c:pt idx="40">
                  <c:v>563.76</c:v>
                </c:pt>
                <c:pt idx="41">
                  <c:v>563.76</c:v>
                </c:pt>
                <c:pt idx="42">
                  <c:v>563.76</c:v>
                </c:pt>
                <c:pt idx="43">
                  <c:v>563.76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D-4DD7-9ED6-F219F7DFAB74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104,105'!$AB$8:$AB$51</c:f>
              <c:numCache>
                <c:formatCode>General</c:formatCode>
                <c:ptCount val="44"/>
                <c:pt idx="0">
                  <c:v>281.88</c:v>
                </c:pt>
                <c:pt idx="1">
                  <c:v>281.88</c:v>
                </c:pt>
                <c:pt idx="2">
                  <c:v>281.88</c:v>
                </c:pt>
                <c:pt idx="3">
                  <c:v>281.88</c:v>
                </c:pt>
                <c:pt idx="4">
                  <c:v>281.88</c:v>
                </c:pt>
                <c:pt idx="5">
                  <c:v>281.88</c:v>
                </c:pt>
                <c:pt idx="6">
                  <c:v>281.88</c:v>
                </c:pt>
                <c:pt idx="7">
                  <c:v>281.88</c:v>
                </c:pt>
                <c:pt idx="8">
                  <c:v>281.88</c:v>
                </c:pt>
                <c:pt idx="9">
                  <c:v>281.88</c:v>
                </c:pt>
                <c:pt idx="10">
                  <c:v>281.88</c:v>
                </c:pt>
                <c:pt idx="11">
                  <c:v>281.88</c:v>
                </c:pt>
                <c:pt idx="13">
                  <c:v>281.88</c:v>
                </c:pt>
                <c:pt idx="14">
                  <c:v>281.88</c:v>
                </c:pt>
                <c:pt idx="15">
                  <c:v>281.88</c:v>
                </c:pt>
                <c:pt idx="16">
                  <c:v>281.88</c:v>
                </c:pt>
                <c:pt idx="17">
                  <c:v>281.88</c:v>
                </c:pt>
                <c:pt idx="18">
                  <c:v>281.88</c:v>
                </c:pt>
                <c:pt idx="19">
                  <c:v>281.88</c:v>
                </c:pt>
                <c:pt idx="20">
                  <c:v>281.88</c:v>
                </c:pt>
                <c:pt idx="21">
                  <c:v>281.88</c:v>
                </c:pt>
                <c:pt idx="22">
                  <c:v>281.88</c:v>
                </c:pt>
                <c:pt idx="23">
                  <c:v>281.88</c:v>
                </c:pt>
                <c:pt idx="24">
                  <c:v>281.88</c:v>
                </c:pt>
                <c:pt idx="25">
                  <c:v>281.88</c:v>
                </c:pt>
                <c:pt idx="26">
                  <c:v>281.88</c:v>
                </c:pt>
                <c:pt idx="27">
                  <c:v>281.88</c:v>
                </c:pt>
                <c:pt idx="28">
                  <c:v>281.88</c:v>
                </c:pt>
                <c:pt idx="29">
                  <c:v>281.88</c:v>
                </c:pt>
                <c:pt idx="30">
                  <c:v>281.88</c:v>
                </c:pt>
                <c:pt idx="31">
                  <c:v>281.88</c:v>
                </c:pt>
                <c:pt idx="32">
                  <c:v>281.88</c:v>
                </c:pt>
                <c:pt idx="33">
                  <c:v>281.88</c:v>
                </c:pt>
                <c:pt idx="34">
                  <c:v>281.88</c:v>
                </c:pt>
                <c:pt idx="35">
                  <c:v>281.88</c:v>
                </c:pt>
                <c:pt idx="36">
                  <c:v>281.88</c:v>
                </c:pt>
                <c:pt idx="37">
                  <c:v>281.88</c:v>
                </c:pt>
                <c:pt idx="38">
                  <c:v>281.88</c:v>
                </c:pt>
                <c:pt idx="39">
                  <c:v>281.88</c:v>
                </c:pt>
                <c:pt idx="40">
                  <c:v>281.88</c:v>
                </c:pt>
                <c:pt idx="41">
                  <c:v>281.88</c:v>
                </c:pt>
                <c:pt idx="42">
                  <c:v>281.88</c:v>
                </c:pt>
                <c:pt idx="43">
                  <c:v>281.88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D-4DD7-9ED6-F219F7DFAB74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104,105'!$AC$8:$AC$50</c:f>
              <c:numCache>
                <c:formatCode>General</c:formatCode>
                <c:ptCount val="43"/>
                <c:pt idx="0">
                  <c:v>657.72</c:v>
                </c:pt>
                <c:pt idx="1">
                  <c:v>657.72</c:v>
                </c:pt>
                <c:pt idx="2">
                  <c:v>657.72</c:v>
                </c:pt>
                <c:pt idx="3">
                  <c:v>657.72</c:v>
                </c:pt>
                <c:pt idx="4">
                  <c:v>657.72</c:v>
                </c:pt>
                <c:pt idx="5">
                  <c:v>657.72</c:v>
                </c:pt>
                <c:pt idx="6">
                  <c:v>657.72</c:v>
                </c:pt>
                <c:pt idx="7">
                  <c:v>657.72</c:v>
                </c:pt>
                <c:pt idx="8">
                  <c:v>657.72</c:v>
                </c:pt>
                <c:pt idx="9">
                  <c:v>657.72</c:v>
                </c:pt>
                <c:pt idx="10">
                  <c:v>657.72</c:v>
                </c:pt>
                <c:pt idx="11">
                  <c:v>657.72</c:v>
                </c:pt>
                <c:pt idx="13">
                  <c:v>657.72</c:v>
                </c:pt>
                <c:pt idx="14">
                  <c:v>657.72</c:v>
                </c:pt>
                <c:pt idx="15">
                  <c:v>657.72</c:v>
                </c:pt>
                <c:pt idx="16">
                  <c:v>657.72</c:v>
                </c:pt>
                <c:pt idx="17">
                  <c:v>657.72</c:v>
                </c:pt>
                <c:pt idx="18">
                  <c:v>657.72</c:v>
                </c:pt>
                <c:pt idx="19">
                  <c:v>657.72</c:v>
                </c:pt>
                <c:pt idx="20">
                  <c:v>657.72</c:v>
                </c:pt>
                <c:pt idx="21">
                  <c:v>657.72</c:v>
                </c:pt>
                <c:pt idx="22">
                  <c:v>657.72</c:v>
                </c:pt>
                <c:pt idx="23">
                  <c:v>657.72</c:v>
                </c:pt>
                <c:pt idx="24">
                  <c:v>657.72</c:v>
                </c:pt>
                <c:pt idx="25">
                  <c:v>657.72</c:v>
                </c:pt>
                <c:pt idx="26">
                  <c:v>657.72</c:v>
                </c:pt>
                <c:pt idx="27">
                  <c:v>657.72</c:v>
                </c:pt>
                <c:pt idx="28">
                  <c:v>657.72</c:v>
                </c:pt>
                <c:pt idx="29">
                  <c:v>657.72</c:v>
                </c:pt>
                <c:pt idx="30">
                  <c:v>657.72</c:v>
                </c:pt>
                <c:pt idx="31">
                  <c:v>657.72</c:v>
                </c:pt>
                <c:pt idx="32">
                  <c:v>657.72</c:v>
                </c:pt>
                <c:pt idx="33">
                  <c:v>657.72</c:v>
                </c:pt>
                <c:pt idx="34">
                  <c:v>657.72</c:v>
                </c:pt>
                <c:pt idx="35">
                  <c:v>657.72</c:v>
                </c:pt>
                <c:pt idx="36">
                  <c:v>657.72</c:v>
                </c:pt>
                <c:pt idx="37">
                  <c:v>657.72</c:v>
                </c:pt>
                <c:pt idx="38">
                  <c:v>657.72</c:v>
                </c:pt>
                <c:pt idx="39">
                  <c:v>657.72</c:v>
                </c:pt>
                <c:pt idx="40">
                  <c:v>657.72</c:v>
                </c:pt>
                <c:pt idx="41">
                  <c:v>657.72</c:v>
                </c:pt>
                <c:pt idx="42">
                  <c:v>657.72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D-4DD7-9ED6-F219F7DF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0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106,107'!$A$7:$A$45</c:f>
              <c:numCache>
                <c:formatCode>m/d/yyyy</c:formatCode>
                <c:ptCount val="39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  <c:pt idx="5">
                  <c:v>45474</c:v>
                </c:pt>
                <c:pt idx="6">
                  <c:v>45475</c:v>
                </c:pt>
                <c:pt idx="7">
                  <c:v>45476</c:v>
                </c:pt>
                <c:pt idx="8">
                  <c:v>45477</c:v>
                </c:pt>
                <c:pt idx="9">
                  <c:v>45478</c:v>
                </c:pt>
                <c:pt idx="10">
                  <c:v>45481</c:v>
                </c:pt>
                <c:pt idx="11">
                  <c:v>45482</c:v>
                </c:pt>
                <c:pt idx="12">
                  <c:v>45483</c:v>
                </c:pt>
                <c:pt idx="13">
                  <c:v>45484</c:v>
                </c:pt>
                <c:pt idx="14">
                  <c:v>45485</c:v>
                </c:pt>
                <c:pt idx="15">
                  <c:v>45488</c:v>
                </c:pt>
                <c:pt idx="16">
                  <c:v>45489</c:v>
                </c:pt>
                <c:pt idx="17">
                  <c:v>45490</c:v>
                </c:pt>
                <c:pt idx="18">
                  <c:v>45491</c:v>
                </c:pt>
                <c:pt idx="19">
                  <c:v>45492</c:v>
                </c:pt>
                <c:pt idx="20">
                  <c:v>45495</c:v>
                </c:pt>
                <c:pt idx="21">
                  <c:v>45496</c:v>
                </c:pt>
                <c:pt idx="22">
                  <c:v>45497</c:v>
                </c:pt>
                <c:pt idx="23">
                  <c:v>45498</c:v>
                </c:pt>
                <c:pt idx="24">
                  <c:v>45499</c:v>
                </c:pt>
                <c:pt idx="25">
                  <c:v>45499</c:v>
                </c:pt>
              </c:numCache>
            </c:numRef>
          </c:cat>
          <c:val>
            <c:numRef>
              <c:f>'Lot 106,107'!$B$7:$B$48</c:f>
              <c:numCache>
                <c:formatCode>0</c:formatCode>
                <c:ptCount val="42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23</c:v>
                </c:pt>
                <c:pt idx="4">
                  <c:v>24</c:v>
                </c:pt>
                <c:pt idx="5">
                  <c:v>27</c:v>
                </c:pt>
                <c:pt idx="6" formatCode="General">
                  <c:v>30</c:v>
                </c:pt>
                <c:pt idx="7" formatCode="General">
                  <c:v>25</c:v>
                </c:pt>
                <c:pt idx="8" formatCode="General">
                  <c:v>21</c:v>
                </c:pt>
                <c:pt idx="9" formatCode="General">
                  <c:v>23</c:v>
                </c:pt>
                <c:pt idx="10">
                  <c:v>32</c:v>
                </c:pt>
                <c:pt idx="11">
                  <c:v>17</c:v>
                </c:pt>
                <c:pt idx="12">
                  <c:v>22</c:v>
                </c:pt>
                <c:pt idx="13">
                  <c:v>20</c:v>
                </c:pt>
                <c:pt idx="14">
                  <c:v>18</c:v>
                </c:pt>
                <c:pt idx="15" formatCode="General">
                  <c:v>26</c:v>
                </c:pt>
                <c:pt idx="16" formatCode="General">
                  <c:v>19</c:v>
                </c:pt>
                <c:pt idx="17">
                  <c:v>29</c:v>
                </c:pt>
                <c:pt idx="18" formatCode="General">
                  <c:v>25</c:v>
                </c:pt>
                <c:pt idx="19" formatCode="General">
                  <c:v>29</c:v>
                </c:pt>
                <c:pt idx="20" formatCode="General">
                  <c:v>64</c:v>
                </c:pt>
                <c:pt idx="21" formatCode="General">
                  <c:v>14</c:v>
                </c:pt>
                <c:pt idx="22" formatCode="General">
                  <c:v>31</c:v>
                </c:pt>
                <c:pt idx="23" formatCode="General">
                  <c:v>20</c:v>
                </c:pt>
                <c:pt idx="24" formatCode="General">
                  <c:v>18</c:v>
                </c:pt>
                <c:pt idx="25" formatCode="General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C-4C1C-92D8-57A9115E001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106,107'!$T$8:$T$51</c:f>
              <c:numCache>
                <c:formatCode>0</c:formatCode>
                <c:ptCount val="44"/>
                <c:pt idx="0">
                  <c:v>25.8</c:v>
                </c:pt>
                <c:pt idx="1">
                  <c:v>25.8</c:v>
                </c:pt>
                <c:pt idx="2">
                  <c:v>25.8</c:v>
                </c:pt>
                <c:pt idx="3">
                  <c:v>25.8</c:v>
                </c:pt>
                <c:pt idx="4">
                  <c:v>25.8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25.8</c:v>
                </c:pt>
                <c:pt idx="10">
                  <c:v>25.8</c:v>
                </c:pt>
                <c:pt idx="11">
                  <c:v>25.8</c:v>
                </c:pt>
                <c:pt idx="12">
                  <c:v>26</c:v>
                </c:pt>
                <c:pt idx="13">
                  <c:v>25.8</c:v>
                </c:pt>
                <c:pt idx="14">
                  <c:v>25.8</c:v>
                </c:pt>
                <c:pt idx="15">
                  <c:v>25.8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25.8</c:v>
                </c:pt>
                <c:pt idx="20">
                  <c:v>25.8</c:v>
                </c:pt>
                <c:pt idx="21">
                  <c:v>25.8</c:v>
                </c:pt>
                <c:pt idx="22">
                  <c:v>25.8</c:v>
                </c:pt>
                <c:pt idx="23">
                  <c:v>25.8</c:v>
                </c:pt>
                <c:pt idx="24">
                  <c:v>25.8</c:v>
                </c:pt>
                <c:pt idx="25">
                  <c:v>25.8</c:v>
                </c:pt>
                <c:pt idx="26">
                  <c:v>25.8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25.8</c:v>
                </c:pt>
                <c:pt idx="31">
                  <c:v>25.8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25.8</c:v>
                </c:pt>
                <c:pt idx="36">
                  <c:v>25.8</c:v>
                </c:pt>
                <c:pt idx="37">
                  <c:v>25.8</c:v>
                </c:pt>
                <c:pt idx="38">
                  <c:v>25.8</c:v>
                </c:pt>
                <c:pt idx="39">
                  <c:v>25.8</c:v>
                </c:pt>
                <c:pt idx="40">
                  <c:v>25.8</c:v>
                </c:pt>
                <c:pt idx="41">
                  <c:v>25.8</c:v>
                </c:pt>
                <c:pt idx="42">
                  <c:v>25.8</c:v>
                </c:pt>
                <c:pt idx="43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C-4C1C-92D8-57A9115E001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106,107'!$U$8:$U$51</c:f>
              <c:numCache>
                <c:formatCode>0</c:formatCode>
                <c:ptCount val="44"/>
                <c:pt idx="0">
                  <c:v>20.64</c:v>
                </c:pt>
                <c:pt idx="1">
                  <c:v>20.64</c:v>
                </c:pt>
                <c:pt idx="2">
                  <c:v>20.64</c:v>
                </c:pt>
                <c:pt idx="3">
                  <c:v>20.64</c:v>
                </c:pt>
                <c:pt idx="4">
                  <c:v>20.64</c:v>
                </c:pt>
                <c:pt idx="5">
                  <c:v>20.64</c:v>
                </c:pt>
                <c:pt idx="6">
                  <c:v>20.64</c:v>
                </c:pt>
                <c:pt idx="7">
                  <c:v>20.64</c:v>
                </c:pt>
                <c:pt idx="8">
                  <c:v>20.64</c:v>
                </c:pt>
                <c:pt idx="9">
                  <c:v>20.64</c:v>
                </c:pt>
                <c:pt idx="10">
                  <c:v>20.64</c:v>
                </c:pt>
                <c:pt idx="11">
                  <c:v>20.64</c:v>
                </c:pt>
                <c:pt idx="12">
                  <c:v>21</c:v>
                </c:pt>
                <c:pt idx="13">
                  <c:v>20.64</c:v>
                </c:pt>
                <c:pt idx="14">
                  <c:v>20.64</c:v>
                </c:pt>
                <c:pt idx="15">
                  <c:v>20.64</c:v>
                </c:pt>
                <c:pt idx="16">
                  <c:v>20.64</c:v>
                </c:pt>
                <c:pt idx="17">
                  <c:v>20.64</c:v>
                </c:pt>
                <c:pt idx="18">
                  <c:v>20.64</c:v>
                </c:pt>
                <c:pt idx="19">
                  <c:v>20.64</c:v>
                </c:pt>
                <c:pt idx="20">
                  <c:v>20.64</c:v>
                </c:pt>
                <c:pt idx="21">
                  <c:v>20.64</c:v>
                </c:pt>
                <c:pt idx="22">
                  <c:v>20.64</c:v>
                </c:pt>
                <c:pt idx="23">
                  <c:v>20.64</c:v>
                </c:pt>
                <c:pt idx="24">
                  <c:v>20.64</c:v>
                </c:pt>
                <c:pt idx="25">
                  <c:v>20.64</c:v>
                </c:pt>
                <c:pt idx="26">
                  <c:v>20.64</c:v>
                </c:pt>
                <c:pt idx="27">
                  <c:v>20.64</c:v>
                </c:pt>
                <c:pt idx="28">
                  <c:v>20.64</c:v>
                </c:pt>
                <c:pt idx="29">
                  <c:v>20.64</c:v>
                </c:pt>
                <c:pt idx="30">
                  <c:v>20.64</c:v>
                </c:pt>
                <c:pt idx="31">
                  <c:v>20.64</c:v>
                </c:pt>
                <c:pt idx="32">
                  <c:v>20.64</c:v>
                </c:pt>
                <c:pt idx="33">
                  <c:v>20.64</c:v>
                </c:pt>
                <c:pt idx="34">
                  <c:v>20.64</c:v>
                </c:pt>
                <c:pt idx="35">
                  <c:v>20.64</c:v>
                </c:pt>
                <c:pt idx="36">
                  <c:v>20.64</c:v>
                </c:pt>
                <c:pt idx="37">
                  <c:v>20.64</c:v>
                </c:pt>
                <c:pt idx="38">
                  <c:v>20.64</c:v>
                </c:pt>
                <c:pt idx="39">
                  <c:v>20.64</c:v>
                </c:pt>
                <c:pt idx="40">
                  <c:v>20.64</c:v>
                </c:pt>
                <c:pt idx="41">
                  <c:v>20.64</c:v>
                </c:pt>
                <c:pt idx="42">
                  <c:v>20.64</c:v>
                </c:pt>
                <c:pt idx="43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C-4C1C-92D8-57A9115E001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106,107'!$V$8:$V$51</c:f>
              <c:numCache>
                <c:formatCode>0</c:formatCode>
                <c:ptCount val="44"/>
                <c:pt idx="0">
                  <c:v>30.96</c:v>
                </c:pt>
                <c:pt idx="1">
                  <c:v>30.96</c:v>
                </c:pt>
                <c:pt idx="2">
                  <c:v>30.96</c:v>
                </c:pt>
                <c:pt idx="3">
                  <c:v>30.96</c:v>
                </c:pt>
                <c:pt idx="4">
                  <c:v>30.96</c:v>
                </c:pt>
                <c:pt idx="5">
                  <c:v>30.96</c:v>
                </c:pt>
                <c:pt idx="6">
                  <c:v>30.96</c:v>
                </c:pt>
                <c:pt idx="7">
                  <c:v>30.96</c:v>
                </c:pt>
                <c:pt idx="8">
                  <c:v>30.96</c:v>
                </c:pt>
                <c:pt idx="9">
                  <c:v>30.96</c:v>
                </c:pt>
                <c:pt idx="10">
                  <c:v>30.96</c:v>
                </c:pt>
                <c:pt idx="11">
                  <c:v>30.96</c:v>
                </c:pt>
                <c:pt idx="12">
                  <c:v>31</c:v>
                </c:pt>
                <c:pt idx="13">
                  <c:v>30.96</c:v>
                </c:pt>
                <c:pt idx="14">
                  <c:v>30.96</c:v>
                </c:pt>
                <c:pt idx="15">
                  <c:v>30.96</c:v>
                </c:pt>
                <c:pt idx="16">
                  <c:v>30.96</c:v>
                </c:pt>
                <c:pt idx="17">
                  <c:v>30.96</c:v>
                </c:pt>
                <c:pt idx="18">
                  <c:v>30.96</c:v>
                </c:pt>
                <c:pt idx="19">
                  <c:v>30.96</c:v>
                </c:pt>
                <c:pt idx="20">
                  <c:v>30.96</c:v>
                </c:pt>
                <c:pt idx="21">
                  <c:v>30.96</c:v>
                </c:pt>
                <c:pt idx="22">
                  <c:v>30.96</c:v>
                </c:pt>
                <c:pt idx="23">
                  <c:v>30.96</c:v>
                </c:pt>
                <c:pt idx="24">
                  <c:v>30.96</c:v>
                </c:pt>
                <c:pt idx="25">
                  <c:v>30.96</c:v>
                </c:pt>
                <c:pt idx="26">
                  <c:v>30.96</c:v>
                </c:pt>
                <c:pt idx="27">
                  <c:v>30.96</c:v>
                </c:pt>
                <c:pt idx="28">
                  <c:v>30.96</c:v>
                </c:pt>
                <c:pt idx="29">
                  <c:v>30.96</c:v>
                </c:pt>
                <c:pt idx="30">
                  <c:v>30.96</c:v>
                </c:pt>
                <c:pt idx="31">
                  <c:v>30.96</c:v>
                </c:pt>
                <c:pt idx="32">
                  <c:v>30.96</c:v>
                </c:pt>
                <c:pt idx="33">
                  <c:v>30.96</c:v>
                </c:pt>
                <c:pt idx="34">
                  <c:v>30.96</c:v>
                </c:pt>
                <c:pt idx="35">
                  <c:v>30.96</c:v>
                </c:pt>
                <c:pt idx="36">
                  <c:v>30.96</c:v>
                </c:pt>
                <c:pt idx="37">
                  <c:v>30.96</c:v>
                </c:pt>
                <c:pt idx="38">
                  <c:v>30.96</c:v>
                </c:pt>
                <c:pt idx="39">
                  <c:v>30.96</c:v>
                </c:pt>
                <c:pt idx="40">
                  <c:v>30.96</c:v>
                </c:pt>
                <c:pt idx="41">
                  <c:v>30.96</c:v>
                </c:pt>
                <c:pt idx="42">
                  <c:v>30.96</c:v>
                </c:pt>
                <c:pt idx="43">
                  <c:v>30.96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C-4C1C-92D8-57A9115E001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106,107'!$W$8:$W$51</c:f>
              <c:numCache>
                <c:formatCode>General</c:formatCode>
                <c:ptCount val="44"/>
                <c:pt idx="0">
                  <c:v>15.48</c:v>
                </c:pt>
                <c:pt idx="1">
                  <c:v>15.48</c:v>
                </c:pt>
                <c:pt idx="2">
                  <c:v>15.48</c:v>
                </c:pt>
                <c:pt idx="3">
                  <c:v>15.48</c:v>
                </c:pt>
                <c:pt idx="4">
                  <c:v>15.48</c:v>
                </c:pt>
                <c:pt idx="5">
                  <c:v>15.48</c:v>
                </c:pt>
                <c:pt idx="6">
                  <c:v>15.48</c:v>
                </c:pt>
                <c:pt idx="7">
                  <c:v>15.48</c:v>
                </c:pt>
                <c:pt idx="8">
                  <c:v>15.48</c:v>
                </c:pt>
                <c:pt idx="9">
                  <c:v>15.48</c:v>
                </c:pt>
                <c:pt idx="10">
                  <c:v>15.48</c:v>
                </c:pt>
                <c:pt idx="11">
                  <c:v>15.48</c:v>
                </c:pt>
                <c:pt idx="12" formatCode="0">
                  <c:v>15.48</c:v>
                </c:pt>
                <c:pt idx="13">
                  <c:v>15.48</c:v>
                </c:pt>
                <c:pt idx="14">
                  <c:v>15.48</c:v>
                </c:pt>
                <c:pt idx="15">
                  <c:v>15.48</c:v>
                </c:pt>
                <c:pt idx="16">
                  <c:v>15.48</c:v>
                </c:pt>
                <c:pt idx="17">
                  <c:v>15.48</c:v>
                </c:pt>
                <c:pt idx="18">
                  <c:v>15.48</c:v>
                </c:pt>
                <c:pt idx="19">
                  <c:v>15.48</c:v>
                </c:pt>
                <c:pt idx="20">
                  <c:v>15.48</c:v>
                </c:pt>
                <c:pt idx="21">
                  <c:v>15.48</c:v>
                </c:pt>
                <c:pt idx="22">
                  <c:v>15.48</c:v>
                </c:pt>
                <c:pt idx="23">
                  <c:v>15.48</c:v>
                </c:pt>
                <c:pt idx="24">
                  <c:v>15.48</c:v>
                </c:pt>
                <c:pt idx="25">
                  <c:v>15.48</c:v>
                </c:pt>
                <c:pt idx="26">
                  <c:v>15.48</c:v>
                </c:pt>
                <c:pt idx="27">
                  <c:v>15.48</c:v>
                </c:pt>
                <c:pt idx="28">
                  <c:v>15.48</c:v>
                </c:pt>
                <c:pt idx="29">
                  <c:v>15.48</c:v>
                </c:pt>
                <c:pt idx="30">
                  <c:v>15.48</c:v>
                </c:pt>
                <c:pt idx="31">
                  <c:v>15.48</c:v>
                </c:pt>
                <c:pt idx="32">
                  <c:v>15.48</c:v>
                </c:pt>
                <c:pt idx="33">
                  <c:v>15.48</c:v>
                </c:pt>
                <c:pt idx="34">
                  <c:v>15.48</c:v>
                </c:pt>
                <c:pt idx="35">
                  <c:v>15.48</c:v>
                </c:pt>
                <c:pt idx="36">
                  <c:v>15.48</c:v>
                </c:pt>
                <c:pt idx="37">
                  <c:v>15.48</c:v>
                </c:pt>
                <c:pt idx="38">
                  <c:v>15.48</c:v>
                </c:pt>
                <c:pt idx="39">
                  <c:v>15.48</c:v>
                </c:pt>
                <c:pt idx="40">
                  <c:v>15.48</c:v>
                </c:pt>
                <c:pt idx="41">
                  <c:v>15.48</c:v>
                </c:pt>
                <c:pt idx="42">
                  <c:v>15.48</c:v>
                </c:pt>
                <c:pt idx="43">
                  <c:v>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C-4C1C-92D8-57A9115E001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106,107'!$X$8:$X$51</c:f>
              <c:numCache>
                <c:formatCode>General</c:formatCode>
                <c:ptCount val="44"/>
                <c:pt idx="0">
                  <c:v>36.120000000000005</c:v>
                </c:pt>
                <c:pt idx="1">
                  <c:v>36.120000000000005</c:v>
                </c:pt>
                <c:pt idx="2">
                  <c:v>36.120000000000005</c:v>
                </c:pt>
                <c:pt idx="3">
                  <c:v>36.120000000000005</c:v>
                </c:pt>
                <c:pt idx="4">
                  <c:v>36.120000000000005</c:v>
                </c:pt>
                <c:pt idx="5">
                  <c:v>36.120000000000005</c:v>
                </c:pt>
                <c:pt idx="6">
                  <c:v>36.120000000000005</c:v>
                </c:pt>
                <c:pt idx="7">
                  <c:v>36.120000000000005</c:v>
                </c:pt>
                <c:pt idx="8">
                  <c:v>36.120000000000005</c:v>
                </c:pt>
                <c:pt idx="9">
                  <c:v>36.120000000000005</c:v>
                </c:pt>
                <c:pt idx="10">
                  <c:v>36.120000000000005</c:v>
                </c:pt>
                <c:pt idx="11">
                  <c:v>36.120000000000005</c:v>
                </c:pt>
                <c:pt idx="12">
                  <c:v>36.119999999999997</c:v>
                </c:pt>
                <c:pt idx="13">
                  <c:v>36.120000000000005</c:v>
                </c:pt>
                <c:pt idx="14">
                  <c:v>36.120000000000005</c:v>
                </c:pt>
                <c:pt idx="15">
                  <c:v>36.120000000000005</c:v>
                </c:pt>
                <c:pt idx="16">
                  <c:v>36.120000000000005</c:v>
                </c:pt>
                <c:pt idx="17">
                  <c:v>36.120000000000005</c:v>
                </c:pt>
                <c:pt idx="18">
                  <c:v>36.120000000000005</c:v>
                </c:pt>
                <c:pt idx="19">
                  <c:v>36.120000000000005</c:v>
                </c:pt>
                <c:pt idx="20">
                  <c:v>36.120000000000005</c:v>
                </c:pt>
                <c:pt idx="21">
                  <c:v>36.120000000000005</c:v>
                </c:pt>
                <c:pt idx="22">
                  <c:v>36.120000000000005</c:v>
                </c:pt>
                <c:pt idx="23">
                  <c:v>36.120000000000005</c:v>
                </c:pt>
                <c:pt idx="24">
                  <c:v>36.120000000000005</c:v>
                </c:pt>
                <c:pt idx="25">
                  <c:v>36.120000000000005</c:v>
                </c:pt>
                <c:pt idx="26">
                  <c:v>36.120000000000005</c:v>
                </c:pt>
                <c:pt idx="27">
                  <c:v>36.120000000000005</c:v>
                </c:pt>
                <c:pt idx="28">
                  <c:v>36.120000000000005</c:v>
                </c:pt>
                <c:pt idx="29">
                  <c:v>36.120000000000005</c:v>
                </c:pt>
                <c:pt idx="30">
                  <c:v>36.120000000000005</c:v>
                </c:pt>
                <c:pt idx="31">
                  <c:v>36.120000000000005</c:v>
                </c:pt>
                <c:pt idx="32">
                  <c:v>36.120000000000005</c:v>
                </c:pt>
                <c:pt idx="33">
                  <c:v>36.120000000000005</c:v>
                </c:pt>
                <c:pt idx="34">
                  <c:v>36.120000000000005</c:v>
                </c:pt>
                <c:pt idx="35">
                  <c:v>36.120000000000005</c:v>
                </c:pt>
                <c:pt idx="36">
                  <c:v>36.120000000000005</c:v>
                </c:pt>
                <c:pt idx="37">
                  <c:v>36.120000000000005</c:v>
                </c:pt>
                <c:pt idx="38">
                  <c:v>36.120000000000005</c:v>
                </c:pt>
                <c:pt idx="39">
                  <c:v>36.120000000000005</c:v>
                </c:pt>
                <c:pt idx="40">
                  <c:v>36.120000000000005</c:v>
                </c:pt>
                <c:pt idx="41">
                  <c:v>36.120000000000005</c:v>
                </c:pt>
                <c:pt idx="42">
                  <c:v>36.120000000000005</c:v>
                </c:pt>
                <c:pt idx="43">
                  <c:v>36.120000000000005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C-4C1C-92D8-57A9115E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4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106,107'!$A$7:$A$45</c:f>
              <c:numCache>
                <c:formatCode>m/d/yyyy</c:formatCode>
                <c:ptCount val="39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  <c:pt idx="5">
                  <c:v>45474</c:v>
                </c:pt>
                <c:pt idx="6">
                  <c:v>45475</c:v>
                </c:pt>
                <c:pt idx="7">
                  <c:v>45476</c:v>
                </c:pt>
                <c:pt idx="8">
                  <c:v>45477</c:v>
                </c:pt>
                <c:pt idx="9">
                  <c:v>45478</c:v>
                </c:pt>
                <c:pt idx="10">
                  <c:v>45481</c:v>
                </c:pt>
                <c:pt idx="11">
                  <c:v>45482</c:v>
                </c:pt>
                <c:pt idx="12">
                  <c:v>45483</c:v>
                </c:pt>
                <c:pt idx="13">
                  <c:v>45484</c:v>
                </c:pt>
                <c:pt idx="14">
                  <c:v>45485</c:v>
                </c:pt>
                <c:pt idx="15">
                  <c:v>45488</c:v>
                </c:pt>
                <c:pt idx="16">
                  <c:v>45489</c:v>
                </c:pt>
                <c:pt idx="17">
                  <c:v>45490</c:v>
                </c:pt>
                <c:pt idx="18">
                  <c:v>45491</c:v>
                </c:pt>
                <c:pt idx="19">
                  <c:v>45492</c:v>
                </c:pt>
                <c:pt idx="20">
                  <c:v>45495</c:v>
                </c:pt>
                <c:pt idx="21">
                  <c:v>45496</c:v>
                </c:pt>
                <c:pt idx="22">
                  <c:v>45497</c:v>
                </c:pt>
                <c:pt idx="23">
                  <c:v>45498</c:v>
                </c:pt>
                <c:pt idx="24">
                  <c:v>45499</c:v>
                </c:pt>
                <c:pt idx="25">
                  <c:v>45499</c:v>
                </c:pt>
              </c:numCache>
            </c:numRef>
          </c:cat>
          <c:val>
            <c:numRef>
              <c:f>'Lot 106,107'!$C$7:$C$48</c:f>
              <c:numCache>
                <c:formatCode>0</c:formatCode>
                <c:ptCount val="42"/>
                <c:pt idx="0" formatCode="General">
                  <c:v>232</c:v>
                </c:pt>
                <c:pt idx="1">
                  <c:v>613</c:v>
                </c:pt>
                <c:pt idx="2">
                  <c:v>450</c:v>
                </c:pt>
                <c:pt idx="3">
                  <c:v>180</c:v>
                </c:pt>
                <c:pt idx="4">
                  <c:v>227</c:v>
                </c:pt>
                <c:pt idx="5">
                  <c:v>405</c:v>
                </c:pt>
                <c:pt idx="6" formatCode="General">
                  <c:v>487</c:v>
                </c:pt>
                <c:pt idx="7" formatCode="General">
                  <c:v>370</c:v>
                </c:pt>
                <c:pt idx="8" formatCode="General">
                  <c:v>224</c:v>
                </c:pt>
                <c:pt idx="9" formatCode="General">
                  <c:v>325</c:v>
                </c:pt>
                <c:pt idx="10" formatCode="General">
                  <c:v>507</c:v>
                </c:pt>
                <c:pt idx="11">
                  <c:v>138</c:v>
                </c:pt>
                <c:pt idx="12">
                  <c:v>333</c:v>
                </c:pt>
                <c:pt idx="13">
                  <c:v>176</c:v>
                </c:pt>
                <c:pt idx="14">
                  <c:v>218</c:v>
                </c:pt>
                <c:pt idx="15" formatCode="General">
                  <c:v>460</c:v>
                </c:pt>
                <c:pt idx="16" formatCode="General">
                  <c:v>266</c:v>
                </c:pt>
                <c:pt idx="17">
                  <c:v>483</c:v>
                </c:pt>
                <c:pt idx="18" formatCode="General">
                  <c:v>335</c:v>
                </c:pt>
                <c:pt idx="19" formatCode="General">
                  <c:v>975</c:v>
                </c:pt>
                <c:pt idx="20" formatCode="General">
                  <c:v>544</c:v>
                </c:pt>
                <c:pt idx="21" formatCode="General">
                  <c:v>208</c:v>
                </c:pt>
                <c:pt idx="22" formatCode="General">
                  <c:v>298</c:v>
                </c:pt>
                <c:pt idx="23" formatCode="General">
                  <c:v>182</c:v>
                </c:pt>
                <c:pt idx="24" formatCode="General">
                  <c:v>206</c:v>
                </c:pt>
                <c:pt idx="25" formatCode="General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9-41E3-BAD3-AC522955F6F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106,107'!$Y$8:$Y$51</c:f>
              <c:numCache>
                <c:formatCode>0</c:formatCode>
                <c:ptCount val="44"/>
                <c:pt idx="0">
                  <c:v>385.4</c:v>
                </c:pt>
                <c:pt idx="1">
                  <c:v>385.4</c:v>
                </c:pt>
                <c:pt idx="2">
                  <c:v>385.4</c:v>
                </c:pt>
                <c:pt idx="3">
                  <c:v>385.4</c:v>
                </c:pt>
                <c:pt idx="4">
                  <c:v>385.4</c:v>
                </c:pt>
                <c:pt idx="5">
                  <c:v>385.4</c:v>
                </c:pt>
                <c:pt idx="6">
                  <c:v>385.4</c:v>
                </c:pt>
                <c:pt idx="7">
                  <c:v>385.4</c:v>
                </c:pt>
                <c:pt idx="8">
                  <c:v>385.4</c:v>
                </c:pt>
                <c:pt idx="9">
                  <c:v>385.4</c:v>
                </c:pt>
                <c:pt idx="10">
                  <c:v>385.4</c:v>
                </c:pt>
                <c:pt idx="11">
                  <c:v>385.4</c:v>
                </c:pt>
                <c:pt idx="12">
                  <c:v>385</c:v>
                </c:pt>
                <c:pt idx="13">
                  <c:v>385.4</c:v>
                </c:pt>
                <c:pt idx="14">
                  <c:v>385.4</c:v>
                </c:pt>
                <c:pt idx="15">
                  <c:v>385.4</c:v>
                </c:pt>
                <c:pt idx="16">
                  <c:v>385.4</c:v>
                </c:pt>
                <c:pt idx="17">
                  <c:v>385.4</c:v>
                </c:pt>
                <c:pt idx="18">
                  <c:v>385.4</c:v>
                </c:pt>
                <c:pt idx="19">
                  <c:v>385.4</c:v>
                </c:pt>
                <c:pt idx="20">
                  <c:v>385.4</c:v>
                </c:pt>
                <c:pt idx="21">
                  <c:v>385.4</c:v>
                </c:pt>
                <c:pt idx="22">
                  <c:v>385.4</c:v>
                </c:pt>
                <c:pt idx="23">
                  <c:v>385.4</c:v>
                </c:pt>
                <c:pt idx="24">
                  <c:v>385.4</c:v>
                </c:pt>
                <c:pt idx="25">
                  <c:v>385.4</c:v>
                </c:pt>
                <c:pt idx="26">
                  <c:v>385.4</c:v>
                </c:pt>
                <c:pt idx="27">
                  <c:v>385.4</c:v>
                </c:pt>
                <c:pt idx="28">
                  <c:v>385.4</c:v>
                </c:pt>
                <c:pt idx="29">
                  <c:v>385.4</c:v>
                </c:pt>
                <c:pt idx="30">
                  <c:v>385.4</c:v>
                </c:pt>
                <c:pt idx="31">
                  <c:v>385.4</c:v>
                </c:pt>
                <c:pt idx="32">
                  <c:v>385.4</c:v>
                </c:pt>
                <c:pt idx="33">
                  <c:v>385.4</c:v>
                </c:pt>
                <c:pt idx="34">
                  <c:v>385.4</c:v>
                </c:pt>
                <c:pt idx="35">
                  <c:v>385.4</c:v>
                </c:pt>
                <c:pt idx="36">
                  <c:v>385.4</c:v>
                </c:pt>
                <c:pt idx="37">
                  <c:v>385.4</c:v>
                </c:pt>
                <c:pt idx="38">
                  <c:v>385.4</c:v>
                </c:pt>
                <c:pt idx="39">
                  <c:v>385.4</c:v>
                </c:pt>
                <c:pt idx="40">
                  <c:v>385.4</c:v>
                </c:pt>
                <c:pt idx="41">
                  <c:v>385.4</c:v>
                </c:pt>
                <c:pt idx="42">
                  <c:v>385.4</c:v>
                </c:pt>
                <c:pt idx="43">
                  <c:v>385.4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9-41E3-BAD3-AC522955F6F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106,107'!$Z$8:$Z$51</c:f>
              <c:numCache>
                <c:formatCode>0</c:formatCode>
                <c:ptCount val="44"/>
                <c:pt idx="0">
                  <c:v>308.32</c:v>
                </c:pt>
                <c:pt idx="1">
                  <c:v>308.32</c:v>
                </c:pt>
                <c:pt idx="2">
                  <c:v>308.32</c:v>
                </c:pt>
                <c:pt idx="3">
                  <c:v>308.32</c:v>
                </c:pt>
                <c:pt idx="4">
                  <c:v>308.32</c:v>
                </c:pt>
                <c:pt idx="5">
                  <c:v>308.32</c:v>
                </c:pt>
                <c:pt idx="6">
                  <c:v>308.32</c:v>
                </c:pt>
                <c:pt idx="7">
                  <c:v>308.32</c:v>
                </c:pt>
                <c:pt idx="8">
                  <c:v>308.32</c:v>
                </c:pt>
                <c:pt idx="9">
                  <c:v>308.32</c:v>
                </c:pt>
                <c:pt idx="10">
                  <c:v>308.32</c:v>
                </c:pt>
                <c:pt idx="11">
                  <c:v>308.32</c:v>
                </c:pt>
                <c:pt idx="12">
                  <c:v>308</c:v>
                </c:pt>
                <c:pt idx="13">
                  <c:v>308.32</c:v>
                </c:pt>
                <c:pt idx="14">
                  <c:v>308.32</c:v>
                </c:pt>
                <c:pt idx="15">
                  <c:v>308.32</c:v>
                </c:pt>
                <c:pt idx="16">
                  <c:v>308.32</c:v>
                </c:pt>
                <c:pt idx="17">
                  <c:v>308.32</c:v>
                </c:pt>
                <c:pt idx="18">
                  <c:v>308.32</c:v>
                </c:pt>
                <c:pt idx="19">
                  <c:v>308.32</c:v>
                </c:pt>
                <c:pt idx="20">
                  <c:v>308.32</c:v>
                </c:pt>
                <c:pt idx="21">
                  <c:v>308.32</c:v>
                </c:pt>
                <c:pt idx="22">
                  <c:v>308.32</c:v>
                </c:pt>
                <c:pt idx="23">
                  <c:v>308.32</c:v>
                </c:pt>
                <c:pt idx="24">
                  <c:v>308.32</c:v>
                </c:pt>
                <c:pt idx="25">
                  <c:v>308.32</c:v>
                </c:pt>
                <c:pt idx="26">
                  <c:v>308.32</c:v>
                </c:pt>
                <c:pt idx="27">
                  <c:v>308.32</c:v>
                </c:pt>
                <c:pt idx="28">
                  <c:v>308.32</c:v>
                </c:pt>
                <c:pt idx="29">
                  <c:v>308.32</c:v>
                </c:pt>
                <c:pt idx="30">
                  <c:v>308.32</c:v>
                </c:pt>
                <c:pt idx="31">
                  <c:v>308.32</c:v>
                </c:pt>
                <c:pt idx="32">
                  <c:v>308.32</c:v>
                </c:pt>
                <c:pt idx="33">
                  <c:v>308.32</c:v>
                </c:pt>
                <c:pt idx="34">
                  <c:v>308.32</c:v>
                </c:pt>
                <c:pt idx="35">
                  <c:v>308.32</c:v>
                </c:pt>
                <c:pt idx="36">
                  <c:v>308.32</c:v>
                </c:pt>
                <c:pt idx="37">
                  <c:v>308.32</c:v>
                </c:pt>
                <c:pt idx="38">
                  <c:v>308.32</c:v>
                </c:pt>
                <c:pt idx="39">
                  <c:v>308.32</c:v>
                </c:pt>
                <c:pt idx="40">
                  <c:v>308.32</c:v>
                </c:pt>
                <c:pt idx="41">
                  <c:v>308.32</c:v>
                </c:pt>
                <c:pt idx="42">
                  <c:v>308.32</c:v>
                </c:pt>
                <c:pt idx="43">
                  <c:v>308.32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9-41E3-BAD3-AC522955F6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106,107'!$AA$8:$AA$51</c:f>
              <c:numCache>
                <c:formatCode>0</c:formatCode>
                <c:ptCount val="44"/>
                <c:pt idx="0">
                  <c:v>462.47999999999996</c:v>
                </c:pt>
                <c:pt idx="1">
                  <c:v>462.47999999999996</c:v>
                </c:pt>
                <c:pt idx="2">
                  <c:v>462.47999999999996</c:v>
                </c:pt>
                <c:pt idx="3">
                  <c:v>462.47999999999996</c:v>
                </c:pt>
                <c:pt idx="4">
                  <c:v>462.47999999999996</c:v>
                </c:pt>
                <c:pt idx="5">
                  <c:v>462.47999999999996</c:v>
                </c:pt>
                <c:pt idx="6">
                  <c:v>462.47999999999996</c:v>
                </c:pt>
                <c:pt idx="7">
                  <c:v>462.47999999999996</c:v>
                </c:pt>
                <c:pt idx="8">
                  <c:v>462.47999999999996</c:v>
                </c:pt>
                <c:pt idx="9">
                  <c:v>462.47999999999996</c:v>
                </c:pt>
                <c:pt idx="10">
                  <c:v>462.47999999999996</c:v>
                </c:pt>
                <c:pt idx="11">
                  <c:v>462.47999999999996</c:v>
                </c:pt>
                <c:pt idx="12">
                  <c:v>462</c:v>
                </c:pt>
                <c:pt idx="13">
                  <c:v>462.47999999999996</c:v>
                </c:pt>
                <c:pt idx="14">
                  <c:v>462.47999999999996</c:v>
                </c:pt>
                <c:pt idx="15">
                  <c:v>462.47999999999996</c:v>
                </c:pt>
                <c:pt idx="16">
                  <c:v>462.47999999999996</c:v>
                </c:pt>
                <c:pt idx="17">
                  <c:v>462.47999999999996</c:v>
                </c:pt>
                <c:pt idx="18">
                  <c:v>462.47999999999996</c:v>
                </c:pt>
                <c:pt idx="19">
                  <c:v>462.47999999999996</c:v>
                </c:pt>
                <c:pt idx="20">
                  <c:v>462.47999999999996</c:v>
                </c:pt>
                <c:pt idx="21">
                  <c:v>462.47999999999996</c:v>
                </c:pt>
                <c:pt idx="22">
                  <c:v>462.47999999999996</c:v>
                </c:pt>
                <c:pt idx="23">
                  <c:v>462.47999999999996</c:v>
                </c:pt>
                <c:pt idx="24">
                  <c:v>462.47999999999996</c:v>
                </c:pt>
                <c:pt idx="25">
                  <c:v>462.47999999999996</c:v>
                </c:pt>
                <c:pt idx="26">
                  <c:v>462.47999999999996</c:v>
                </c:pt>
                <c:pt idx="27">
                  <c:v>462.47999999999996</c:v>
                </c:pt>
                <c:pt idx="28">
                  <c:v>462.47999999999996</c:v>
                </c:pt>
                <c:pt idx="29">
                  <c:v>462.47999999999996</c:v>
                </c:pt>
                <c:pt idx="30">
                  <c:v>462.47999999999996</c:v>
                </c:pt>
                <c:pt idx="31">
                  <c:v>462.47999999999996</c:v>
                </c:pt>
                <c:pt idx="32">
                  <c:v>462.47999999999996</c:v>
                </c:pt>
                <c:pt idx="33">
                  <c:v>462.47999999999996</c:v>
                </c:pt>
                <c:pt idx="34">
                  <c:v>462.47999999999996</c:v>
                </c:pt>
                <c:pt idx="35">
                  <c:v>462.47999999999996</c:v>
                </c:pt>
                <c:pt idx="36">
                  <c:v>462.47999999999996</c:v>
                </c:pt>
                <c:pt idx="37">
                  <c:v>462.47999999999996</c:v>
                </c:pt>
                <c:pt idx="38">
                  <c:v>462.47999999999996</c:v>
                </c:pt>
                <c:pt idx="39">
                  <c:v>462.47999999999996</c:v>
                </c:pt>
                <c:pt idx="40">
                  <c:v>462.47999999999996</c:v>
                </c:pt>
                <c:pt idx="41">
                  <c:v>462.47999999999996</c:v>
                </c:pt>
                <c:pt idx="42">
                  <c:v>462.47999999999996</c:v>
                </c:pt>
                <c:pt idx="43">
                  <c:v>462.47999999999996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9-41E3-BAD3-AC522955F6F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106,107'!$AB$8:$AB$51</c:f>
              <c:numCache>
                <c:formatCode>General</c:formatCode>
                <c:ptCount val="44"/>
                <c:pt idx="0">
                  <c:v>231.23999999999998</c:v>
                </c:pt>
                <c:pt idx="1">
                  <c:v>231.23999999999998</c:v>
                </c:pt>
                <c:pt idx="2">
                  <c:v>231.23999999999998</c:v>
                </c:pt>
                <c:pt idx="3">
                  <c:v>231.23999999999998</c:v>
                </c:pt>
                <c:pt idx="4">
                  <c:v>231.23999999999998</c:v>
                </c:pt>
                <c:pt idx="5">
                  <c:v>231.23999999999998</c:v>
                </c:pt>
                <c:pt idx="6">
                  <c:v>231.23999999999998</c:v>
                </c:pt>
                <c:pt idx="7">
                  <c:v>231.23999999999998</c:v>
                </c:pt>
                <c:pt idx="8">
                  <c:v>231.23999999999998</c:v>
                </c:pt>
                <c:pt idx="9">
                  <c:v>231.23999999999998</c:v>
                </c:pt>
                <c:pt idx="10">
                  <c:v>231.23999999999998</c:v>
                </c:pt>
                <c:pt idx="11">
                  <c:v>231.23999999999998</c:v>
                </c:pt>
                <c:pt idx="12" formatCode="0">
                  <c:v>231.24</c:v>
                </c:pt>
                <c:pt idx="13">
                  <c:v>231.23999999999998</c:v>
                </c:pt>
                <c:pt idx="14">
                  <c:v>231.23999999999998</c:v>
                </c:pt>
                <c:pt idx="15">
                  <c:v>231.23999999999998</c:v>
                </c:pt>
                <c:pt idx="16">
                  <c:v>231.23999999999998</c:v>
                </c:pt>
                <c:pt idx="17">
                  <c:v>231.23999999999998</c:v>
                </c:pt>
                <c:pt idx="18">
                  <c:v>231.23999999999998</c:v>
                </c:pt>
                <c:pt idx="19">
                  <c:v>231.23999999999998</c:v>
                </c:pt>
                <c:pt idx="20">
                  <c:v>231.23999999999998</c:v>
                </c:pt>
                <c:pt idx="21">
                  <c:v>231.23999999999998</c:v>
                </c:pt>
                <c:pt idx="22">
                  <c:v>231.23999999999998</c:v>
                </c:pt>
                <c:pt idx="23">
                  <c:v>231.23999999999998</c:v>
                </c:pt>
                <c:pt idx="24">
                  <c:v>231.23999999999998</c:v>
                </c:pt>
                <c:pt idx="25">
                  <c:v>231.23999999999998</c:v>
                </c:pt>
                <c:pt idx="26">
                  <c:v>231.23999999999998</c:v>
                </c:pt>
                <c:pt idx="27">
                  <c:v>231.23999999999998</c:v>
                </c:pt>
                <c:pt idx="28">
                  <c:v>231.23999999999998</c:v>
                </c:pt>
                <c:pt idx="29">
                  <c:v>231.23999999999998</c:v>
                </c:pt>
                <c:pt idx="30">
                  <c:v>231.23999999999998</c:v>
                </c:pt>
                <c:pt idx="31">
                  <c:v>231.23999999999998</c:v>
                </c:pt>
                <c:pt idx="32">
                  <c:v>231.23999999999998</c:v>
                </c:pt>
                <c:pt idx="33">
                  <c:v>231.23999999999998</c:v>
                </c:pt>
                <c:pt idx="34">
                  <c:v>231.23999999999998</c:v>
                </c:pt>
                <c:pt idx="35">
                  <c:v>231.23999999999998</c:v>
                </c:pt>
                <c:pt idx="36">
                  <c:v>231.23999999999998</c:v>
                </c:pt>
                <c:pt idx="37">
                  <c:v>231.23999999999998</c:v>
                </c:pt>
                <c:pt idx="38">
                  <c:v>231.23999999999998</c:v>
                </c:pt>
                <c:pt idx="39">
                  <c:v>231.23999999999998</c:v>
                </c:pt>
                <c:pt idx="40">
                  <c:v>231.23999999999998</c:v>
                </c:pt>
                <c:pt idx="41">
                  <c:v>231.23999999999998</c:v>
                </c:pt>
                <c:pt idx="42">
                  <c:v>231.23999999999998</c:v>
                </c:pt>
                <c:pt idx="43">
                  <c:v>231.23999999999998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9-41E3-BAD3-AC522955F6F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106,107'!$AC$8:$AC$50</c:f>
              <c:numCache>
                <c:formatCode>General</c:formatCode>
                <c:ptCount val="43"/>
                <c:pt idx="0">
                  <c:v>539.55999999999995</c:v>
                </c:pt>
                <c:pt idx="1">
                  <c:v>539.55999999999995</c:v>
                </c:pt>
                <c:pt idx="2">
                  <c:v>539.55999999999995</c:v>
                </c:pt>
                <c:pt idx="3">
                  <c:v>539.55999999999995</c:v>
                </c:pt>
                <c:pt idx="4">
                  <c:v>539.55999999999995</c:v>
                </c:pt>
                <c:pt idx="5">
                  <c:v>539.55999999999995</c:v>
                </c:pt>
                <c:pt idx="6">
                  <c:v>539.55999999999995</c:v>
                </c:pt>
                <c:pt idx="7">
                  <c:v>539.55999999999995</c:v>
                </c:pt>
                <c:pt idx="8">
                  <c:v>539.55999999999995</c:v>
                </c:pt>
                <c:pt idx="9">
                  <c:v>539.55999999999995</c:v>
                </c:pt>
                <c:pt idx="10">
                  <c:v>539.55999999999995</c:v>
                </c:pt>
                <c:pt idx="11">
                  <c:v>539.55999999999995</c:v>
                </c:pt>
                <c:pt idx="12">
                  <c:v>539.55999999999995</c:v>
                </c:pt>
                <c:pt idx="13">
                  <c:v>539.55999999999995</c:v>
                </c:pt>
                <c:pt idx="14">
                  <c:v>539.55999999999995</c:v>
                </c:pt>
                <c:pt idx="15">
                  <c:v>539.55999999999995</c:v>
                </c:pt>
                <c:pt idx="16">
                  <c:v>539.55999999999995</c:v>
                </c:pt>
                <c:pt idx="17">
                  <c:v>539.55999999999995</c:v>
                </c:pt>
                <c:pt idx="18">
                  <c:v>539.55999999999995</c:v>
                </c:pt>
                <c:pt idx="19">
                  <c:v>539.55999999999995</c:v>
                </c:pt>
                <c:pt idx="20">
                  <c:v>539.55999999999995</c:v>
                </c:pt>
                <c:pt idx="21">
                  <c:v>539.55999999999995</c:v>
                </c:pt>
                <c:pt idx="22">
                  <c:v>539.55999999999995</c:v>
                </c:pt>
                <c:pt idx="23">
                  <c:v>539.55999999999995</c:v>
                </c:pt>
                <c:pt idx="24">
                  <c:v>539.55999999999995</c:v>
                </c:pt>
                <c:pt idx="25">
                  <c:v>539.55999999999995</c:v>
                </c:pt>
                <c:pt idx="26">
                  <c:v>539.55999999999995</c:v>
                </c:pt>
                <c:pt idx="27">
                  <c:v>539.55999999999995</c:v>
                </c:pt>
                <c:pt idx="28">
                  <c:v>539.55999999999995</c:v>
                </c:pt>
                <c:pt idx="29">
                  <c:v>539.55999999999995</c:v>
                </c:pt>
                <c:pt idx="30">
                  <c:v>539.55999999999995</c:v>
                </c:pt>
                <c:pt idx="31">
                  <c:v>539.55999999999995</c:v>
                </c:pt>
                <c:pt idx="32">
                  <c:v>539.55999999999995</c:v>
                </c:pt>
                <c:pt idx="33">
                  <c:v>539.55999999999995</c:v>
                </c:pt>
                <c:pt idx="34">
                  <c:v>539.55999999999995</c:v>
                </c:pt>
                <c:pt idx="35">
                  <c:v>539.55999999999995</c:v>
                </c:pt>
                <c:pt idx="36">
                  <c:v>539.55999999999995</c:v>
                </c:pt>
                <c:pt idx="37">
                  <c:v>539.55999999999995</c:v>
                </c:pt>
                <c:pt idx="38">
                  <c:v>539.55999999999995</c:v>
                </c:pt>
                <c:pt idx="39">
                  <c:v>539.55999999999995</c:v>
                </c:pt>
                <c:pt idx="40">
                  <c:v>539.55999999999995</c:v>
                </c:pt>
                <c:pt idx="41">
                  <c:v>539.55999999999995</c:v>
                </c:pt>
                <c:pt idx="42">
                  <c:v>539.55999999999995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29-41E3-BAD3-AC522955F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0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109,111'!$A$8:$A$35</c:f>
              <c:numCache>
                <c:formatCode>m/d/yyyy</c:formatCode>
                <c:ptCount val="28"/>
                <c:pt idx="0">
                  <c:v>45496</c:v>
                </c:pt>
                <c:pt idx="1">
                  <c:v>45497</c:v>
                </c:pt>
                <c:pt idx="2">
                  <c:v>45498</c:v>
                </c:pt>
                <c:pt idx="3">
                  <c:v>45499</c:v>
                </c:pt>
                <c:pt idx="4">
                  <c:v>45499</c:v>
                </c:pt>
                <c:pt idx="5">
                  <c:v>45502</c:v>
                </c:pt>
                <c:pt idx="6">
                  <c:v>45503</c:v>
                </c:pt>
                <c:pt idx="7">
                  <c:v>45504</c:v>
                </c:pt>
                <c:pt idx="8">
                  <c:v>45505</c:v>
                </c:pt>
                <c:pt idx="9">
                  <c:v>45506</c:v>
                </c:pt>
                <c:pt idx="10">
                  <c:v>45509</c:v>
                </c:pt>
                <c:pt idx="11">
                  <c:v>45479</c:v>
                </c:pt>
                <c:pt idx="12">
                  <c:v>45480</c:v>
                </c:pt>
                <c:pt idx="13">
                  <c:v>45512</c:v>
                </c:pt>
                <c:pt idx="14">
                  <c:v>45513</c:v>
                </c:pt>
                <c:pt idx="15">
                  <c:v>45516</c:v>
                </c:pt>
                <c:pt idx="16">
                  <c:v>45517</c:v>
                </c:pt>
                <c:pt idx="17">
                  <c:v>45518</c:v>
                </c:pt>
                <c:pt idx="18" formatCode="dd/mm/yy;@">
                  <c:v>45519</c:v>
                </c:pt>
                <c:pt idx="19" formatCode="dd/mm/yy;@">
                  <c:v>45520</c:v>
                </c:pt>
                <c:pt idx="20" formatCode="dd/mm/yy;@">
                  <c:v>45523</c:v>
                </c:pt>
                <c:pt idx="21">
                  <c:v>45524</c:v>
                </c:pt>
                <c:pt idx="22">
                  <c:v>45525</c:v>
                </c:pt>
                <c:pt idx="23">
                  <c:v>45526</c:v>
                </c:pt>
                <c:pt idx="24">
                  <c:v>45527</c:v>
                </c:pt>
                <c:pt idx="25">
                  <c:v>45531</c:v>
                </c:pt>
                <c:pt idx="26">
                  <c:v>45532</c:v>
                </c:pt>
                <c:pt idx="27">
                  <c:v>45533</c:v>
                </c:pt>
              </c:numCache>
            </c:numRef>
          </c:cat>
          <c:val>
            <c:numRef>
              <c:f>'Lot 109,111'!$B$8:$B$48</c:f>
              <c:numCache>
                <c:formatCode>0</c:formatCode>
                <c:ptCount val="41"/>
                <c:pt idx="0">
                  <c:v>156</c:v>
                </c:pt>
                <c:pt idx="1">
                  <c:v>136</c:v>
                </c:pt>
                <c:pt idx="2">
                  <c:v>108</c:v>
                </c:pt>
                <c:pt idx="3">
                  <c:v>132</c:v>
                </c:pt>
                <c:pt idx="4" formatCode="General">
                  <c:v>73</c:v>
                </c:pt>
                <c:pt idx="5">
                  <c:v>178</c:v>
                </c:pt>
                <c:pt idx="6">
                  <c:v>132</c:v>
                </c:pt>
                <c:pt idx="7" formatCode="General">
                  <c:v>156</c:v>
                </c:pt>
                <c:pt idx="8" formatCode="General">
                  <c:v>110</c:v>
                </c:pt>
                <c:pt idx="9">
                  <c:v>169</c:v>
                </c:pt>
                <c:pt idx="10">
                  <c:v>144</c:v>
                </c:pt>
                <c:pt idx="11">
                  <c:v>172</c:v>
                </c:pt>
                <c:pt idx="12">
                  <c:v>157</c:v>
                </c:pt>
                <c:pt idx="1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6-4937-92E0-712BE92AAB2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109,111'!$A$8:$A$35</c:f>
              <c:numCache>
                <c:formatCode>m/d/yyyy</c:formatCode>
                <c:ptCount val="28"/>
                <c:pt idx="0">
                  <c:v>45496</c:v>
                </c:pt>
                <c:pt idx="1">
                  <c:v>45497</c:v>
                </c:pt>
                <c:pt idx="2">
                  <c:v>45498</c:v>
                </c:pt>
                <c:pt idx="3">
                  <c:v>45499</c:v>
                </c:pt>
                <c:pt idx="4">
                  <c:v>45499</c:v>
                </c:pt>
                <c:pt idx="5">
                  <c:v>45502</c:v>
                </c:pt>
                <c:pt idx="6">
                  <c:v>45503</c:v>
                </c:pt>
                <c:pt idx="7">
                  <c:v>45504</c:v>
                </c:pt>
                <c:pt idx="8">
                  <c:v>45505</c:v>
                </c:pt>
                <c:pt idx="9">
                  <c:v>45506</c:v>
                </c:pt>
                <c:pt idx="10">
                  <c:v>45509</c:v>
                </c:pt>
                <c:pt idx="11">
                  <c:v>45479</c:v>
                </c:pt>
                <c:pt idx="12">
                  <c:v>45480</c:v>
                </c:pt>
                <c:pt idx="13">
                  <c:v>45512</c:v>
                </c:pt>
                <c:pt idx="14">
                  <c:v>45513</c:v>
                </c:pt>
                <c:pt idx="15">
                  <c:v>45516</c:v>
                </c:pt>
                <c:pt idx="16">
                  <c:v>45517</c:v>
                </c:pt>
                <c:pt idx="17">
                  <c:v>45518</c:v>
                </c:pt>
                <c:pt idx="18" formatCode="dd/mm/yy;@">
                  <c:v>45519</c:v>
                </c:pt>
                <c:pt idx="19" formatCode="dd/mm/yy;@">
                  <c:v>45520</c:v>
                </c:pt>
                <c:pt idx="20" formatCode="dd/mm/yy;@">
                  <c:v>45523</c:v>
                </c:pt>
                <c:pt idx="21">
                  <c:v>45524</c:v>
                </c:pt>
                <c:pt idx="22">
                  <c:v>45525</c:v>
                </c:pt>
                <c:pt idx="23">
                  <c:v>45526</c:v>
                </c:pt>
                <c:pt idx="24">
                  <c:v>45527</c:v>
                </c:pt>
                <c:pt idx="25">
                  <c:v>45531</c:v>
                </c:pt>
                <c:pt idx="26">
                  <c:v>45532</c:v>
                </c:pt>
                <c:pt idx="27">
                  <c:v>45533</c:v>
                </c:pt>
              </c:numCache>
            </c:numRef>
          </c:cat>
          <c:val>
            <c:numRef>
              <c:f>'Lot 109,111'!$W$9:$W$51</c:f>
              <c:numCache>
                <c:formatCode>0</c:formatCode>
                <c:ptCount val="43"/>
                <c:pt idx="0">
                  <c:v>142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6-4937-92E0-712BE92AAB2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109,111'!$A$8:$A$35</c:f>
              <c:numCache>
                <c:formatCode>m/d/yyyy</c:formatCode>
                <c:ptCount val="28"/>
                <c:pt idx="0">
                  <c:v>45496</c:v>
                </c:pt>
                <c:pt idx="1">
                  <c:v>45497</c:v>
                </c:pt>
                <c:pt idx="2">
                  <c:v>45498</c:v>
                </c:pt>
                <c:pt idx="3">
                  <c:v>45499</c:v>
                </c:pt>
                <c:pt idx="4">
                  <c:v>45499</c:v>
                </c:pt>
                <c:pt idx="5">
                  <c:v>45502</c:v>
                </c:pt>
                <c:pt idx="6">
                  <c:v>45503</c:v>
                </c:pt>
                <c:pt idx="7">
                  <c:v>45504</c:v>
                </c:pt>
                <c:pt idx="8">
                  <c:v>45505</c:v>
                </c:pt>
                <c:pt idx="9">
                  <c:v>45506</c:v>
                </c:pt>
                <c:pt idx="10">
                  <c:v>45509</c:v>
                </c:pt>
                <c:pt idx="11">
                  <c:v>45479</c:v>
                </c:pt>
                <c:pt idx="12">
                  <c:v>45480</c:v>
                </c:pt>
                <c:pt idx="13">
                  <c:v>45512</c:v>
                </c:pt>
                <c:pt idx="14">
                  <c:v>45513</c:v>
                </c:pt>
                <c:pt idx="15">
                  <c:v>45516</c:v>
                </c:pt>
                <c:pt idx="16">
                  <c:v>45517</c:v>
                </c:pt>
                <c:pt idx="17">
                  <c:v>45518</c:v>
                </c:pt>
                <c:pt idx="18" formatCode="dd/mm/yy;@">
                  <c:v>45519</c:v>
                </c:pt>
                <c:pt idx="19" formatCode="dd/mm/yy;@">
                  <c:v>45520</c:v>
                </c:pt>
                <c:pt idx="20" formatCode="dd/mm/yy;@">
                  <c:v>45523</c:v>
                </c:pt>
                <c:pt idx="21">
                  <c:v>45524</c:v>
                </c:pt>
                <c:pt idx="22">
                  <c:v>45525</c:v>
                </c:pt>
                <c:pt idx="23">
                  <c:v>45526</c:v>
                </c:pt>
                <c:pt idx="24">
                  <c:v>45527</c:v>
                </c:pt>
                <c:pt idx="25">
                  <c:v>45531</c:v>
                </c:pt>
                <c:pt idx="26">
                  <c:v>45532</c:v>
                </c:pt>
                <c:pt idx="27">
                  <c:v>45533</c:v>
                </c:pt>
              </c:numCache>
            </c:numRef>
          </c:cat>
          <c:val>
            <c:numRef>
              <c:f>'Lot 109,111'!$X$9:$X$51</c:f>
              <c:numCache>
                <c:formatCode>0</c:formatCode>
                <c:ptCount val="43"/>
                <c:pt idx="0">
                  <c:v>113.6</c:v>
                </c:pt>
                <c:pt idx="1">
                  <c:v>113.6</c:v>
                </c:pt>
                <c:pt idx="2">
                  <c:v>113.6</c:v>
                </c:pt>
                <c:pt idx="3">
                  <c:v>113.6</c:v>
                </c:pt>
                <c:pt idx="4">
                  <c:v>113.6</c:v>
                </c:pt>
                <c:pt idx="5">
                  <c:v>113.6</c:v>
                </c:pt>
                <c:pt idx="6">
                  <c:v>113.6</c:v>
                </c:pt>
                <c:pt idx="7">
                  <c:v>113.6</c:v>
                </c:pt>
                <c:pt idx="8">
                  <c:v>113.6</c:v>
                </c:pt>
                <c:pt idx="9">
                  <c:v>113.6</c:v>
                </c:pt>
                <c:pt idx="10">
                  <c:v>113.6</c:v>
                </c:pt>
                <c:pt idx="11">
                  <c:v>113.6</c:v>
                </c:pt>
                <c:pt idx="12">
                  <c:v>113.6</c:v>
                </c:pt>
                <c:pt idx="13">
                  <c:v>113.6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6-4937-92E0-712BE92AAB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109,111'!$A$8:$A$35</c:f>
              <c:numCache>
                <c:formatCode>m/d/yyyy</c:formatCode>
                <c:ptCount val="28"/>
                <c:pt idx="0">
                  <c:v>45496</c:v>
                </c:pt>
                <c:pt idx="1">
                  <c:v>45497</c:v>
                </c:pt>
                <c:pt idx="2">
                  <c:v>45498</c:v>
                </c:pt>
                <c:pt idx="3">
                  <c:v>45499</c:v>
                </c:pt>
                <c:pt idx="4">
                  <c:v>45499</c:v>
                </c:pt>
                <c:pt idx="5">
                  <c:v>45502</c:v>
                </c:pt>
                <c:pt idx="6">
                  <c:v>45503</c:v>
                </c:pt>
                <c:pt idx="7">
                  <c:v>45504</c:v>
                </c:pt>
                <c:pt idx="8">
                  <c:v>45505</c:v>
                </c:pt>
                <c:pt idx="9">
                  <c:v>45506</c:v>
                </c:pt>
                <c:pt idx="10">
                  <c:v>45509</c:v>
                </c:pt>
                <c:pt idx="11">
                  <c:v>45479</c:v>
                </c:pt>
                <c:pt idx="12">
                  <c:v>45480</c:v>
                </c:pt>
                <c:pt idx="13">
                  <c:v>45512</c:v>
                </c:pt>
                <c:pt idx="14">
                  <c:v>45513</c:v>
                </c:pt>
                <c:pt idx="15">
                  <c:v>45516</c:v>
                </c:pt>
                <c:pt idx="16">
                  <c:v>45517</c:v>
                </c:pt>
                <c:pt idx="17">
                  <c:v>45518</c:v>
                </c:pt>
                <c:pt idx="18" formatCode="dd/mm/yy;@">
                  <c:v>45519</c:v>
                </c:pt>
                <c:pt idx="19" formatCode="dd/mm/yy;@">
                  <c:v>45520</c:v>
                </c:pt>
                <c:pt idx="20" formatCode="dd/mm/yy;@">
                  <c:v>45523</c:v>
                </c:pt>
                <c:pt idx="21">
                  <c:v>45524</c:v>
                </c:pt>
                <c:pt idx="22">
                  <c:v>45525</c:v>
                </c:pt>
                <c:pt idx="23">
                  <c:v>45526</c:v>
                </c:pt>
                <c:pt idx="24">
                  <c:v>45527</c:v>
                </c:pt>
                <c:pt idx="25">
                  <c:v>45531</c:v>
                </c:pt>
                <c:pt idx="26">
                  <c:v>45532</c:v>
                </c:pt>
                <c:pt idx="27">
                  <c:v>45533</c:v>
                </c:pt>
              </c:numCache>
            </c:numRef>
          </c:cat>
          <c:val>
            <c:numRef>
              <c:f>'Lot 109,111'!$Y$9:$Y$51</c:f>
              <c:numCache>
                <c:formatCode>0</c:formatCode>
                <c:ptCount val="43"/>
                <c:pt idx="0">
                  <c:v>170.4</c:v>
                </c:pt>
                <c:pt idx="1">
                  <c:v>170.4</c:v>
                </c:pt>
                <c:pt idx="2">
                  <c:v>170.4</c:v>
                </c:pt>
                <c:pt idx="3">
                  <c:v>170.4</c:v>
                </c:pt>
                <c:pt idx="4">
                  <c:v>170.4</c:v>
                </c:pt>
                <c:pt idx="5">
                  <c:v>170.4</c:v>
                </c:pt>
                <c:pt idx="6">
                  <c:v>170.4</c:v>
                </c:pt>
                <c:pt idx="7">
                  <c:v>170.4</c:v>
                </c:pt>
                <c:pt idx="8">
                  <c:v>170.4</c:v>
                </c:pt>
                <c:pt idx="9">
                  <c:v>170.4</c:v>
                </c:pt>
                <c:pt idx="10">
                  <c:v>170.4</c:v>
                </c:pt>
                <c:pt idx="11">
                  <c:v>170.4</c:v>
                </c:pt>
                <c:pt idx="12">
                  <c:v>170.4</c:v>
                </c:pt>
                <c:pt idx="13">
                  <c:v>170.4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6-4937-92E0-712BE92AAB2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109,111'!$A$8:$A$35</c:f>
              <c:numCache>
                <c:formatCode>m/d/yyyy</c:formatCode>
                <c:ptCount val="28"/>
                <c:pt idx="0">
                  <c:v>45496</c:v>
                </c:pt>
                <c:pt idx="1">
                  <c:v>45497</c:v>
                </c:pt>
                <c:pt idx="2">
                  <c:v>45498</c:v>
                </c:pt>
                <c:pt idx="3">
                  <c:v>45499</c:v>
                </c:pt>
                <c:pt idx="4">
                  <c:v>45499</c:v>
                </c:pt>
                <c:pt idx="5">
                  <c:v>45502</c:v>
                </c:pt>
                <c:pt idx="6">
                  <c:v>45503</c:v>
                </c:pt>
                <c:pt idx="7">
                  <c:v>45504</c:v>
                </c:pt>
                <c:pt idx="8">
                  <c:v>45505</c:v>
                </c:pt>
                <c:pt idx="9">
                  <c:v>45506</c:v>
                </c:pt>
                <c:pt idx="10">
                  <c:v>45509</c:v>
                </c:pt>
                <c:pt idx="11">
                  <c:v>45479</c:v>
                </c:pt>
                <c:pt idx="12">
                  <c:v>45480</c:v>
                </c:pt>
                <c:pt idx="13">
                  <c:v>45512</c:v>
                </c:pt>
                <c:pt idx="14">
                  <c:v>45513</c:v>
                </c:pt>
                <c:pt idx="15">
                  <c:v>45516</c:v>
                </c:pt>
                <c:pt idx="16">
                  <c:v>45517</c:v>
                </c:pt>
                <c:pt idx="17">
                  <c:v>45518</c:v>
                </c:pt>
                <c:pt idx="18" formatCode="dd/mm/yy;@">
                  <c:v>45519</c:v>
                </c:pt>
                <c:pt idx="19" formatCode="dd/mm/yy;@">
                  <c:v>45520</c:v>
                </c:pt>
                <c:pt idx="20" formatCode="dd/mm/yy;@">
                  <c:v>45523</c:v>
                </c:pt>
                <c:pt idx="21">
                  <c:v>45524</c:v>
                </c:pt>
                <c:pt idx="22">
                  <c:v>45525</c:v>
                </c:pt>
                <c:pt idx="23">
                  <c:v>45526</c:v>
                </c:pt>
                <c:pt idx="24">
                  <c:v>45527</c:v>
                </c:pt>
                <c:pt idx="25">
                  <c:v>45531</c:v>
                </c:pt>
                <c:pt idx="26">
                  <c:v>45532</c:v>
                </c:pt>
                <c:pt idx="27">
                  <c:v>45533</c:v>
                </c:pt>
              </c:numCache>
            </c:numRef>
          </c:cat>
          <c:val>
            <c:numRef>
              <c:f>'Lot 109,111'!$Z$9:$Z$51</c:f>
              <c:numCache>
                <c:formatCode>General</c:formatCode>
                <c:ptCount val="43"/>
                <c:pt idx="0">
                  <c:v>85.199999999999989</c:v>
                </c:pt>
                <c:pt idx="1">
                  <c:v>85.199999999999989</c:v>
                </c:pt>
                <c:pt idx="2">
                  <c:v>85.199999999999989</c:v>
                </c:pt>
                <c:pt idx="3">
                  <c:v>85.199999999999989</c:v>
                </c:pt>
                <c:pt idx="4">
                  <c:v>85.199999999999989</c:v>
                </c:pt>
                <c:pt idx="5">
                  <c:v>85.199999999999989</c:v>
                </c:pt>
                <c:pt idx="6">
                  <c:v>85.199999999999989</c:v>
                </c:pt>
                <c:pt idx="7">
                  <c:v>85.199999999999989</c:v>
                </c:pt>
                <c:pt idx="8">
                  <c:v>85.199999999999989</c:v>
                </c:pt>
                <c:pt idx="9">
                  <c:v>85.199999999999989</c:v>
                </c:pt>
                <c:pt idx="10">
                  <c:v>85.199999999999989</c:v>
                </c:pt>
                <c:pt idx="11">
                  <c:v>85.199999999999989</c:v>
                </c:pt>
                <c:pt idx="12">
                  <c:v>85.199999999999989</c:v>
                </c:pt>
                <c:pt idx="13">
                  <c:v>85.199999999999989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6-4937-92E0-712BE92AAB2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109,111'!$A$8:$A$35</c:f>
              <c:numCache>
                <c:formatCode>m/d/yyyy</c:formatCode>
                <c:ptCount val="28"/>
                <c:pt idx="0">
                  <c:v>45496</c:v>
                </c:pt>
                <c:pt idx="1">
                  <c:v>45497</c:v>
                </c:pt>
                <c:pt idx="2">
                  <c:v>45498</c:v>
                </c:pt>
                <c:pt idx="3">
                  <c:v>45499</c:v>
                </c:pt>
                <c:pt idx="4">
                  <c:v>45499</c:v>
                </c:pt>
                <c:pt idx="5">
                  <c:v>45502</c:v>
                </c:pt>
                <c:pt idx="6">
                  <c:v>45503</c:v>
                </c:pt>
                <c:pt idx="7">
                  <c:v>45504</c:v>
                </c:pt>
                <c:pt idx="8">
                  <c:v>45505</c:v>
                </c:pt>
                <c:pt idx="9">
                  <c:v>45506</c:v>
                </c:pt>
                <c:pt idx="10">
                  <c:v>45509</c:v>
                </c:pt>
                <c:pt idx="11">
                  <c:v>45479</c:v>
                </c:pt>
                <c:pt idx="12">
                  <c:v>45480</c:v>
                </c:pt>
                <c:pt idx="13">
                  <c:v>45512</c:v>
                </c:pt>
                <c:pt idx="14">
                  <c:v>45513</c:v>
                </c:pt>
                <c:pt idx="15">
                  <c:v>45516</c:v>
                </c:pt>
                <c:pt idx="16">
                  <c:v>45517</c:v>
                </c:pt>
                <c:pt idx="17">
                  <c:v>45518</c:v>
                </c:pt>
                <c:pt idx="18" formatCode="dd/mm/yy;@">
                  <c:v>45519</c:v>
                </c:pt>
                <c:pt idx="19" formatCode="dd/mm/yy;@">
                  <c:v>45520</c:v>
                </c:pt>
                <c:pt idx="20" formatCode="dd/mm/yy;@">
                  <c:v>45523</c:v>
                </c:pt>
                <c:pt idx="21">
                  <c:v>45524</c:v>
                </c:pt>
                <c:pt idx="22">
                  <c:v>45525</c:v>
                </c:pt>
                <c:pt idx="23">
                  <c:v>45526</c:v>
                </c:pt>
                <c:pt idx="24">
                  <c:v>45527</c:v>
                </c:pt>
                <c:pt idx="25">
                  <c:v>45531</c:v>
                </c:pt>
                <c:pt idx="26">
                  <c:v>45532</c:v>
                </c:pt>
                <c:pt idx="27">
                  <c:v>45533</c:v>
                </c:pt>
              </c:numCache>
            </c:numRef>
          </c:cat>
          <c:val>
            <c:numRef>
              <c:f>'Lot 109,111'!$AA$9:$AA$51</c:f>
              <c:numCache>
                <c:formatCode>General</c:formatCode>
                <c:ptCount val="43"/>
                <c:pt idx="0">
                  <c:v>198.8</c:v>
                </c:pt>
                <c:pt idx="1">
                  <c:v>198.8</c:v>
                </c:pt>
                <c:pt idx="2">
                  <c:v>198.8</c:v>
                </c:pt>
                <c:pt idx="3">
                  <c:v>198.8</c:v>
                </c:pt>
                <c:pt idx="4">
                  <c:v>198.8</c:v>
                </c:pt>
                <c:pt idx="5">
                  <c:v>198.8</c:v>
                </c:pt>
                <c:pt idx="6">
                  <c:v>198.8</c:v>
                </c:pt>
                <c:pt idx="7">
                  <c:v>198.8</c:v>
                </c:pt>
                <c:pt idx="8">
                  <c:v>198.8</c:v>
                </c:pt>
                <c:pt idx="9">
                  <c:v>198.8</c:v>
                </c:pt>
                <c:pt idx="10">
                  <c:v>198.8</c:v>
                </c:pt>
                <c:pt idx="11">
                  <c:v>198.8</c:v>
                </c:pt>
                <c:pt idx="12">
                  <c:v>198.8</c:v>
                </c:pt>
                <c:pt idx="13">
                  <c:v>198.8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114</c:v>
                </c:pt>
                <c:pt idx="33">
                  <c:v>114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114</c:v>
                </c:pt>
                <c:pt idx="38">
                  <c:v>114</c:v>
                </c:pt>
                <c:pt idx="39">
                  <c:v>114</c:v>
                </c:pt>
                <c:pt idx="40">
                  <c:v>114</c:v>
                </c:pt>
                <c:pt idx="41">
                  <c:v>114</c:v>
                </c:pt>
                <c:pt idx="4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6-4937-92E0-712BE92AAB25}"/>
            </c:ext>
          </c:extLst>
        </c:ser>
        <c:ser>
          <c:idx val="6"/>
          <c:order val="6"/>
          <c:tx>
            <c:v>Lot 111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'Lot 109,111'!$E$8:$E$36</c:f>
              <c:numCache>
                <c:formatCode>0</c:formatCode>
                <c:ptCount val="29"/>
                <c:pt idx="7" formatCode="General">
                  <c:v>83</c:v>
                </c:pt>
                <c:pt idx="8" formatCode="General">
                  <c:v>92</c:v>
                </c:pt>
                <c:pt idx="9" formatCode="General">
                  <c:v>84</c:v>
                </c:pt>
                <c:pt idx="10">
                  <c:v>84</c:v>
                </c:pt>
                <c:pt idx="11">
                  <c:v>74</c:v>
                </c:pt>
                <c:pt idx="12">
                  <c:v>70</c:v>
                </c:pt>
                <c:pt idx="13">
                  <c:v>58</c:v>
                </c:pt>
                <c:pt idx="14" formatCode="General">
                  <c:v>55</c:v>
                </c:pt>
                <c:pt idx="15" formatCode="General">
                  <c:v>47</c:v>
                </c:pt>
                <c:pt idx="16">
                  <c:v>72</c:v>
                </c:pt>
                <c:pt idx="17" formatCode="General">
                  <c:v>87</c:v>
                </c:pt>
                <c:pt idx="18" formatCode="General">
                  <c:v>83</c:v>
                </c:pt>
                <c:pt idx="19" formatCode="General">
                  <c:v>59</c:v>
                </c:pt>
                <c:pt idx="20" formatCode="General">
                  <c:v>63</c:v>
                </c:pt>
                <c:pt idx="21" formatCode="General">
                  <c:v>94</c:v>
                </c:pt>
                <c:pt idx="22" formatCode="General">
                  <c:v>99</c:v>
                </c:pt>
                <c:pt idx="23" formatCode="General">
                  <c:v>47</c:v>
                </c:pt>
                <c:pt idx="24" formatCode="General">
                  <c:v>84</c:v>
                </c:pt>
                <c:pt idx="25" formatCode="General">
                  <c:v>89</c:v>
                </c:pt>
                <c:pt idx="26" formatCode="General">
                  <c:v>111</c:v>
                </c:pt>
                <c:pt idx="27" formatCode="General">
                  <c:v>57</c:v>
                </c:pt>
                <c:pt idx="28" formatCode="General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A-4305-84C2-CE1292F1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15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109,111'!$A$8:$A$45</c:f>
              <c:numCache>
                <c:formatCode>m/d/yyyy</c:formatCode>
                <c:ptCount val="38"/>
                <c:pt idx="0">
                  <c:v>45496</c:v>
                </c:pt>
                <c:pt idx="1">
                  <c:v>45497</c:v>
                </c:pt>
                <c:pt idx="2">
                  <c:v>45498</c:v>
                </c:pt>
                <c:pt idx="3">
                  <c:v>45499</c:v>
                </c:pt>
                <c:pt idx="4">
                  <c:v>45499</c:v>
                </c:pt>
                <c:pt idx="5">
                  <c:v>45502</c:v>
                </c:pt>
                <c:pt idx="6">
                  <c:v>45503</c:v>
                </c:pt>
                <c:pt idx="7">
                  <c:v>45504</c:v>
                </c:pt>
                <c:pt idx="8">
                  <c:v>45505</c:v>
                </c:pt>
                <c:pt idx="9">
                  <c:v>45506</c:v>
                </c:pt>
                <c:pt idx="10">
                  <c:v>45509</c:v>
                </c:pt>
                <c:pt idx="11">
                  <c:v>45479</c:v>
                </c:pt>
                <c:pt idx="12">
                  <c:v>45480</c:v>
                </c:pt>
                <c:pt idx="13">
                  <c:v>45512</c:v>
                </c:pt>
                <c:pt idx="14">
                  <c:v>45513</c:v>
                </c:pt>
                <c:pt idx="15">
                  <c:v>45516</c:v>
                </c:pt>
                <c:pt idx="16">
                  <c:v>45517</c:v>
                </c:pt>
                <c:pt idx="17">
                  <c:v>45518</c:v>
                </c:pt>
                <c:pt idx="18" formatCode="dd/mm/yy;@">
                  <c:v>45519</c:v>
                </c:pt>
                <c:pt idx="19" formatCode="dd/mm/yy;@">
                  <c:v>45520</c:v>
                </c:pt>
                <c:pt idx="20" formatCode="dd/mm/yy;@">
                  <c:v>45523</c:v>
                </c:pt>
                <c:pt idx="21">
                  <c:v>45524</c:v>
                </c:pt>
                <c:pt idx="22">
                  <c:v>45525</c:v>
                </c:pt>
                <c:pt idx="23">
                  <c:v>45526</c:v>
                </c:pt>
                <c:pt idx="24">
                  <c:v>45527</c:v>
                </c:pt>
                <c:pt idx="25">
                  <c:v>45531</c:v>
                </c:pt>
                <c:pt idx="26">
                  <c:v>45532</c:v>
                </c:pt>
                <c:pt idx="27">
                  <c:v>45533</c:v>
                </c:pt>
                <c:pt idx="28">
                  <c:v>45537</c:v>
                </c:pt>
              </c:numCache>
            </c:numRef>
          </c:cat>
          <c:val>
            <c:numRef>
              <c:f>'Lot 109,111'!$C$8:$C$48</c:f>
              <c:numCache>
                <c:formatCode>0</c:formatCode>
                <c:ptCount val="41"/>
                <c:pt idx="0" formatCode="General">
                  <c:v>334</c:v>
                </c:pt>
                <c:pt idx="1">
                  <c:v>193</c:v>
                </c:pt>
                <c:pt idx="2">
                  <c:v>241</c:v>
                </c:pt>
                <c:pt idx="3">
                  <c:v>200</c:v>
                </c:pt>
                <c:pt idx="4" formatCode="General">
                  <c:v>250</c:v>
                </c:pt>
                <c:pt idx="5">
                  <c:v>328</c:v>
                </c:pt>
                <c:pt idx="6">
                  <c:v>324</c:v>
                </c:pt>
                <c:pt idx="7" formatCode="General">
                  <c:v>339</c:v>
                </c:pt>
                <c:pt idx="8" formatCode="General">
                  <c:v>248</c:v>
                </c:pt>
                <c:pt idx="9" formatCode="General">
                  <c:v>331</c:v>
                </c:pt>
                <c:pt idx="10">
                  <c:v>351</c:v>
                </c:pt>
                <c:pt idx="11">
                  <c:v>345</c:v>
                </c:pt>
                <c:pt idx="12">
                  <c:v>287</c:v>
                </c:pt>
                <c:pt idx="13">
                  <c:v>254</c:v>
                </c:pt>
                <c:pt idx="14" formatCode="General">
                  <c:v>206</c:v>
                </c:pt>
                <c:pt idx="15" formatCode="General">
                  <c:v>307</c:v>
                </c:pt>
                <c:pt idx="16">
                  <c:v>240</c:v>
                </c:pt>
                <c:pt idx="17" formatCode="General">
                  <c:v>341</c:v>
                </c:pt>
                <c:pt idx="18" formatCode="General">
                  <c:v>261</c:v>
                </c:pt>
                <c:pt idx="19" formatCode="General">
                  <c:v>357</c:v>
                </c:pt>
                <c:pt idx="20" formatCode="General">
                  <c:v>250</c:v>
                </c:pt>
                <c:pt idx="21" formatCode="General">
                  <c:v>203</c:v>
                </c:pt>
                <c:pt idx="22" formatCode="General">
                  <c:v>348</c:v>
                </c:pt>
                <c:pt idx="23" formatCode="General">
                  <c:v>295</c:v>
                </c:pt>
                <c:pt idx="24" formatCode="General">
                  <c:v>335</c:v>
                </c:pt>
                <c:pt idx="25" formatCode="General">
                  <c:v>220</c:v>
                </c:pt>
                <c:pt idx="26" formatCode="General">
                  <c:v>376</c:v>
                </c:pt>
                <c:pt idx="27" formatCode="General">
                  <c:v>239</c:v>
                </c:pt>
                <c:pt idx="28" formatCode="General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2-4629-9934-5C985A9E3E10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109,111'!$AB$9:$AB$51</c:f>
              <c:numCache>
                <c:formatCode>0</c:formatCode>
                <c:ptCount val="43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</c:v>
                </c:pt>
                <c:pt idx="5">
                  <c:v>284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385</c:v>
                </c:pt>
                <c:pt idx="12">
                  <c:v>284</c:v>
                </c:pt>
                <c:pt idx="13">
                  <c:v>284</c:v>
                </c:pt>
                <c:pt idx="14">
                  <c:v>284</c:v>
                </c:pt>
                <c:pt idx="15">
                  <c:v>284</c:v>
                </c:pt>
                <c:pt idx="16">
                  <c:v>284</c:v>
                </c:pt>
                <c:pt idx="17">
                  <c:v>284</c:v>
                </c:pt>
                <c:pt idx="18">
                  <c:v>284</c:v>
                </c:pt>
                <c:pt idx="19">
                  <c:v>284</c:v>
                </c:pt>
                <c:pt idx="20">
                  <c:v>284</c:v>
                </c:pt>
                <c:pt idx="21">
                  <c:v>284</c:v>
                </c:pt>
                <c:pt idx="22">
                  <c:v>284</c:v>
                </c:pt>
                <c:pt idx="23">
                  <c:v>284</c:v>
                </c:pt>
                <c:pt idx="24">
                  <c:v>284</c:v>
                </c:pt>
                <c:pt idx="25">
                  <c:v>284</c:v>
                </c:pt>
                <c:pt idx="26">
                  <c:v>284</c:v>
                </c:pt>
                <c:pt idx="27">
                  <c:v>284</c:v>
                </c:pt>
                <c:pt idx="28">
                  <c:v>284</c:v>
                </c:pt>
                <c:pt idx="29">
                  <c:v>284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284</c:v>
                </c:pt>
                <c:pt idx="34">
                  <c:v>284</c:v>
                </c:pt>
                <c:pt idx="35">
                  <c:v>284</c:v>
                </c:pt>
                <c:pt idx="36">
                  <c:v>284</c:v>
                </c:pt>
                <c:pt idx="37">
                  <c:v>284</c:v>
                </c:pt>
                <c:pt idx="38">
                  <c:v>284</c:v>
                </c:pt>
                <c:pt idx="39">
                  <c:v>284</c:v>
                </c:pt>
                <c:pt idx="40">
                  <c:v>284</c:v>
                </c:pt>
                <c:pt idx="41">
                  <c:v>284</c:v>
                </c:pt>
                <c:pt idx="42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2-4629-9934-5C985A9E3E10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109,111'!$AC$9:$AC$51</c:f>
              <c:numCache>
                <c:formatCode>0</c:formatCode>
                <c:ptCount val="43"/>
                <c:pt idx="0">
                  <c:v>227.2</c:v>
                </c:pt>
                <c:pt idx="1">
                  <c:v>227.2</c:v>
                </c:pt>
                <c:pt idx="2">
                  <c:v>227.2</c:v>
                </c:pt>
                <c:pt idx="3">
                  <c:v>227.2</c:v>
                </c:pt>
                <c:pt idx="4">
                  <c:v>227.2</c:v>
                </c:pt>
                <c:pt idx="5">
                  <c:v>227.2</c:v>
                </c:pt>
                <c:pt idx="6">
                  <c:v>227.2</c:v>
                </c:pt>
                <c:pt idx="7">
                  <c:v>227.2</c:v>
                </c:pt>
                <c:pt idx="8">
                  <c:v>227.2</c:v>
                </c:pt>
                <c:pt idx="9">
                  <c:v>227.2</c:v>
                </c:pt>
                <c:pt idx="10">
                  <c:v>227.2</c:v>
                </c:pt>
                <c:pt idx="11">
                  <c:v>308</c:v>
                </c:pt>
                <c:pt idx="12">
                  <c:v>227.2</c:v>
                </c:pt>
                <c:pt idx="13">
                  <c:v>227.2</c:v>
                </c:pt>
                <c:pt idx="14">
                  <c:v>227.2</c:v>
                </c:pt>
                <c:pt idx="15">
                  <c:v>227.2</c:v>
                </c:pt>
                <c:pt idx="16">
                  <c:v>227.2</c:v>
                </c:pt>
                <c:pt idx="17">
                  <c:v>227.2</c:v>
                </c:pt>
                <c:pt idx="18">
                  <c:v>227.2</c:v>
                </c:pt>
                <c:pt idx="19">
                  <c:v>227.2</c:v>
                </c:pt>
                <c:pt idx="20">
                  <c:v>227.2</c:v>
                </c:pt>
                <c:pt idx="21">
                  <c:v>227.2</c:v>
                </c:pt>
                <c:pt idx="22">
                  <c:v>227.2</c:v>
                </c:pt>
                <c:pt idx="23">
                  <c:v>227.2</c:v>
                </c:pt>
                <c:pt idx="24">
                  <c:v>227.2</c:v>
                </c:pt>
                <c:pt idx="25">
                  <c:v>227.2</c:v>
                </c:pt>
                <c:pt idx="26">
                  <c:v>227.2</c:v>
                </c:pt>
                <c:pt idx="27">
                  <c:v>227.2</c:v>
                </c:pt>
                <c:pt idx="28">
                  <c:v>227.2</c:v>
                </c:pt>
                <c:pt idx="29">
                  <c:v>227.2</c:v>
                </c:pt>
                <c:pt idx="30">
                  <c:v>227.2</c:v>
                </c:pt>
                <c:pt idx="31">
                  <c:v>227.2</c:v>
                </c:pt>
                <c:pt idx="32">
                  <c:v>227.2</c:v>
                </c:pt>
                <c:pt idx="33">
                  <c:v>227.2</c:v>
                </c:pt>
                <c:pt idx="34">
                  <c:v>227.2</c:v>
                </c:pt>
                <c:pt idx="35">
                  <c:v>227.2</c:v>
                </c:pt>
                <c:pt idx="36">
                  <c:v>227.2</c:v>
                </c:pt>
                <c:pt idx="37">
                  <c:v>227.2</c:v>
                </c:pt>
                <c:pt idx="38">
                  <c:v>227.2</c:v>
                </c:pt>
                <c:pt idx="39">
                  <c:v>227.2</c:v>
                </c:pt>
                <c:pt idx="40">
                  <c:v>227.2</c:v>
                </c:pt>
                <c:pt idx="41">
                  <c:v>227.2</c:v>
                </c:pt>
                <c:pt idx="42">
                  <c:v>227.2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2-4629-9934-5C985A9E3E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109,111'!$AD$9:$AD$51</c:f>
              <c:numCache>
                <c:formatCode>0</c:formatCode>
                <c:ptCount val="43"/>
                <c:pt idx="0">
                  <c:v>340.8</c:v>
                </c:pt>
                <c:pt idx="1">
                  <c:v>340.8</c:v>
                </c:pt>
                <c:pt idx="2">
                  <c:v>340.8</c:v>
                </c:pt>
                <c:pt idx="3">
                  <c:v>340.8</c:v>
                </c:pt>
                <c:pt idx="4">
                  <c:v>340.8</c:v>
                </c:pt>
                <c:pt idx="5">
                  <c:v>340.8</c:v>
                </c:pt>
                <c:pt idx="6">
                  <c:v>340.8</c:v>
                </c:pt>
                <c:pt idx="7">
                  <c:v>340.8</c:v>
                </c:pt>
                <c:pt idx="8">
                  <c:v>340.8</c:v>
                </c:pt>
                <c:pt idx="9">
                  <c:v>340.8</c:v>
                </c:pt>
                <c:pt idx="10">
                  <c:v>340.8</c:v>
                </c:pt>
                <c:pt idx="11">
                  <c:v>462</c:v>
                </c:pt>
                <c:pt idx="12">
                  <c:v>340.8</c:v>
                </c:pt>
                <c:pt idx="13">
                  <c:v>340.8</c:v>
                </c:pt>
                <c:pt idx="14">
                  <c:v>340.8</c:v>
                </c:pt>
                <c:pt idx="15">
                  <c:v>340.8</c:v>
                </c:pt>
                <c:pt idx="16">
                  <c:v>340.8</c:v>
                </c:pt>
                <c:pt idx="17">
                  <c:v>340.8</c:v>
                </c:pt>
                <c:pt idx="18">
                  <c:v>340.8</c:v>
                </c:pt>
                <c:pt idx="19">
                  <c:v>340.8</c:v>
                </c:pt>
                <c:pt idx="20">
                  <c:v>340.8</c:v>
                </c:pt>
                <c:pt idx="21">
                  <c:v>340.8</c:v>
                </c:pt>
                <c:pt idx="22">
                  <c:v>340.8</c:v>
                </c:pt>
                <c:pt idx="23">
                  <c:v>340.8</c:v>
                </c:pt>
                <c:pt idx="24">
                  <c:v>340.8</c:v>
                </c:pt>
                <c:pt idx="25">
                  <c:v>340.8</c:v>
                </c:pt>
                <c:pt idx="26">
                  <c:v>340.8</c:v>
                </c:pt>
                <c:pt idx="27">
                  <c:v>340.8</c:v>
                </c:pt>
                <c:pt idx="28">
                  <c:v>340.8</c:v>
                </c:pt>
                <c:pt idx="29">
                  <c:v>340.8</c:v>
                </c:pt>
                <c:pt idx="30">
                  <c:v>340.8</c:v>
                </c:pt>
                <c:pt idx="31">
                  <c:v>340.8</c:v>
                </c:pt>
                <c:pt idx="32">
                  <c:v>340.8</c:v>
                </c:pt>
                <c:pt idx="33">
                  <c:v>340.8</c:v>
                </c:pt>
                <c:pt idx="34">
                  <c:v>340.8</c:v>
                </c:pt>
                <c:pt idx="35">
                  <c:v>340.8</c:v>
                </c:pt>
                <c:pt idx="36">
                  <c:v>340.8</c:v>
                </c:pt>
                <c:pt idx="37">
                  <c:v>340.8</c:v>
                </c:pt>
                <c:pt idx="38">
                  <c:v>340.8</c:v>
                </c:pt>
                <c:pt idx="39">
                  <c:v>340.8</c:v>
                </c:pt>
                <c:pt idx="40">
                  <c:v>340.8</c:v>
                </c:pt>
                <c:pt idx="41">
                  <c:v>340.8</c:v>
                </c:pt>
                <c:pt idx="42">
                  <c:v>340.8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2-4629-9934-5C985A9E3E10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109,111'!$AE$9:$AE$51</c:f>
              <c:numCache>
                <c:formatCode>General</c:formatCode>
                <c:ptCount val="43"/>
                <c:pt idx="0">
                  <c:v>170.39999999999998</c:v>
                </c:pt>
                <c:pt idx="1">
                  <c:v>170.39999999999998</c:v>
                </c:pt>
                <c:pt idx="2">
                  <c:v>170.39999999999998</c:v>
                </c:pt>
                <c:pt idx="3">
                  <c:v>170.39999999999998</c:v>
                </c:pt>
                <c:pt idx="4">
                  <c:v>170.39999999999998</c:v>
                </c:pt>
                <c:pt idx="5">
                  <c:v>170.39999999999998</c:v>
                </c:pt>
                <c:pt idx="6">
                  <c:v>170.39999999999998</c:v>
                </c:pt>
                <c:pt idx="7">
                  <c:v>170.39999999999998</c:v>
                </c:pt>
                <c:pt idx="8">
                  <c:v>170.39999999999998</c:v>
                </c:pt>
                <c:pt idx="9">
                  <c:v>170.39999999999998</c:v>
                </c:pt>
                <c:pt idx="10">
                  <c:v>170.39999999999998</c:v>
                </c:pt>
                <c:pt idx="11" formatCode="0">
                  <c:v>231.24</c:v>
                </c:pt>
                <c:pt idx="12">
                  <c:v>170.39999999999998</c:v>
                </c:pt>
                <c:pt idx="13">
                  <c:v>170.39999999999998</c:v>
                </c:pt>
                <c:pt idx="14">
                  <c:v>170.39999999999998</c:v>
                </c:pt>
                <c:pt idx="15">
                  <c:v>170.39999999999998</c:v>
                </c:pt>
                <c:pt idx="16">
                  <c:v>170.39999999999998</c:v>
                </c:pt>
                <c:pt idx="17">
                  <c:v>170.39999999999998</c:v>
                </c:pt>
                <c:pt idx="18">
                  <c:v>170.39999999999998</c:v>
                </c:pt>
                <c:pt idx="19">
                  <c:v>170.39999999999998</c:v>
                </c:pt>
                <c:pt idx="20">
                  <c:v>170.39999999999998</c:v>
                </c:pt>
                <c:pt idx="21">
                  <c:v>170.39999999999998</c:v>
                </c:pt>
                <c:pt idx="22">
                  <c:v>170.39999999999998</c:v>
                </c:pt>
                <c:pt idx="23">
                  <c:v>170.39999999999998</c:v>
                </c:pt>
                <c:pt idx="24">
                  <c:v>170.39999999999998</c:v>
                </c:pt>
                <c:pt idx="25">
                  <c:v>170.39999999999998</c:v>
                </c:pt>
                <c:pt idx="26">
                  <c:v>170.39999999999998</c:v>
                </c:pt>
                <c:pt idx="27">
                  <c:v>170.39999999999998</c:v>
                </c:pt>
                <c:pt idx="28">
                  <c:v>170.39999999999998</c:v>
                </c:pt>
                <c:pt idx="29">
                  <c:v>170.39999999999998</c:v>
                </c:pt>
                <c:pt idx="30">
                  <c:v>170.39999999999998</c:v>
                </c:pt>
                <c:pt idx="31">
                  <c:v>170.39999999999998</c:v>
                </c:pt>
                <c:pt idx="32">
                  <c:v>170.39999999999998</c:v>
                </c:pt>
                <c:pt idx="33">
                  <c:v>170.39999999999998</c:v>
                </c:pt>
                <c:pt idx="34">
                  <c:v>170.39999999999998</c:v>
                </c:pt>
                <c:pt idx="35">
                  <c:v>170.39999999999998</c:v>
                </c:pt>
                <c:pt idx="36">
                  <c:v>170.39999999999998</c:v>
                </c:pt>
                <c:pt idx="37">
                  <c:v>170.39999999999998</c:v>
                </c:pt>
                <c:pt idx="38">
                  <c:v>170.39999999999998</c:v>
                </c:pt>
                <c:pt idx="39">
                  <c:v>170.39999999999998</c:v>
                </c:pt>
                <c:pt idx="40">
                  <c:v>170.39999999999998</c:v>
                </c:pt>
                <c:pt idx="41">
                  <c:v>170.39999999999998</c:v>
                </c:pt>
                <c:pt idx="42">
                  <c:v>170.39999999999998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2-4629-9934-5C985A9E3E10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109,111'!$AF$9:$AF$50</c:f>
              <c:numCache>
                <c:formatCode>General</c:formatCode>
                <c:ptCount val="42"/>
                <c:pt idx="0">
                  <c:v>397.6</c:v>
                </c:pt>
                <c:pt idx="1">
                  <c:v>397.6</c:v>
                </c:pt>
                <c:pt idx="2">
                  <c:v>397.6</c:v>
                </c:pt>
                <c:pt idx="3">
                  <c:v>397.6</c:v>
                </c:pt>
                <c:pt idx="4">
                  <c:v>397.6</c:v>
                </c:pt>
                <c:pt idx="5">
                  <c:v>397.6</c:v>
                </c:pt>
                <c:pt idx="6">
                  <c:v>397.6</c:v>
                </c:pt>
                <c:pt idx="7">
                  <c:v>397.6</c:v>
                </c:pt>
                <c:pt idx="8">
                  <c:v>397.6</c:v>
                </c:pt>
                <c:pt idx="9">
                  <c:v>397.6</c:v>
                </c:pt>
                <c:pt idx="10">
                  <c:v>397.6</c:v>
                </c:pt>
                <c:pt idx="11">
                  <c:v>539.55999999999995</c:v>
                </c:pt>
                <c:pt idx="12">
                  <c:v>397.6</c:v>
                </c:pt>
                <c:pt idx="13">
                  <c:v>397.6</c:v>
                </c:pt>
                <c:pt idx="14">
                  <c:v>397.6</c:v>
                </c:pt>
                <c:pt idx="15">
                  <c:v>397.6</c:v>
                </c:pt>
                <c:pt idx="16">
                  <c:v>397.6</c:v>
                </c:pt>
                <c:pt idx="17">
                  <c:v>397.6</c:v>
                </c:pt>
                <c:pt idx="18">
                  <c:v>397.6</c:v>
                </c:pt>
                <c:pt idx="19">
                  <c:v>397.6</c:v>
                </c:pt>
                <c:pt idx="20">
                  <c:v>397.6</c:v>
                </c:pt>
                <c:pt idx="21">
                  <c:v>397.6</c:v>
                </c:pt>
                <c:pt idx="22">
                  <c:v>397.6</c:v>
                </c:pt>
                <c:pt idx="23">
                  <c:v>397.6</c:v>
                </c:pt>
                <c:pt idx="24">
                  <c:v>397.6</c:v>
                </c:pt>
                <c:pt idx="25">
                  <c:v>397.6</c:v>
                </c:pt>
                <c:pt idx="26">
                  <c:v>397.6</c:v>
                </c:pt>
                <c:pt idx="27">
                  <c:v>397.6</c:v>
                </c:pt>
                <c:pt idx="28">
                  <c:v>397.6</c:v>
                </c:pt>
                <c:pt idx="29">
                  <c:v>397.6</c:v>
                </c:pt>
                <c:pt idx="30">
                  <c:v>397.6</c:v>
                </c:pt>
                <c:pt idx="31">
                  <c:v>397.6</c:v>
                </c:pt>
                <c:pt idx="32">
                  <c:v>397.6</c:v>
                </c:pt>
                <c:pt idx="33">
                  <c:v>397.6</c:v>
                </c:pt>
                <c:pt idx="34">
                  <c:v>397.6</c:v>
                </c:pt>
                <c:pt idx="35">
                  <c:v>397.6</c:v>
                </c:pt>
                <c:pt idx="36">
                  <c:v>397.6</c:v>
                </c:pt>
                <c:pt idx="37">
                  <c:v>397.6</c:v>
                </c:pt>
                <c:pt idx="38">
                  <c:v>397.6</c:v>
                </c:pt>
                <c:pt idx="39">
                  <c:v>397.6</c:v>
                </c:pt>
                <c:pt idx="40">
                  <c:v>397.6</c:v>
                </c:pt>
                <c:pt idx="41">
                  <c:v>397.6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2-4629-9934-5C985A9E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112,113'!$A$7:$A$45</c:f>
              <c:numCache>
                <c:formatCode>m/d/yyyy</c:formatCode>
                <c:ptCount val="39"/>
                <c:pt idx="0">
                  <c:v>45526</c:v>
                </c:pt>
                <c:pt idx="1">
                  <c:v>45527</c:v>
                </c:pt>
                <c:pt idx="2">
                  <c:v>45531</c:v>
                </c:pt>
                <c:pt idx="3">
                  <c:v>45532</c:v>
                </c:pt>
                <c:pt idx="4">
                  <c:v>45533</c:v>
                </c:pt>
                <c:pt idx="5">
                  <c:v>45537</c:v>
                </c:pt>
                <c:pt idx="6">
                  <c:v>45538</c:v>
                </c:pt>
                <c:pt idx="7">
                  <c:v>45539</c:v>
                </c:pt>
                <c:pt idx="8">
                  <c:v>45540</c:v>
                </c:pt>
                <c:pt idx="9">
                  <c:v>45541</c:v>
                </c:pt>
                <c:pt idx="10">
                  <c:v>45544</c:v>
                </c:pt>
                <c:pt idx="11">
                  <c:v>45545</c:v>
                </c:pt>
                <c:pt idx="12">
                  <c:v>45546</c:v>
                </c:pt>
                <c:pt idx="13">
                  <c:v>45547</c:v>
                </c:pt>
                <c:pt idx="14">
                  <c:v>45548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45558</c:v>
                </c:pt>
                <c:pt idx="21">
                  <c:v>45559</c:v>
                </c:pt>
                <c:pt idx="22">
                  <c:v>45560</c:v>
                </c:pt>
                <c:pt idx="23">
                  <c:v>45561</c:v>
                </c:pt>
                <c:pt idx="24">
                  <c:v>45562</c:v>
                </c:pt>
                <c:pt idx="25">
                  <c:v>45565</c:v>
                </c:pt>
                <c:pt idx="26">
                  <c:v>45566</c:v>
                </c:pt>
                <c:pt idx="27">
                  <c:v>45567</c:v>
                </c:pt>
              </c:numCache>
            </c:numRef>
          </c:cat>
          <c:val>
            <c:numRef>
              <c:f>'Lot 112,113'!$B$7:$B$50</c:f>
              <c:numCache>
                <c:formatCode>0</c:formatCode>
                <c:ptCount val="44"/>
                <c:pt idx="0">
                  <c:v>61</c:v>
                </c:pt>
                <c:pt idx="1">
                  <c:v>61</c:v>
                </c:pt>
                <c:pt idx="2">
                  <c:v>70</c:v>
                </c:pt>
                <c:pt idx="3">
                  <c:v>89</c:v>
                </c:pt>
                <c:pt idx="4">
                  <c:v>83</c:v>
                </c:pt>
                <c:pt idx="5">
                  <c:v>93</c:v>
                </c:pt>
                <c:pt idx="6" formatCode="General">
                  <c:v>49</c:v>
                </c:pt>
                <c:pt idx="7" formatCode="General">
                  <c:v>59</c:v>
                </c:pt>
                <c:pt idx="8" formatCode="General">
                  <c:v>58</c:v>
                </c:pt>
                <c:pt idx="9" formatCode="General">
                  <c:v>61</c:v>
                </c:pt>
                <c:pt idx="10" formatCode="General">
                  <c:v>69</c:v>
                </c:pt>
                <c:pt idx="11">
                  <c:v>41</c:v>
                </c:pt>
                <c:pt idx="12">
                  <c:v>53</c:v>
                </c:pt>
                <c:pt idx="13">
                  <c:v>19</c:v>
                </c:pt>
                <c:pt idx="14">
                  <c:v>31</c:v>
                </c:pt>
                <c:pt idx="15" formatCode="General">
                  <c:v>46</c:v>
                </c:pt>
                <c:pt idx="16" formatCode="General">
                  <c:v>30</c:v>
                </c:pt>
                <c:pt idx="17">
                  <c:v>69</c:v>
                </c:pt>
                <c:pt idx="18" formatCode="General">
                  <c:v>61</c:v>
                </c:pt>
                <c:pt idx="19" formatCode="General">
                  <c:v>57</c:v>
                </c:pt>
                <c:pt idx="20" formatCode="General">
                  <c:v>64</c:v>
                </c:pt>
                <c:pt idx="21" formatCode="General">
                  <c:v>50</c:v>
                </c:pt>
                <c:pt idx="22" formatCode="General">
                  <c:v>77</c:v>
                </c:pt>
                <c:pt idx="23" formatCode="General">
                  <c:v>42</c:v>
                </c:pt>
                <c:pt idx="24" formatCode="General">
                  <c:v>47</c:v>
                </c:pt>
                <c:pt idx="25" formatCode="General">
                  <c:v>31</c:v>
                </c:pt>
                <c:pt idx="26" formatCode="General">
                  <c:v>43</c:v>
                </c:pt>
                <c:pt idx="27" formatCode="General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3-4D27-8E4D-7DB43D582E76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112,113'!$T$8:$T$51</c:f>
              <c:numCache>
                <c:formatCode>0</c:formatCode>
                <c:ptCount val="44"/>
                <c:pt idx="0">
                  <c:v>72.8</c:v>
                </c:pt>
                <c:pt idx="1">
                  <c:v>72.8</c:v>
                </c:pt>
                <c:pt idx="2">
                  <c:v>72.8</c:v>
                </c:pt>
                <c:pt idx="3">
                  <c:v>72.8</c:v>
                </c:pt>
                <c:pt idx="4">
                  <c:v>72.8</c:v>
                </c:pt>
                <c:pt idx="5">
                  <c:v>72.8</c:v>
                </c:pt>
                <c:pt idx="6">
                  <c:v>72.8</c:v>
                </c:pt>
                <c:pt idx="7">
                  <c:v>72.8</c:v>
                </c:pt>
                <c:pt idx="8">
                  <c:v>72.8</c:v>
                </c:pt>
                <c:pt idx="9">
                  <c:v>72.8</c:v>
                </c:pt>
                <c:pt idx="10">
                  <c:v>72.8</c:v>
                </c:pt>
                <c:pt idx="11">
                  <c:v>72.8</c:v>
                </c:pt>
                <c:pt idx="12">
                  <c:v>73</c:v>
                </c:pt>
                <c:pt idx="13">
                  <c:v>72.8</c:v>
                </c:pt>
                <c:pt idx="14">
                  <c:v>72.8</c:v>
                </c:pt>
                <c:pt idx="15">
                  <c:v>72.8</c:v>
                </c:pt>
                <c:pt idx="16">
                  <c:v>72.8</c:v>
                </c:pt>
                <c:pt idx="17">
                  <c:v>72.8</c:v>
                </c:pt>
                <c:pt idx="18">
                  <c:v>72.8</c:v>
                </c:pt>
                <c:pt idx="19">
                  <c:v>72.8</c:v>
                </c:pt>
                <c:pt idx="20">
                  <c:v>72.8</c:v>
                </c:pt>
                <c:pt idx="21">
                  <c:v>72.8</c:v>
                </c:pt>
                <c:pt idx="22">
                  <c:v>72.8</c:v>
                </c:pt>
                <c:pt idx="23">
                  <c:v>72.8</c:v>
                </c:pt>
                <c:pt idx="24">
                  <c:v>72.8</c:v>
                </c:pt>
                <c:pt idx="25">
                  <c:v>72.8</c:v>
                </c:pt>
                <c:pt idx="26">
                  <c:v>72.8</c:v>
                </c:pt>
                <c:pt idx="27">
                  <c:v>72.8</c:v>
                </c:pt>
                <c:pt idx="28">
                  <c:v>72.8</c:v>
                </c:pt>
                <c:pt idx="29">
                  <c:v>72.8</c:v>
                </c:pt>
                <c:pt idx="30">
                  <c:v>72.8</c:v>
                </c:pt>
                <c:pt idx="31">
                  <c:v>72.8</c:v>
                </c:pt>
                <c:pt idx="32">
                  <c:v>72.8</c:v>
                </c:pt>
                <c:pt idx="33">
                  <c:v>72.8</c:v>
                </c:pt>
                <c:pt idx="34">
                  <c:v>72.8</c:v>
                </c:pt>
                <c:pt idx="35">
                  <c:v>72.8</c:v>
                </c:pt>
                <c:pt idx="36">
                  <c:v>72.8</c:v>
                </c:pt>
                <c:pt idx="37">
                  <c:v>72.8</c:v>
                </c:pt>
                <c:pt idx="38">
                  <c:v>72.8</c:v>
                </c:pt>
                <c:pt idx="39">
                  <c:v>72.8</c:v>
                </c:pt>
                <c:pt idx="40">
                  <c:v>72.8</c:v>
                </c:pt>
                <c:pt idx="41">
                  <c:v>72.8</c:v>
                </c:pt>
                <c:pt idx="42">
                  <c:v>72.8</c:v>
                </c:pt>
                <c:pt idx="43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3-4D27-8E4D-7DB43D582E76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112,113'!$U$8:$U$51</c:f>
              <c:numCache>
                <c:formatCode>0</c:formatCode>
                <c:ptCount val="44"/>
                <c:pt idx="0">
                  <c:v>58.239999999999995</c:v>
                </c:pt>
                <c:pt idx="1">
                  <c:v>58.239999999999995</c:v>
                </c:pt>
                <c:pt idx="2">
                  <c:v>58.239999999999995</c:v>
                </c:pt>
                <c:pt idx="3">
                  <c:v>58.239999999999995</c:v>
                </c:pt>
                <c:pt idx="4">
                  <c:v>58.239999999999995</c:v>
                </c:pt>
                <c:pt idx="5">
                  <c:v>58.239999999999995</c:v>
                </c:pt>
                <c:pt idx="6">
                  <c:v>58.239999999999995</c:v>
                </c:pt>
                <c:pt idx="7">
                  <c:v>58.239999999999995</c:v>
                </c:pt>
                <c:pt idx="8">
                  <c:v>58.239999999999995</c:v>
                </c:pt>
                <c:pt idx="9">
                  <c:v>58.239999999999995</c:v>
                </c:pt>
                <c:pt idx="10">
                  <c:v>58.239999999999995</c:v>
                </c:pt>
                <c:pt idx="11">
                  <c:v>58.239999999999995</c:v>
                </c:pt>
                <c:pt idx="12">
                  <c:v>58</c:v>
                </c:pt>
                <c:pt idx="13">
                  <c:v>58.239999999999995</c:v>
                </c:pt>
                <c:pt idx="14">
                  <c:v>58.239999999999995</c:v>
                </c:pt>
                <c:pt idx="15">
                  <c:v>58.239999999999995</c:v>
                </c:pt>
                <c:pt idx="16">
                  <c:v>58.239999999999995</c:v>
                </c:pt>
                <c:pt idx="17">
                  <c:v>58.239999999999995</c:v>
                </c:pt>
                <c:pt idx="18">
                  <c:v>58.239999999999995</c:v>
                </c:pt>
                <c:pt idx="19">
                  <c:v>58.239999999999995</c:v>
                </c:pt>
                <c:pt idx="20">
                  <c:v>58.239999999999995</c:v>
                </c:pt>
                <c:pt idx="21">
                  <c:v>58.239999999999995</c:v>
                </c:pt>
                <c:pt idx="22">
                  <c:v>58.239999999999995</c:v>
                </c:pt>
                <c:pt idx="23">
                  <c:v>58.239999999999995</c:v>
                </c:pt>
                <c:pt idx="24">
                  <c:v>58.239999999999995</c:v>
                </c:pt>
                <c:pt idx="25">
                  <c:v>58.239999999999995</c:v>
                </c:pt>
                <c:pt idx="26">
                  <c:v>58.239999999999995</c:v>
                </c:pt>
                <c:pt idx="27">
                  <c:v>58.239999999999995</c:v>
                </c:pt>
                <c:pt idx="28">
                  <c:v>58.239999999999995</c:v>
                </c:pt>
                <c:pt idx="29">
                  <c:v>58.239999999999995</c:v>
                </c:pt>
                <c:pt idx="30">
                  <c:v>58.239999999999995</c:v>
                </c:pt>
                <c:pt idx="31">
                  <c:v>58.239999999999995</c:v>
                </c:pt>
                <c:pt idx="32">
                  <c:v>58.239999999999995</c:v>
                </c:pt>
                <c:pt idx="33">
                  <c:v>58.239999999999995</c:v>
                </c:pt>
                <c:pt idx="34">
                  <c:v>58.239999999999995</c:v>
                </c:pt>
                <c:pt idx="35">
                  <c:v>58.239999999999995</c:v>
                </c:pt>
                <c:pt idx="36">
                  <c:v>58.239999999999995</c:v>
                </c:pt>
                <c:pt idx="37">
                  <c:v>58.239999999999995</c:v>
                </c:pt>
                <c:pt idx="38">
                  <c:v>58.239999999999995</c:v>
                </c:pt>
                <c:pt idx="39">
                  <c:v>58.239999999999995</c:v>
                </c:pt>
                <c:pt idx="40">
                  <c:v>58.239999999999995</c:v>
                </c:pt>
                <c:pt idx="41">
                  <c:v>58.239999999999995</c:v>
                </c:pt>
                <c:pt idx="42">
                  <c:v>58.239999999999995</c:v>
                </c:pt>
                <c:pt idx="43">
                  <c:v>58.239999999999995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3-4D27-8E4D-7DB43D582E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112,113'!$V$8:$V$51</c:f>
              <c:numCache>
                <c:formatCode>0</c:formatCode>
                <c:ptCount val="44"/>
                <c:pt idx="0">
                  <c:v>87.36</c:v>
                </c:pt>
                <c:pt idx="1">
                  <c:v>87.36</c:v>
                </c:pt>
                <c:pt idx="2">
                  <c:v>87.36</c:v>
                </c:pt>
                <c:pt idx="3">
                  <c:v>87.36</c:v>
                </c:pt>
                <c:pt idx="4">
                  <c:v>87.36</c:v>
                </c:pt>
                <c:pt idx="5">
                  <c:v>87.36</c:v>
                </c:pt>
                <c:pt idx="6">
                  <c:v>87.36</c:v>
                </c:pt>
                <c:pt idx="7">
                  <c:v>87.36</c:v>
                </c:pt>
                <c:pt idx="8">
                  <c:v>87.36</c:v>
                </c:pt>
                <c:pt idx="9">
                  <c:v>87.36</c:v>
                </c:pt>
                <c:pt idx="10">
                  <c:v>87.36</c:v>
                </c:pt>
                <c:pt idx="11">
                  <c:v>87.36</c:v>
                </c:pt>
                <c:pt idx="12">
                  <c:v>87</c:v>
                </c:pt>
                <c:pt idx="13">
                  <c:v>87.36</c:v>
                </c:pt>
                <c:pt idx="14">
                  <c:v>87.36</c:v>
                </c:pt>
                <c:pt idx="15">
                  <c:v>87.36</c:v>
                </c:pt>
                <c:pt idx="16">
                  <c:v>87.36</c:v>
                </c:pt>
                <c:pt idx="17">
                  <c:v>87.36</c:v>
                </c:pt>
                <c:pt idx="18">
                  <c:v>87.36</c:v>
                </c:pt>
                <c:pt idx="19">
                  <c:v>87.36</c:v>
                </c:pt>
                <c:pt idx="20">
                  <c:v>87.36</c:v>
                </c:pt>
                <c:pt idx="21">
                  <c:v>87.36</c:v>
                </c:pt>
                <c:pt idx="22">
                  <c:v>87.36</c:v>
                </c:pt>
                <c:pt idx="23">
                  <c:v>87.36</c:v>
                </c:pt>
                <c:pt idx="24">
                  <c:v>87.36</c:v>
                </c:pt>
                <c:pt idx="25">
                  <c:v>87.36</c:v>
                </c:pt>
                <c:pt idx="26">
                  <c:v>87.36</c:v>
                </c:pt>
                <c:pt idx="27">
                  <c:v>87.36</c:v>
                </c:pt>
                <c:pt idx="28">
                  <c:v>87.36</c:v>
                </c:pt>
                <c:pt idx="29">
                  <c:v>87.36</c:v>
                </c:pt>
                <c:pt idx="30">
                  <c:v>87.36</c:v>
                </c:pt>
                <c:pt idx="31">
                  <c:v>87.36</c:v>
                </c:pt>
                <c:pt idx="32">
                  <c:v>87.36</c:v>
                </c:pt>
                <c:pt idx="33">
                  <c:v>87.36</c:v>
                </c:pt>
                <c:pt idx="34">
                  <c:v>87.36</c:v>
                </c:pt>
                <c:pt idx="35">
                  <c:v>87.36</c:v>
                </c:pt>
                <c:pt idx="36">
                  <c:v>87.36</c:v>
                </c:pt>
                <c:pt idx="37">
                  <c:v>87.36</c:v>
                </c:pt>
                <c:pt idx="38">
                  <c:v>87.36</c:v>
                </c:pt>
                <c:pt idx="39">
                  <c:v>87.36</c:v>
                </c:pt>
                <c:pt idx="40">
                  <c:v>87.36</c:v>
                </c:pt>
                <c:pt idx="41">
                  <c:v>87.36</c:v>
                </c:pt>
                <c:pt idx="42">
                  <c:v>87.36</c:v>
                </c:pt>
                <c:pt idx="43">
                  <c:v>87.36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3-4D27-8E4D-7DB43D582E76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112,113'!$W$8:$W$51</c:f>
              <c:numCache>
                <c:formatCode>General</c:formatCode>
                <c:ptCount val="44"/>
                <c:pt idx="0">
                  <c:v>43.679999999999993</c:v>
                </c:pt>
                <c:pt idx="1">
                  <c:v>43.679999999999993</c:v>
                </c:pt>
                <c:pt idx="2">
                  <c:v>43.679999999999993</c:v>
                </c:pt>
                <c:pt idx="3">
                  <c:v>43.679999999999993</c:v>
                </c:pt>
                <c:pt idx="4">
                  <c:v>43.679999999999993</c:v>
                </c:pt>
                <c:pt idx="5">
                  <c:v>43.679999999999993</c:v>
                </c:pt>
                <c:pt idx="6">
                  <c:v>43.679999999999993</c:v>
                </c:pt>
                <c:pt idx="7">
                  <c:v>43.679999999999993</c:v>
                </c:pt>
                <c:pt idx="8">
                  <c:v>43.679999999999993</c:v>
                </c:pt>
                <c:pt idx="9">
                  <c:v>43.679999999999993</c:v>
                </c:pt>
                <c:pt idx="10">
                  <c:v>43.679999999999993</c:v>
                </c:pt>
                <c:pt idx="11">
                  <c:v>43.679999999999993</c:v>
                </c:pt>
                <c:pt idx="12" formatCode="0">
                  <c:v>43.68</c:v>
                </c:pt>
                <c:pt idx="13">
                  <c:v>43.679999999999993</c:v>
                </c:pt>
                <c:pt idx="14">
                  <c:v>43.679999999999993</c:v>
                </c:pt>
                <c:pt idx="15">
                  <c:v>43.679999999999993</c:v>
                </c:pt>
                <c:pt idx="16">
                  <c:v>43.679999999999993</c:v>
                </c:pt>
                <c:pt idx="17">
                  <c:v>43.679999999999993</c:v>
                </c:pt>
                <c:pt idx="18">
                  <c:v>43.679999999999993</c:v>
                </c:pt>
                <c:pt idx="19">
                  <c:v>43.679999999999993</c:v>
                </c:pt>
                <c:pt idx="20">
                  <c:v>43.679999999999993</c:v>
                </c:pt>
                <c:pt idx="21">
                  <c:v>43.679999999999993</c:v>
                </c:pt>
                <c:pt idx="22">
                  <c:v>43.679999999999993</c:v>
                </c:pt>
                <c:pt idx="23">
                  <c:v>43.679999999999993</c:v>
                </c:pt>
                <c:pt idx="24">
                  <c:v>43.679999999999993</c:v>
                </c:pt>
                <c:pt idx="25">
                  <c:v>43.679999999999993</c:v>
                </c:pt>
                <c:pt idx="26">
                  <c:v>43.679999999999993</c:v>
                </c:pt>
                <c:pt idx="27">
                  <c:v>43.679999999999993</c:v>
                </c:pt>
                <c:pt idx="28">
                  <c:v>43.679999999999993</c:v>
                </c:pt>
                <c:pt idx="29">
                  <c:v>43.679999999999993</c:v>
                </c:pt>
                <c:pt idx="30">
                  <c:v>43.679999999999993</c:v>
                </c:pt>
                <c:pt idx="31">
                  <c:v>43.679999999999993</c:v>
                </c:pt>
                <c:pt idx="32">
                  <c:v>43.679999999999993</c:v>
                </c:pt>
                <c:pt idx="33">
                  <c:v>43.679999999999993</c:v>
                </c:pt>
                <c:pt idx="34">
                  <c:v>43.679999999999993</c:v>
                </c:pt>
                <c:pt idx="35">
                  <c:v>43.679999999999993</c:v>
                </c:pt>
                <c:pt idx="36">
                  <c:v>43.679999999999993</c:v>
                </c:pt>
                <c:pt idx="37">
                  <c:v>43.679999999999993</c:v>
                </c:pt>
                <c:pt idx="38">
                  <c:v>43.679999999999993</c:v>
                </c:pt>
                <c:pt idx="39">
                  <c:v>43.679999999999993</c:v>
                </c:pt>
                <c:pt idx="40">
                  <c:v>43.679999999999993</c:v>
                </c:pt>
                <c:pt idx="41">
                  <c:v>43.679999999999993</c:v>
                </c:pt>
                <c:pt idx="42">
                  <c:v>43.679999999999993</c:v>
                </c:pt>
                <c:pt idx="43">
                  <c:v>43.679999999999993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3-4D27-8E4D-7DB43D582E76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112,113'!$X$8:$X$51</c:f>
              <c:numCache>
                <c:formatCode>General</c:formatCode>
                <c:ptCount val="44"/>
                <c:pt idx="0">
                  <c:v>101.92</c:v>
                </c:pt>
                <c:pt idx="1">
                  <c:v>101.92</c:v>
                </c:pt>
                <c:pt idx="2">
                  <c:v>101.92</c:v>
                </c:pt>
                <c:pt idx="3">
                  <c:v>101.92</c:v>
                </c:pt>
                <c:pt idx="4">
                  <c:v>101.92</c:v>
                </c:pt>
                <c:pt idx="5">
                  <c:v>101.92</c:v>
                </c:pt>
                <c:pt idx="6">
                  <c:v>101.92</c:v>
                </c:pt>
                <c:pt idx="7">
                  <c:v>101.92</c:v>
                </c:pt>
                <c:pt idx="8">
                  <c:v>101.92</c:v>
                </c:pt>
                <c:pt idx="9">
                  <c:v>101.92</c:v>
                </c:pt>
                <c:pt idx="10">
                  <c:v>101.92</c:v>
                </c:pt>
                <c:pt idx="11">
                  <c:v>101.92</c:v>
                </c:pt>
                <c:pt idx="12">
                  <c:v>101.92</c:v>
                </c:pt>
                <c:pt idx="13">
                  <c:v>101.92</c:v>
                </c:pt>
                <c:pt idx="14">
                  <c:v>101.92</c:v>
                </c:pt>
                <c:pt idx="15">
                  <c:v>101.92</c:v>
                </c:pt>
                <c:pt idx="16">
                  <c:v>101.92</c:v>
                </c:pt>
                <c:pt idx="17">
                  <c:v>101.92</c:v>
                </c:pt>
                <c:pt idx="18">
                  <c:v>101.92</c:v>
                </c:pt>
                <c:pt idx="19">
                  <c:v>101.92</c:v>
                </c:pt>
                <c:pt idx="20">
                  <c:v>101.92</c:v>
                </c:pt>
                <c:pt idx="21">
                  <c:v>101.92</c:v>
                </c:pt>
                <c:pt idx="22">
                  <c:v>101.92</c:v>
                </c:pt>
                <c:pt idx="23">
                  <c:v>101.92</c:v>
                </c:pt>
                <c:pt idx="24">
                  <c:v>101.92</c:v>
                </c:pt>
                <c:pt idx="25">
                  <c:v>101.92</c:v>
                </c:pt>
                <c:pt idx="26">
                  <c:v>101.92</c:v>
                </c:pt>
                <c:pt idx="27">
                  <c:v>101.92</c:v>
                </c:pt>
                <c:pt idx="28">
                  <c:v>101.92</c:v>
                </c:pt>
                <c:pt idx="29">
                  <c:v>101.92</c:v>
                </c:pt>
                <c:pt idx="30">
                  <c:v>101.92</c:v>
                </c:pt>
                <c:pt idx="31">
                  <c:v>101.92</c:v>
                </c:pt>
                <c:pt idx="32">
                  <c:v>101.92</c:v>
                </c:pt>
                <c:pt idx="33">
                  <c:v>101.92</c:v>
                </c:pt>
                <c:pt idx="34">
                  <c:v>101.92</c:v>
                </c:pt>
                <c:pt idx="35">
                  <c:v>101.92</c:v>
                </c:pt>
                <c:pt idx="36">
                  <c:v>101.92</c:v>
                </c:pt>
                <c:pt idx="37">
                  <c:v>101.92</c:v>
                </c:pt>
                <c:pt idx="38">
                  <c:v>101.92</c:v>
                </c:pt>
                <c:pt idx="39">
                  <c:v>101.92</c:v>
                </c:pt>
                <c:pt idx="40">
                  <c:v>101.92</c:v>
                </c:pt>
                <c:pt idx="41">
                  <c:v>101.92</c:v>
                </c:pt>
                <c:pt idx="42">
                  <c:v>101.92</c:v>
                </c:pt>
                <c:pt idx="43">
                  <c:v>101.92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F3-4D27-8E4D-7DB43D58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1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112,113'!$A$7:$A$45</c:f>
              <c:numCache>
                <c:formatCode>m/d/yyyy</c:formatCode>
                <c:ptCount val="39"/>
                <c:pt idx="0">
                  <c:v>45526</c:v>
                </c:pt>
                <c:pt idx="1">
                  <c:v>45527</c:v>
                </c:pt>
                <c:pt idx="2">
                  <c:v>45531</c:v>
                </c:pt>
                <c:pt idx="3">
                  <c:v>45532</c:v>
                </c:pt>
                <c:pt idx="4">
                  <c:v>45533</c:v>
                </c:pt>
                <c:pt idx="5">
                  <c:v>45537</c:v>
                </c:pt>
                <c:pt idx="6">
                  <c:v>45538</c:v>
                </c:pt>
                <c:pt idx="7">
                  <c:v>45539</c:v>
                </c:pt>
                <c:pt idx="8">
                  <c:v>45540</c:v>
                </c:pt>
                <c:pt idx="9">
                  <c:v>45541</c:v>
                </c:pt>
                <c:pt idx="10">
                  <c:v>45544</c:v>
                </c:pt>
                <c:pt idx="11">
                  <c:v>45545</c:v>
                </c:pt>
                <c:pt idx="12">
                  <c:v>45546</c:v>
                </c:pt>
                <c:pt idx="13">
                  <c:v>45547</c:v>
                </c:pt>
                <c:pt idx="14">
                  <c:v>45548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45558</c:v>
                </c:pt>
                <c:pt idx="21">
                  <c:v>45559</c:v>
                </c:pt>
                <c:pt idx="22">
                  <c:v>45560</c:v>
                </c:pt>
                <c:pt idx="23">
                  <c:v>45561</c:v>
                </c:pt>
                <c:pt idx="24">
                  <c:v>45562</c:v>
                </c:pt>
                <c:pt idx="25">
                  <c:v>45565</c:v>
                </c:pt>
                <c:pt idx="26">
                  <c:v>45566</c:v>
                </c:pt>
                <c:pt idx="27">
                  <c:v>45567</c:v>
                </c:pt>
              </c:numCache>
            </c:numRef>
          </c:cat>
          <c:val>
            <c:numRef>
              <c:f>'Lot 112,113'!$C$7:$C$50</c:f>
              <c:numCache>
                <c:formatCode>0</c:formatCode>
                <c:ptCount val="44"/>
                <c:pt idx="0" formatCode="General">
                  <c:v>449</c:v>
                </c:pt>
                <c:pt idx="1">
                  <c:v>453</c:v>
                </c:pt>
                <c:pt idx="2">
                  <c:v>431</c:v>
                </c:pt>
                <c:pt idx="3">
                  <c:v>646</c:v>
                </c:pt>
                <c:pt idx="4">
                  <c:v>598</c:v>
                </c:pt>
                <c:pt idx="5" formatCode="General">
                  <c:v>928</c:v>
                </c:pt>
                <c:pt idx="6" formatCode="General">
                  <c:v>370</c:v>
                </c:pt>
                <c:pt idx="7" formatCode="General">
                  <c:v>372</c:v>
                </c:pt>
                <c:pt idx="8" formatCode="General">
                  <c:v>383</c:v>
                </c:pt>
                <c:pt idx="9" formatCode="General">
                  <c:v>517</c:v>
                </c:pt>
                <c:pt idx="10" formatCode="General">
                  <c:v>530</c:v>
                </c:pt>
                <c:pt idx="11">
                  <c:v>252</c:v>
                </c:pt>
                <c:pt idx="12">
                  <c:v>537</c:v>
                </c:pt>
                <c:pt idx="13">
                  <c:v>141</c:v>
                </c:pt>
                <c:pt idx="14">
                  <c:v>226</c:v>
                </c:pt>
                <c:pt idx="15" formatCode="General">
                  <c:v>331</c:v>
                </c:pt>
                <c:pt idx="16" formatCode="General">
                  <c:v>182</c:v>
                </c:pt>
                <c:pt idx="17">
                  <c:v>577</c:v>
                </c:pt>
                <c:pt idx="18" formatCode="General">
                  <c:v>399</c:v>
                </c:pt>
                <c:pt idx="19" formatCode="General">
                  <c:v>473</c:v>
                </c:pt>
                <c:pt idx="20" formatCode="General">
                  <c:v>676</c:v>
                </c:pt>
                <c:pt idx="21" formatCode="General">
                  <c:v>504</c:v>
                </c:pt>
                <c:pt idx="22" formatCode="General">
                  <c:v>654</c:v>
                </c:pt>
                <c:pt idx="23" formatCode="General">
                  <c:v>392</c:v>
                </c:pt>
                <c:pt idx="24" formatCode="General">
                  <c:v>578</c:v>
                </c:pt>
                <c:pt idx="25" formatCode="General">
                  <c:v>429</c:v>
                </c:pt>
                <c:pt idx="26" formatCode="General">
                  <c:v>456</c:v>
                </c:pt>
                <c:pt idx="27" formatCode="General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A-40BC-9643-6DCFF022FA78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112,113'!$Y$8:$Y$51</c:f>
              <c:numCache>
                <c:formatCode>0</c:formatCode>
                <c:ptCount val="44"/>
                <c:pt idx="0">
                  <c:v>515.4</c:v>
                </c:pt>
                <c:pt idx="1">
                  <c:v>515.4</c:v>
                </c:pt>
                <c:pt idx="2">
                  <c:v>515.4</c:v>
                </c:pt>
                <c:pt idx="3">
                  <c:v>515.4</c:v>
                </c:pt>
                <c:pt idx="4">
                  <c:v>515.4</c:v>
                </c:pt>
                <c:pt idx="5">
                  <c:v>515.4</c:v>
                </c:pt>
                <c:pt idx="6">
                  <c:v>515.4</c:v>
                </c:pt>
                <c:pt idx="7">
                  <c:v>515.4</c:v>
                </c:pt>
                <c:pt idx="8">
                  <c:v>515.4</c:v>
                </c:pt>
                <c:pt idx="9">
                  <c:v>515.4</c:v>
                </c:pt>
                <c:pt idx="10">
                  <c:v>515.4</c:v>
                </c:pt>
                <c:pt idx="11">
                  <c:v>515.4</c:v>
                </c:pt>
                <c:pt idx="12">
                  <c:v>385</c:v>
                </c:pt>
                <c:pt idx="13">
                  <c:v>515.4</c:v>
                </c:pt>
                <c:pt idx="14">
                  <c:v>515.4</c:v>
                </c:pt>
                <c:pt idx="15">
                  <c:v>515.4</c:v>
                </c:pt>
                <c:pt idx="16">
                  <c:v>515.4</c:v>
                </c:pt>
                <c:pt idx="17">
                  <c:v>515.4</c:v>
                </c:pt>
                <c:pt idx="18">
                  <c:v>515.4</c:v>
                </c:pt>
                <c:pt idx="19">
                  <c:v>515.4</c:v>
                </c:pt>
                <c:pt idx="20">
                  <c:v>515.4</c:v>
                </c:pt>
                <c:pt idx="21">
                  <c:v>515.4</c:v>
                </c:pt>
                <c:pt idx="22">
                  <c:v>515.4</c:v>
                </c:pt>
                <c:pt idx="23">
                  <c:v>515.4</c:v>
                </c:pt>
                <c:pt idx="24">
                  <c:v>515.4</c:v>
                </c:pt>
                <c:pt idx="25">
                  <c:v>515.4</c:v>
                </c:pt>
                <c:pt idx="26">
                  <c:v>515.4</c:v>
                </c:pt>
                <c:pt idx="27">
                  <c:v>515.4</c:v>
                </c:pt>
                <c:pt idx="28">
                  <c:v>515.4</c:v>
                </c:pt>
                <c:pt idx="29">
                  <c:v>515.4</c:v>
                </c:pt>
                <c:pt idx="30">
                  <c:v>515.4</c:v>
                </c:pt>
                <c:pt idx="31">
                  <c:v>515.4</c:v>
                </c:pt>
                <c:pt idx="32">
                  <c:v>515.4</c:v>
                </c:pt>
                <c:pt idx="33">
                  <c:v>515.4</c:v>
                </c:pt>
                <c:pt idx="34">
                  <c:v>515.4</c:v>
                </c:pt>
                <c:pt idx="35">
                  <c:v>515.4</c:v>
                </c:pt>
                <c:pt idx="36">
                  <c:v>515.4</c:v>
                </c:pt>
                <c:pt idx="37">
                  <c:v>515.4</c:v>
                </c:pt>
                <c:pt idx="38">
                  <c:v>515.4</c:v>
                </c:pt>
                <c:pt idx="39">
                  <c:v>515.4</c:v>
                </c:pt>
                <c:pt idx="40">
                  <c:v>515.4</c:v>
                </c:pt>
                <c:pt idx="41">
                  <c:v>515.4</c:v>
                </c:pt>
                <c:pt idx="42">
                  <c:v>515.4</c:v>
                </c:pt>
                <c:pt idx="43">
                  <c:v>515.4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A-40BC-9643-6DCFF022FA78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112,113'!$Z$8:$Z$51</c:f>
              <c:numCache>
                <c:formatCode>0</c:formatCode>
                <c:ptCount val="44"/>
                <c:pt idx="0">
                  <c:v>412.32</c:v>
                </c:pt>
                <c:pt idx="1">
                  <c:v>412.32</c:v>
                </c:pt>
                <c:pt idx="2">
                  <c:v>412.32</c:v>
                </c:pt>
                <c:pt idx="3">
                  <c:v>412.32</c:v>
                </c:pt>
                <c:pt idx="4">
                  <c:v>412.32</c:v>
                </c:pt>
                <c:pt idx="5">
                  <c:v>412.32</c:v>
                </c:pt>
                <c:pt idx="6">
                  <c:v>412.32</c:v>
                </c:pt>
                <c:pt idx="7">
                  <c:v>412.32</c:v>
                </c:pt>
                <c:pt idx="8">
                  <c:v>412.32</c:v>
                </c:pt>
                <c:pt idx="9">
                  <c:v>412.32</c:v>
                </c:pt>
                <c:pt idx="10">
                  <c:v>412.32</c:v>
                </c:pt>
                <c:pt idx="11">
                  <c:v>412.32</c:v>
                </c:pt>
                <c:pt idx="12">
                  <c:v>308</c:v>
                </c:pt>
                <c:pt idx="13">
                  <c:v>412.32</c:v>
                </c:pt>
                <c:pt idx="14">
                  <c:v>412.32</c:v>
                </c:pt>
                <c:pt idx="15">
                  <c:v>412.32</c:v>
                </c:pt>
                <c:pt idx="16">
                  <c:v>412.32</c:v>
                </c:pt>
                <c:pt idx="17">
                  <c:v>412.32</c:v>
                </c:pt>
                <c:pt idx="18">
                  <c:v>412.32</c:v>
                </c:pt>
                <c:pt idx="19">
                  <c:v>412.32</c:v>
                </c:pt>
                <c:pt idx="20">
                  <c:v>412.32</c:v>
                </c:pt>
                <c:pt idx="21">
                  <c:v>412.32</c:v>
                </c:pt>
                <c:pt idx="22">
                  <c:v>412.32</c:v>
                </c:pt>
                <c:pt idx="23">
                  <c:v>412.32</c:v>
                </c:pt>
                <c:pt idx="24">
                  <c:v>412.32</c:v>
                </c:pt>
                <c:pt idx="25">
                  <c:v>412.32</c:v>
                </c:pt>
                <c:pt idx="26">
                  <c:v>412.32</c:v>
                </c:pt>
                <c:pt idx="27">
                  <c:v>412.32</c:v>
                </c:pt>
                <c:pt idx="28">
                  <c:v>412.32</c:v>
                </c:pt>
                <c:pt idx="29">
                  <c:v>412.32</c:v>
                </c:pt>
                <c:pt idx="30">
                  <c:v>412.32</c:v>
                </c:pt>
                <c:pt idx="31">
                  <c:v>412.32</c:v>
                </c:pt>
                <c:pt idx="32">
                  <c:v>412.32</c:v>
                </c:pt>
                <c:pt idx="33">
                  <c:v>412.32</c:v>
                </c:pt>
                <c:pt idx="34">
                  <c:v>412.32</c:v>
                </c:pt>
                <c:pt idx="35">
                  <c:v>412.32</c:v>
                </c:pt>
                <c:pt idx="36">
                  <c:v>412.32</c:v>
                </c:pt>
                <c:pt idx="37">
                  <c:v>412.32</c:v>
                </c:pt>
                <c:pt idx="38">
                  <c:v>412.32</c:v>
                </c:pt>
                <c:pt idx="39">
                  <c:v>412.32</c:v>
                </c:pt>
                <c:pt idx="40">
                  <c:v>412.32</c:v>
                </c:pt>
                <c:pt idx="41">
                  <c:v>412.32</c:v>
                </c:pt>
                <c:pt idx="42">
                  <c:v>412.32</c:v>
                </c:pt>
                <c:pt idx="43">
                  <c:v>412.32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A-40BC-9643-6DCFF022FA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112,113'!$AA$8:$AA$51</c:f>
              <c:numCache>
                <c:formatCode>0</c:formatCode>
                <c:ptCount val="44"/>
                <c:pt idx="0">
                  <c:v>618.48</c:v>
                </c:pt>
                <c:pt idx="1">
                  <c:v>618.48</c:v>
                </c:pt>
                <c:pt idx="2">
                  <c:v>618.48</c:v>
                </c:pt>
                <c:pt idx="3">
                  <c:v>618.48</c:v>
                </c:pt>
                <c:pt idx="4">
                  <c:v>618.48</c:v>
                </c:pt>
                <c:pt idx="5">
                  <c:v>618.48</c:v>
                </c:pt>
                <c:pt idx="6">
                  <c:v>618.48</c:v>
                </c:pt>
                <c:pt idx="7">
                  <c:v>618.48</c:v>
                </c:pt>
                <c:pt idx="8">
                  <c:v>618.48</c:v>
                </c:pt>
                <c:pt idx="9">
                  <c:v>618.48</c:v>
                </c:pt>
                <c:pt idx="10">
                  <c:v>618.48</c:v>
                </c:pt>
                <c:pt idx="11">
                  <c:v>618.48</c:v>
                </c:pt>
                <c:pt idx="12">
                  <c:v>462</c:v>
                </c:pt>
                <c:pt idx="13">
                  <c:v>618.48</c:v>
                </c:pt>
                <c:pt idx="14">
                  <c:v>618.48</c:v>
                </c:pt>
                <c:pt idx="15">
                  <c:v>618.48</c:v>
                </c:pt>
                <c:pt idx="16">
                  <c:v>618.48</c:v>
                </c:pt>
                <c:pt idx="17">
                  <c:v>618.48</c:v>
                </c:pt>
                <c:pt idx="18">
                  <c:v>618.48</c:v>
                </c:pt>
                <c:pt idx="19">
                  <c:v>618.48</c:v>
                </c:pt>
                <c:pt idx="20">
                  <c:v>618.48</c:v>
                </c:pt>
                <c:pt idx="21">
                  <c:v>618.48</c:v>
                </c:pt>
                <c:pt idx="22">
                  <c:v>618.48</c:v>
                </c:pt>
                <c:pt idx="23">
                  <c:v>618.48</c:v>
                </c:pt>
                <c:pt idx="24">
                  <c:v>618.48</c:v>
                </c:pt>
                <c:pt idx="25">
                  <c:v>618.48</c:v>
                </c:pt>
                <c:pt idx="26">
                  <c:v>618.48</c:v>
                </c:pt>
                <c:pt idx="27">
                  <c:v>618.48</c:v>
                </c:pt>
                <c:pt idx="28">
                  <c:v>618.48</c:v>
                </c:pt>
                <c:pt idx="29">
                  <c:v>618.48</c:v>
                </c:pt>
                <c:pt idx="30">
                  <c:v>618.48</c:v>
                </c:pt>
                <c:pt idx="31">
                  <c:v>618.48</c:v>
                </c:pt>
                <c:pt idx="32">
                  <c:v>618.48</c:v>
                </c:pt>
                <c:pt idx="33">
                  <c:v>618.48</c:v>
                </c:pt>
                <c:pt idx="34">
                  <c:v>618.48</c:v>
                </c:pt>
                <c:pt idx="35">
                  <c:v>618.48</c:v>
                </c:pt>
                <c:pt idx="36">
                  <c:v>618.48</c:v>
                </c:pt>
                <c:pt idx="37">
                  <c:v>618.48</c:v>
                </c:pt>
                <c:pt idx="38">
                  <c:v>618.48</c:v>
                </c:pt>
                <c:pt idx="39">
                  <c:v>618.48</c:v>
                </c:pt>
                <c:pt idx="40">
                  <c:v>618.48</c:v>
                </c:pt>
                <c:pt idx="41">
                  <c:v>618.48</c:v>
                </c:pt>
                <c:pt idx="42">
                  <c:v>618.48</c:v>
                </c:pt>
                <c:pt idx="43">
                  <c:v>618.48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A-40BC-9643-6DCFF022FA78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112,113'!$AB$8:$AB$51</c:f>
              <c:numCache>
                <c:formatCode>General</c:formatCode>
                <c:ptCount val="44"/>
                <c:pt idx="0">
                  <c:v>309.24</c:v>
                </c:pt>
                <c:pt idx="1">
                  <c:v>309.24</c:v>
                </c:pt>
                <c:pt idx="2">
                  <c:v>309.24</c:v>
                </c:pt>
                <c:pt idx="3">
                  <c:v>309.24</c:v>
                </c:pt>
                <c:pt idx="4">
                  <c:v>309.24</c:v>
                </c:pt>
                <c:pt idx="5">
                  <c:v>309.24</c:v>
                </c:pt>
                <c:pt idx="6">
                  <c:v>309.24</c:v>
                </c:pt>
                <c:pt idx="7">
                  <c:v>309.24</c:v>
                </c:pt>
                <c:pt idx="8">
                  <c:v>309.24</c:v>
                </c:pt>
                <c:pt idx="9">
                  <c:v>309.24</c:v>
                </c:pt>
                <c:pt idx="10">
                  <c:v>309.24</c:v>
                </c:pt>
                <c:pt idx="11">
                  <c:v>309.24</c:v>
                </c:pt>
                <c:pt idx="12" formatCode="0">
                  <c:v>231.24</c:v>
                </c:pt>
                <c:pt idx="13">
                  <c:v>309.24</c:v>
                </c:pt>
                <c:pt idx="14">
                  <c:v>309.24</c:v>
                </c:pt>
                <c:pt idx="15">
                  <c:v>309.24</c:v>
                </c:pt>
                <c:pt idx="16">
                  <c:v>309.24</c:v>
                </c:pt>
                <c:pt idx="17">
                  <c:v>309.24</c:v>
                </c:pt>
                <c:pt idx="18">
                  <c:v>309.24</c:v>
                </c:pt>
                <c:pt idx="19">
                  <c:v>309.24</c:v>
                </c:pt>
                <c:pt idx="20">
                  <c:v>309.24</c:v>
                </c:pt>
                <c:pt idx="21">
                  <c:v>309.24</c:v>
                </c:pt>
                <c:pt idx="22">
                  <c:v>309.24</c:v>
                </c:pt>
                <c:pt idx="23">
                  <c:v>309.24</c:v>
                </c:pt>
                <c:pt idx="24">
                  <c:v>309.24</c:v>
                </c:pt>
                <c:pt idx="25">
                  <c:v>309.24</c:v>
                </c:pt>
                <c:pt idx="26">
                  <c:v>309.24</c:v>
                </c:pt>
                <c:pt idx="27">
                  <c:v>309.24</c:v>
                </c:pt>
                <c:pt idx="28">
                  <c:v>309.24</c:v>
                </c:pt>
                <c:pt idx="29">
                  <c:v>309.24</c:v>
                </c:pt>
                <c:pt idx="30">
                  <c:v>309.24</c:v>
                </c:pt>
                <c:pt idx="31">
                  <c:v>309.24</c:v>
                </c:pt>
                <c:pt idx="32">
                  <c:v>309.24</c:v>
                </c:pt>
                <c:pt idx="33">
                  <c:v>309.24</c:v>
                </c:pt>
                <c:pt idx="34">
                  <c:v>309.24</c:v>
                </c:pt>
                <c:pt idx="35">
                  <c:v>309.24</c:v>
                </c:pt>
                <c:pt idx="36">
                  <c:v>309.24</c:v>
                </c:pt>
                <c:pt idx="37">
                  <c:v>309.24</c:v>
                </c:pt>
                <c:pt idx="38">
                  <c:v>309.24</c:v>
                </c:pt>
                <c:pt idx="39">
                  <c:v>309.24</c:v>
                </c:pt>
                <c:pt idx="40">
                  <c:v>309.24</c:v>
                </c:pt>
                <c:pt idx="41">
                  <c:v>309.24</c:v>
                </c:pt>
                <c:pt idx="42">
                  <c:v>309.24</c:v>
                </c:pt>
                <c:pt idx="43">
                  <c:v>309.24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A-40BC-9643-6DCFF022FA78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112,113'!$AC$8:$AC$50</c:f>
              <c:numCache>
                <c:formatCode>General</c:formatCode>
                <c:ptCount val="43"/>
                <c:pt idx="0">
                  <c:v>721.56</c:v>
                </c:pt>
                <c:pt idx="1">
                  <c:v>721.56</c:v>
                </c:pt>
                <c:pt idx="2">
                  <c:v>721.56</c:v>
                </c:pt>
                <c:pt idx="3">
                  <c:v>721.56</c:v>
                </c:pt>
                <c:pt idx="4">
                  <c:v>721.56</c:v>
                </c:pt>
                <c:pt idx="5">
                  <c:v>721.56</c:v>
                </c:pt>
                <c:pt idx="6">
                  <c:v>721.56</c:v>
                </c:pt>
                <c:pt idx="7">
                  <c:v>721.56</c:v>
                </c:pt>
                <c:pt idx="8">
                  <c:v>721.56</c:v>
                </c:pt>
                <c:pt idx="9">
                  <c:v>721.56</c:v>
                </c:pt>
                <c:pt idx="10">
                  <c:v>721.56</c:v>
                </c:pt>
                <c:pt idx="11">
                  <c:v>721.56</c:v>
                </c:pt>
                <c:pt idx="12">
                  <c:v>539.55999999999995</c:v>
                </c:pt>
                <c:pt idx="13">
                  <c:v>721.56</c:v>
                </c:pt>
                <c:pt idx="14">
                  <c:v>721.56</c:v>
                </c:pt>
                <c:pt idx="15">
                  <c:v>721.56</c:v>
                </c:pt>
                <c:pt idx="16">
                  <c:v>721.56</c:v>
                </c:pt>
                <c:pt idx="17">
                  <c:v>721.56</c:v>
                </c:pt>
                <c:pt idx="18">
                  <c:v>721.56</c:v>
                </c:pt>
                <c:pt idx="19">
                  <c:v>721.56</c:v>
                </c:pt>
                <c:pt idx="20">
                  <c:v>721.56</c:v>
                </c:pt>
                <c:pt idx="21">
                  <c:v>721.56</c:v>
                </c:pt>
                <c:pt idx="22">
                  <c:v>721.56</c:v>
                </c:pt>
                <c:pt idx="23">
                  <c:v>721.56</c:v>
                </c:pt>
                <c:pt idx="24">
                  <c:v>721.56</c:v>
                </c:pt>
                <c:pt idx="25">
                  <c:v>721.56</c:v>
                </c:pt>
                <c:pt idx="26">
                  <c:v>721.56</c:v>
                </c:pt>
                <c:pt idx="27">
                  <c:v>721.56</c:v>
                </c:pt>
                <c:pt idx="28">
                  <c:v>721.56</c:v>
                </c:pt>
                <c:pt idx="29">
                  <c:v>721.56</c:v>
                </c:pt>
                <c:pt idx="30">
                  <c:v>721.56</c:v>
                </c:pt>
                <c:pt idx="31">
                  <c:v>721.56</c:v>
                </c:pt>
                <c:pt idx="32">
                  <c:v>721.56</c:v>
                </c:pt>
                <c:pt idx="33">
                  <c:v>721.56</c:v>
                </c:pt>
                <c:pt idx="34">
                  <c:v>721.56</c:v>
                </c:pt>
                <c:pt idx="35">
                  <c:v>721.56</c:v>
                </c:pt>
                <c:pt idx="36">
                  <c:v>721.56</c:v>
                </c:pt>
                <c:pt idx="37">
                  <c:v>721.56</c:v>
                </c:pt>
                <c:pt idx="38">
                  <c:v>721.56</c:v>
                </c:pt>
                <c:pt idx="39">
                  <c:v>721.56</c:v>
                </c:pt>
                <c:pt idx="40">
                  <c:v>721.56</c:v>
                </c:pt>
                <c:pt idx="41">
                  <c:v>721.56</c:v>
                </c:pt>
                <c:pt idx="42">
                  <c:v>721.56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A-40BC-9643-6DCFF022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8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114,115'!$A$7:$A$45</c:f>
              <c:numCache>
                <c:formatCode>m/d/yyyy</c:formatCode>
                <c:ptCount val="39"/>
                <c:pt idx="0">
                  <c:v>45560</c:v>
                </c:pt>
                <c:pt idx="1">
                  <c:v>45561</c:v>
                </c:pt>
                <c:pt idx="2">
                  <c:v>45562</c:v>
                </c:pt>
                <c:pt idx="3">
                  <c:v>45565</c:v>
                </c:pt>
                <c:pt idx="4">
                  <c:v>45566</c:v>
                </c:pt>
                <c:pt idx="5">
                  <c:v>45567</c:v>
                </c:pt>
                <c:pt idx="6">
                  <c:v>45568</c:v>
                </c:pt>
                <c:pt idx="7">
                  <c:v>45569</c:v>
                </c:pt>
                <c:pt idx="8">
                  <c:v>45572</c:v>
                </c:pt>
                <c:pt idx="9">
                  <c:v>45573</c:v>
                </c:pt>
                <c:pt idx="10">
                  <c:v>45574</c:v>
                </c:pt>
                <c:pt idx="11">
                  <c:v>45575</c:v>
                </c:pt>
                <c:pt idx="12">
                  <c:v>45576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45596</c:v>
                </c:pt>
                <c:pt idx="19">
                  <c:v>45597</c:v>
                </c:pt>
                <c:pt idx="20">
                  <c:v>45600</c:v>
                </c:pt>
              </c:numCache>
            </c:numRef>
          </c:cat>
          <c:val>
            <c:numRef>
              <c:f>'Lot 114,115'!$B$7:$B$50</c:f>
              <c:numCache>
                <c:formatCode>0</c:formatCode>
                <c:ptCount val="44"/>
                <c:pt idx="0">
                  <c:v>37</c:v>
                </c:pt>
                <c:pt idx="1">
                  <c:v>19</c:v>
                </c:pt>
                <c:pt idx="2">
                  <c:v>31</c:v>
                </c:pt>
                <c:pt idx="3">
                  <c:v>29</c:v>
                </c:pt>
                <c:pt idx="4">
                  <c:v>31</c:v>
                </c:pt>
                <c:pt idx="5">
                  <c:v>40</c:v>
                </c:pt>
                <c:pt idx="6" formatCode="General">
                  <c:v>28</c:v>
                </c:pt>
                <c:pt idx="7" formatCode="General">
                  <c:v>31</c:v>
                </c:pt>
                <c:pt idx="8" formatCode="General">
                  <c:v>27</c:v>
                </c:pt>
                <c:pt idx="9" formatCode="General">
                  <c:v>18</c:v>
                </c:pt>
                <c:pt idx="10" formatCode="General">
                  <c:v>34</c:v>
                </c:pt>
                <c:pt idx="11">
                  <c:v>42</c:v>
                </c:pt>
                <c:pt idx="12">
                  <c:v>37</c:v>
                </c:pt>
                <c:pt idx="13">
                  <c:v>34</c:v>
                </c:pt>
                <c:pt idx="14">
                  <c:v>28</c:v>
                </c:pt>
                <c:pt idx="15" formatCode="General">
                  <c:v>38</c:v>
                </c:pt>
                <c:pt idx="16" formatCode="General">
                  <c:v>30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2-4631-B42C-C35038CCF9C4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114,115'!$T$8:$T$51</c:f>
              <c:numCache>
                <c:formatCode>0</c:formatCode>
                <c:ptCount val="44"/>
                <c:pt idx="0">
                  <c:v>31.166666666666668</c:v>
                </c:pt>
                <c:pt idx="1">
                  <c:v>31.166666666666668</c:v>
                </c:pt>
                <c:pt idx="2">
                  <c:v>31.166666666666668</c:v>
                </c:pt>
                <c:pt idx="3">
                  <c:v>31.166666666666668</c:v>
                </c:pt>
                <c:pt idx="4">
                  <c:v>31.166666666666668</c:v>
                </c:pt>
                <c:pt idx="5">
                  <c:v>31.166666666666668</c:v>
                </c:pt>
                <c:pt idx="6">
                  <c:v>31.166666666666668</c:v>
                </c:pt>
                <c:pt idx="7">
                  <c:v>31.166666666666668</c:v>
                </c:pt>
                <c:pt idx="8">
                  <c:v>31.166666666666668</c:v>
                </c:pt>
                <c:pt idx="9">
                  <c:v>31.166666666666668</c:v>
                </c:pt>
                <c:pt idx="10">
                  <c:v>31.166666666666668</c:v>
                </c:pt>
                <c:pt idx="11">
                  <c:v>31.166666666666668</c:v>
                </c:pt>
                <c:pt idx="12">
                  <c:v>31</c:v>
                </c:pt>
                <c:pt idx="13">
                  <c:v>31.166666666666668</c:v>
                </c:pt>
                <c:pt idx="14">
                  <c:v>31.166666666666668</c:v>
                </c:pt>
                <c:pt idx="15">
                  <c:v>31.166666666666668</c:v>
                </c:pt>
                <c:pt idx="16">
                  <c:v>31.166666666666668</c:v>
                </c:pt>
                <c:pt idx="17">
                  <c:v>31.166666666666668</c:v>
                </c:pt>
                <c:pt idx="18">
                  <c:v>31.166666666666668</c:v>
                </c:pt>
                <c:pt idx="19">
                  <c:v>31.166666666666668</c:v>
                </c:pt>
                <c:pt idx="20">
                  <c:v>31.166666666666668</c:v>
                </c:pt>
                <c:pt idx="21">
                  <c:v>31.166666666666668</c:v>
                </c:pt>
                <c:pt idx="22">
                  <c:v>31.166666666666668</c:v>
                </c:pt>
                <c:pt idx="23">
                  <c:v>31.166666666666668</c:v>
                </c:pt>
                <c:pt idx="24">
                  <c:v>31.166666666666668</c:v>
                </c:pt>
                <c:pt idx="25">
                  <c:v>31.166666666666668</c:v>
                </c:pt>
                <c:pt idx="26">
                  <c:v>31.166666666666668</c:v>
                </c:pt>
                <c:pt idx="27">
                  <c:v>31.166666666666668</c:v>
                </c:pt>
                <c:pt idx="28">
                  <c:v>31.166666666666668</c:v>
                </c:pt>
                <c:pt idx="29">
                  <c:v>31.166666666666668</c:v>
                </c:pt>
                <c:pt idx="30">
                  <c:v>31.166666666666668</c:v>
                </c:pt>
                <c:pt idx="31">
                  <c:v>31.166666666666668</c:v>
                </c:pt>
                <c:pt idx="32">
                  <c:v>31.166666666666668</c:v>
                </c:pt>
                <c:pt idx="33">
                  <c:v>31.166666666666668</c:v>
                </c:pt>
                <c:pt idx="34">
                  <c:v>31.166666666666668</c:v>
                </c:pt>
                <c:pt idx="35">
                  <c:v>31.166666666666668</c:v>
                </c:pt>
                <c:pt idx="36">
                  <c:v>31.166666666666668</c:v>
                </c:pt>
                <c:pt idx="37">
                  <c:v>31.166666666666668</c:v>
                </c:pt>
                <c:pt idx="38">
                  <c:v>31.166666666666668</c:v>
                </c:pt>
                <c:pt idx="39">
                  <c:v>31.166666666666668</c:v>
                </c:pt>
                <c:pt idx="40">
                  <c:v>31.166666666666668</c:v>
                </c:pt>
                <c:pt idx="41">
                  <c:v>31.166666666666668</c:v>
                </c:pt>
                <c:pt idx="42">
                  <c:v>31.166666666666668</c:v>
                </c:pt>
                <c:pt idx="43">
                  <c:v>31.166666666666668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631-B42C-C35038CCF9C4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114,115'!$U$8:$U$51</c:f>
              <c:numCache>
                <c:formatCode>0</c:formatCode>
                <c:ptCount val="44"/>
                <c:pt idx="0">
                  <c:v>24.933333333333334</c:v>
                </c:pt>
                <c:pt idx="1">
                  <c:v>24.933333333333334</c:v>
                </c:pt>
                <c:pt idx="2">
                  <c:v>24.933333333333334</c:v>
                </c:pt>
                <c:pt idx="3">
                  <c:v>24.933333333333334</c:v>
                </c:pt>
                <c:pt idx="4">
                  <c:v>24.933333333333334</c:v>
                </c:pt>
                <c:pt idx="5">
                  <c:v>24.933333333333334</c:v>
                </c:pt>
                <c:pt idx="6">
                  <c:v>24.933333333333334</c:v>
                </c:pt>
                <c:pt idx="7">
                  <c:v>24.933333333333334</c:v>
                </c:pt>
                <c:pt idx="8">
                  <c:v>24.933333333333334</c:v>
                </c:pt>
                <c:pt idx="9">
                  <c:v>24.933333333333334</c:v>
                </c:pt>
                <c:pt idx="10">
                  <c:v>24.933333333333334</c:v>
                </c:pt>
                <c:pt idx="11">
                  <c:v>24.933333333333334</c:v>
                </c:pt>
                <c:pt idx="12">
                  <c:v>25</c:v>
                </c:pt>
                <c:pt idx="13">
                  <c:v>24.933333333333334</c:v>
                </c:pt>
                <c:pt idx="14">
                  <c:v>24.933333333333334</c:v>
                </c:pt>
                <c:pt idx="15">
                  <c:v>24.933333333333334</c:v>
                </c:pt>
                <c:pt idx="16">
                  <c:v>24.933333333333334</c:v>
                </c:pt>
                <c:pt idx="17">
                  <c:v>24.933333333333334</c:v>
                </c:pt>
                <c:pt idx="18">
                  <c:v>24.933333333333334</c:v>
                </c:pt>
                <c:pt idx="19">
                  <c:v>24.933333333333334</c:v>
                </c:pt>
                <c:pt idx="20">
                  <c:v>24.933333333333334</c:v>
                </c:pt>
                <c:pt idx="21">
                  <c:v>24.933333333333334</c:v>
                </c:pt>
                <c:pt idx="22">
                  <c:v>24.933333333333334</c:v>
                </c:pt>
                <c:pt idx="23">
                  <c:v>24.933333333333334</c:v>
                </c:pt>
                <c:pt idx="24">
                  <c:v>24.933333333333334</c:v>
                </c:pt>
                <c:pt idx="25">
                  <c:v>24.933333333333334</c:v>
                </c:pt>
                <c:pt idx="26">
                  <c:v>24.933333333333334</c:v>
                </c:pt>
                <c:pt idx="27">
                  <c:v>24.933333333333334</c:v>
                </c:pt>
                <c:pt idx="28">
                  <c:v>24.933333333333334</c:v>
                </c:pt>
                <c:pt idx="29">
                  <c:v>24.933333333333334</c:v>
                </c:pt>
                <c:pt idx="30">
                  <c:v>24.933333333333334</c:v>
                </c:pt>
                <c:pt idx="31">
                  <c:v>24.933333333333334</c:v>
                </c:pt>
                <c:pt idx="32">
                  <c:v>24.933333333333334</c:v>
                </c:pt>
                <c:pt idx="33">
                  <c:v>24.933333333333334</c:v>
                </c:pt>
                <c:pt idx="34">
                  <c:v>24.933333333333334</c:v>
                </c:pt>
                <c:pt idx="35">
                  <c:v>24.933333333333334</c:v>
                </c:pt>
                <c:pt idx="36">
                  <c:v>24.933333333333334</c:v>
                </c:pt>
                <c:pt idx="37">
                  <c:v>24.933333333333334</c:v>
                </c:pt>
                <c:pt idx="38">
                  <c:v>24.933333333333334</c:v>
                </c:pt>
                <c:pt idx="39">
                  <c:v>24.933333333333334</c:v>
                </c:pt>
                <c:pt idx="40">
                  <c:v>24.933333333333334</c:v>
                </c:pt>
                <c:pt idx="41">
                  <c:v>24.933333333333334</c:v>
                </c:pt>
                <c:pt idx="42">
                  <c:v>24.933333333333334</c:v>
                </c:pt>
                <c:pt idx="43">
                  <c:v>24.933333333333334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631-B42C-C35038CCF9C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114,115'!$V$8:$V$51</c:f>
              <c:numCache>
                <c:formatCode>0</c:formatCode>
                <c:ptCount val="44"/>
                <c:pt idx="0">
                  <c:v>37.400000000000006</c:v>
                </c:pt>
                <c:pt idx="1">
                  <c:v>37.400000000000006</c:v>
                </c:pt>
                <c:pt idx="2">
                  <c:v>37.400000000000006</c:v>
                </c:pt>
                <c:pt idx="3">
                  <c:v>37.400000000000006</c:v>
                </c:pt>
                <c:pt idx="4">
                  <c:v>37.400000000000006</c:v>
                </c:pt>
                <c:pt idx="5">
                  <c:v>37.400000000000006</c:v>
                </c:pt>
                <c:pt idx="6">
                  <c:v>37.400000000000006</c:v>
                </c:pt>
                <c:pt idx="7">
                  <c:v>37.400000000000006</c:v>
                </c:pt>
                <c:pt idx="8">
                  <c:v>37.400000000000006</c:v>
                </c:pt>
                <c:pt idx="9">
                  <c:v>37.400000000000006</c:v>
                </c:pt>
                <c:pt idx="10">
                  <c:v>37.400000000000006</c:v>
                </c:pt>
                <c:pt idx="11">
                  <c:v>37.400000000000006</c:v>
                </c:pt>
                <c:pt idx="12">
                  <c:v>37</c:v>
                </c:pt>
                <c:pt idx="13">
                  <c:v>37.400000000000006</c:v>
                </c:pt>
                <c:pt idx="14">
                  <c:v>37.400000000000006</c:v>
                </c:pt>
                <c:pt idx="15">
                  <c:v>37.400000000000006</c:v>
                </c:pt>
                <c:pt idx="16">
                  <c:v>37.400000000000006</c:v>
                </c:pt>
                <c:pt idx="17">
                  <c:v>37.400000000000006</c:v>
                </c:pt>
                <c:pt idx="18">
                  <c:v>37.400000000000006</c:v>
                </c:pt>
                <c:pt idx="19">
                  <c:v>37.400000000000006</c:v>
                </c:pt>
                <c:pt idx="20">
                  <c:v>37.400000000000006</c:v>
                </c:pt>
                <c:pt idx="21">
                  <c:v>37.400000000000006</c:v>
                </c:pt>
                <c:pt idx="22">
                  <c:v>37.400000000000006</c:v>
                </c:pt>
                <c:pt idx="23">
                  <c:v>37.400000000000006</c:v>
                </c:pt>
                <c:pt idx="24">
                  <c:v>37.400000000000006</c:v>
                </c:pt>
                <c:pt idx="25">
                  <c:v>37.400000000000006</c:v>
                </c:pt>
                <c:pt idx="26">
                  <c:v>37.400000000000006</c:v>
                </c:pt>
                <c:pt idx="27">
                  <c:v>37.400000000000006</c:v>
                </c:pt>
                <c:pt idx="28">
                  <c:v>37.400000000000006</c:v>
                </c:pt>
                <c:pt idx="29">
                  <c:v>37.400000000000006</c:v>
                </c:pt>
                <c:pt idx="30">
                  <c:v>37.400000000000006</c:v>
                </c:pt>
                <c:pt idx="31">
                  <c:v>37.400000000000006</c:v>
                </c:pt>
                <c:pt idx="32">
                  <c:v>37.400000000000006</c:v>
                </c:pt>
                <c:pt idx="33">
                  <c:v>37.400000000000006</c:v>
                </c:pt>
                <c:pt idx="34">
                  <c:v>37.400000000000006</c:v>
                </c:pt>
                <c:pt idx="35">
                  <c:v>37.400000000000006</c:v>
                </c:pt>
                <c:pt idx="36">
                  <c:v>37.400000000000006</c:v>
                </c:pt>
                <c:pt idx="37">
                  <c:v>37.400000000000006</c:v>
                </c:pt>
                <c:pt idx="38">
                  <c:v>37.400000000000006</c:v>
                </c:pt>
                <c:pt idx="39">
                  <c:v>37.400000000000006</c:v>
                </c:pt>
                <c:pt idx="40">
                  <c:v>37.400000000000006</c:v>
                </c:pt>
                <c:pt idx="41">
                  <c:v>37.400000000000006</c:v>
                </c:pt>
                <c:pt idx="42">
                  <c:v>37.400000000000006</c:v>
                </c:pt>
                <c:pt idx="43">
                  <c:v>37.400000000000006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2-4631-B42C-C35038CCF9C4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114,115'!$W$8:$W$51</c:f>
              <c:numCache>
                <c:formatCode>General</c:formatCode>
                <c:ptCount val="44"/>
                <c:pt idx="0">
                  <c:v>18.7</c:v>
                </c:pt>
                <c:pt idx="1">
                  <c:v>18.7</c:v>
                </c:pt>
                <c:pt idx="2">
                  <c:v>18.7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18.7</c:v>
                </c:pt>
                <c:pt idx="7">
                  <c:v>18.7</c:v>
                </c:pt>
                <c:pt idx="8">
                  <c:v>18.7</c:v>
                </c:pt>
                <c:pt idx="9">
                  <c:v>18.7</c:v>
                </c:pt>
                <c:pt idx="10">
                  <c:v>18.7</c:v>
                </c:pt>
                <c:pt idx="11">
                  <c:v>18.7</c:v>
                </c:pt>
                <c:pt idx="12" formatCode="0">
                  <c:v>18.7</c:v>
                </c:pt>
                <c:pt idx="13">
                  <c:v>18.7</c:v>
                </c:pt>
                <c:pt idx="14">
                  <c:v>18.7</c:v>
                </c:pt>
                <c:pt idx="15">
                  <c:v>18.7</c:v>
                </c:pt>
                <c:pt idx="16">
                  <c:v>18.7</c:v>
                </c:pt>
                <c:pt idx="17">
                  <c:v>18.7</c:v>
                </c:pt>
                <c:pt idx="18">
                  <c:v>18.7</c:v>
                </c:pt>
                <c:pt idx="19">
                  <c:v>18.7</c:v>
                </c:pt>
                <c:pt idx="20">
                  <c:v>18.7</c:v>
                </c:pt>
                <c:pt idx="21">
                  <c:v>18.7</c:v>
                </c:pt>
                <c:pt idx="22">
                  <c:v>18.7</c:v>
                </c:pt>
                <c:pt idx="23">
                  <c:v>18.7</c:v>
                </c:pt>
                <c:pt idx="24">
                  <c:v>18.7</c:v>
                </c:pt>
                <c:pt idx="25">
                  <c:v>18.7</c:v>
                </c:pt>
                <c:pt idx="26">
                  <c:v>18.7</c:v>
                </c:pt>
                <c:pt idx="27">
                  <c:v>18.7</c:v>
                </c:pt>
                <c:pt idx="28">
                  <c:v>18.7</c:v>
                </c:pt>
                <c:pt idx="29">
                  <c:v>18.7</c:v>
                </c:pt>
                <c:pt idx="30">
                  <c:v>18.7</c:v>
                </c:pt>
                <c:pt idx="31">
                  <c:v>18.7</c:v>
                </c:pt>
                <c:pt idx="32">
                  <c:v>18.7</c:v>
                </c:pt>
                <c:pt idx="33">
                  <c:v>18.7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18.7</c:v>
                </c:pt>
                <c:pt idx="39">
                  <c:v>18.7</c:v>
                </c:pt>
                <c:pt idx="40">
                  <c:v>18.7</c:v>
                </c:pt>
                <c:pt idx="41">
                  <c:v>18.7</c:v>
                </c:pt>
                <c:pt idx="42">
                  <c:v>18.7</c:v>
                </c:pt>
                <c:pt idx="43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2-4631-B42C-C35038CCF9C4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114,115'!$X$8:$X$51</c:f>
              <c:numCache>
                <c:formatCode>General</c:formatCode>
                <c:ptCount val="44"/>
                <c:pt idx="0">
                  <c:v>43.63333333333334</c:v>
                </c:pt>
                <c:pt idx="1">
                  <c:v>43.63333333333334</c:v>
                </c:pt>
                <c:pt idx="2">
                  <c:v>43.63333333333334</c:v>
                </c:pt>
                <c:pt idx="3">
                  <c:v>43.63333333333334</c:v>
                </c:pt>
                <c:pt idx="4">
                  <c:v>43.63333333333334</c:v>
                </c:pt>
                <c:pt idx="5">
                  <c:v>43.63333333333334</c:v>
                </c:pt>
                <c:pt idx="6">
                  <c:v>43.63333333333334</c:v>
                </c:pt>
                <c:pt idx="7">
                  <c:v>43.63333333333334</c:v>
                </c:pt>
                <c:pt idx="8">
                  <c:v>43.63333333333334</c:v>
                </c:pt>
                <c:pt idx="9">
                  <c:v>43.63333333333334</c:v>
                </c:pt>
                <c:pt idx="10">
                  <c:v>43.63333333333334</c:v>
                </c:pt>
                <c:pt idx="11">
                  <c:v>43.63333333333334</c:v>
                </c:pt>
                <c:pt idx="12">
                  <c:v>43.633330000000001</c:v>
                </c:pt>
                <c:pt idx="13">
                  <c:v>43.63333333333334</c:v>
                </c:pt>
                <c:pt idx="14">
                  <c:v>43.63333333333334</c:v>
                </c:pt>
                <c:pt idx="15">
                  <c:v>43.63333333333334</c:v>
                </c:pt>
                <c:pt idx="16">
                  <c:v>43.63333333333334</c:v>
                </c:pt>
                <c:pt idx="17">
                  <c:v>43.63333333333334</c:v>
                </c:pt>
                <c:pt idx="18">
                  <c:v>43.63333333333334</c:v>
                </c:pt>
                <c:pt idx="19">
                  <c:v>43.63333333333334</c:v>
                </c:pt>
                <c:pt idx="20">
                  <c:v>43.63333333333334</c:v>
                </c:pt>
                <c:pt idx="21">
                  <c:v>43.63333333333334</c:v>
                </c:pt>
                <c:pt idx="22">
                  <c:v>43.63333333333334</c:v>
                </c:pt>
                <c:pt idx="23">
                  <c:v>43.63333333333334</c:v>
                </c:pt>
                <c:pt idx="24">
                  <c:v>43.63333333333334</c:v>
                </c:pt>
                <c:pt idx="25">
                  <c:v>43.63333333333334</c:v>
                </c:pt>
                <c:pt idx="26">
                  <c:v>43.63333333333334</c:v>
                </c:pt>
                <c:pt idx="27">
                  <c:v>43.63333333333334</c:v>
                </c:pt>
                <c:pt idx="28">
                  <c:v>43.63333333333334</c:v>
                </c:pt>
                <c:pt idx="29">
                  <c:v>43.63333333333334</c:v>
                </c:pt>
                <c:pt idx="30">
                  <c:v>43.63333333333334</c:v>
                </c:pt>
                <c:pt idx="31">
                  <c:v>43.63333333333334</c:v>
                </c:pt>
                <c:pt idx="32">
                  <c:v>43.63333333333334</c:v>
                </c:pt>
                <c:pt idx="33">
                  <c:v>43.63333333333334</c:v>
                </c:pt>
                <c:pt idx="34">
                  <c:v>43.63333333333334</c:v>
                </c:pt>
                <c:pt idx="35">
                  <c:v>43.63333333333334</c:v>
                </c:pt>
                <c:pt idx="36">
                  <c:v>43.63333333333334</c:v>
                </c:pt>
                <c:pt idx="37">
                  <c:v>43.63333333333334</c:v>
                </c:pt>
                <c:pt idx="38">
                  <c:v>43.63333333333334</c:v>
                </c:pt>
                <c:pt idx="39">
                  <c:v>43.63333333333334</c:v>
                </c:pt>
                <c:pt idx="40">
                  <c:v>43.63333333333334</c:v>
                </c:pt>
                <c:pt idx="41">
                  <c:v>43.63333333333334</c:v>
                </c:pt>
                <c:pt idx="42">
                  <c:v>43.63333333333334</c:v>
                </c:pt>
                <c:pt idx="43">
                  <c:v>43.63333333333334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F2-4631-B42C-C35038CCF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114,115'!$A$7:$A$45</c:f>
              <c:numCache>
                <c:formatCode>m/d/yyyy</c:formatCode>
                <c:ptCount val="39"/>
                <c:pt idx="0">
                  <c:v>45560</c:v>
                </c:pt>
                <c:pt idx="1">
                  <c:v>45561</c:v>
                </c:pt>
                <c:pt idx="2">
                  <c:v>45562</c:v>
                </c:pt>
                <c:pt idx="3">
                  <c:v>45565</c:v>
                </c:pt>
                <c:pt idx="4">
                  <c:v>45566</c:v>
                </c:pt>
                <c:pt idx="5">
                  <c:v>45567</c:v>
                </c:pt>
                <c:pt idx="6">
                  <c:v>45568</c:v>
                </c:pt>
                <c:pt idx="7">
                  <c:v>45569</c:v>
                </c:pt>
                <c:pt idx="8">
                  <c:v>45572</c:v>
                </c:pt>
                <c:pt idx="9">
                  <c:v>45573</c:v>
                </c:pt>
                <c:pt idx="10">
                  <c:v>45574</c:v>
                </c:pt>
                <c:pt idx="11">
                  <c:v>45575</c:v>
                </c:pt>
                <c:pt idx="12">
                  <c:v>45576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45596</c:v>
                </c:pt>
                <c:pt idx="19">
                  <c:v>45597</c:v>
                </c:pt>
                <c:pt idx="20">
                  <c:v>45600</c:v>
                </c:pt>
              </c:numCache>
            </c:numRef>
          </c:cat>
          <c:val>
            <c:numRef>
              <c:f>'Lot 114,115'!$C$7:$C$50</c:f>
              <c:numCache>
                <c:formatCode>0</c:formatCode>
                <c:ptCount val="44"/>
                <c:pt idx="0" formatCode="General">
                  <c:v>476</c:v>
                </c:pt>
                <c:pt idx="1">
                  <c:v>324</c:v>
                </c:pt>
                <c:pt idx="2">
                  <c:v>429</c:v>
                </c:pt>
                <c:pt idx="3">
                  <c:v>491</c:v>
                </c:pt>
                <c:pt idx="4">
                  <c:v>502</c:v>
                </c:pt>
                <c:pt idx="5" formatCode="General">
                  <c:v>678</c:v>
                </c:pt>
                <c:pt idx="6" formatCode="General">
                  <c:v>434</c:v>
                </c:pt>
                <c:pt idx="7" formatCode="General">
                  <c:v>422</c:v>
                </c:pt>
                <c:pt idx="8" formatCode="General">
                  <c:v>376</c:v>
                </c:pt>
                <c:pt idx="9" formatCode="General">
                  <c:v>290</c:v>
                </c:pt>
                <c:pt idx="10" formatCode="General">
                  <c:v>585</c:v>
                </c:pt>
                <c:pt idx="11">
                  <c:v>590</c:v>
                </c:pt>
                <c:pt idx="12">
                  <c:v>362</c:v>
                </c:pt>
                <c:pt idx="13">
                  <c:v>480</c:v>
                </c:pt>
                <c:pt idx="14">
                  <c:v>282</c:v>
                </c:pt>
                <c:pt idx="15" formatCode="General">
                  <c:v>636</c:v>
                </c:pt>
                <c:pt idx="16" formatCode="General">
                  <c:v>371</c:v>
                </c:pt>
                <c:pt idx="17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B55-9CC2-BD0F7061ADE6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114,115'!$Y$8:$Y$51</c:f>
              <c:numCache>
                <c:formatCode>0</c:formatCode>
                <c:ptCount val="44"/>
                <c:pt idx="0">
                  <c:v>483.33333333333331</c:v>
                </c:pt>
                <c:pt idx="1">
                  <c:v>483.33333333333331</c:v>
                </c:pt>
                <c:pt idx="2">
                  <c:v>483.33333333333331</c:v>
                </c:pt>
                <c:pt idx="3">
                  <c:v>483.33333333333331</c:v>
                </c:pt>
                <c:pt idx="4">
                  <c:v>483.33333333333331</c:v>
                </c:pt>
                <c:pt idx="5">
                  <c:v>483.33333333333331</c:v>
                </c:pt>
                <c:pt idx="6">
                  <c:v>483.33333333333331</c:v>
                </c:pt>
                <c:pt idx="7">
                  <c:v>483.33333333333331</c:v>
                </c:pt>
                <c:pt idx="8">
                  <c:v>483.33333333333331</c:v>
                </c:pt>
                <c:pt idx="9">
                  <c:v>483.33333333333331</c:v>
                </c:pt>
                <c:pt idx="10">
                  <c:v>483.33333333333331</c:v>
                </c:pt>
                <c:pt idx="11">
                  <c:v>483.33333333333331</c:v>
                </c:pt>
                <c:pt idx="12">
                  <c:v>483.33333333333331</c:v>
                </c:pt>
                <c:pt idx="13">
                  <c:v>483.33333333333331</c:v>
                </c:pt>
                <c:pt idx="14">
                  <c:v>483.33333333333331</c:v>
                </c:pt>
                <c:pt idx="15">
                  <c:v>483.33333333333331</c:v>
                </c:pt>
                <c:pt idx="16">
                  <c:v>483.33333333333331</c:v>
                </c:pt>
                <c:pt idx="17">
                  <c:v>483.33333333333331</c:v>
                </c:pt>
                <c:pt idx="18">
                  <c:v>483.33333333333331</c:v>
                </c:pt>
                <c:pt idx="19">
                  <c:v>483.33333333333331</c:v>
                </c:pt>
                <c:pt idx="20">
                  <c:v>483.33333333333331</c:v>
                </c:pt>
                <c:pt idx="21">
                  <c:v>483.33333333333331</c:v>
                </c:pt>
                <c:pt idx="22">
                  <c:v>483.33333333333331</c:v>
                </c:pt>
                <c:pt idx="23">
                  <c:v>483.33333333333331</c:v>
                </c:pt>
                <c:pt idx="24">
                  <c:v>483.33333333333331</c:v>
                </c:pt>
                <c:pt idx="25">
                  <c:v>483.33333333333331</c:v>
                </c:pt>
                <c:pt idx="26">
                  <c:v>483.33333333333331</c:v>
                </c:pt>
                <c:pt idx="27">
                  <c:v>483.33333333333331</c:v>
                </c:pt>
                <c:pt idx="28">
                  <c:v>483.33333333333331</c:v>
                </c:pt>
                <c:pt idx="29">
                  <c:v>483.33333333333331</c:v>
                </c:pt>
                <c:pt idx="30">
                  <c:v>483.33333333333331</c:v>
                </c:pt>
                <c:pt idx="31">
                  <c:v>483.33333333333331</c:v>
                </c:pt>
                <c:pt idx="32">
                  <c:v>483.33333333333331</c:v>
                </c:pt>
                <c:pt idx="33">
                  <c:v>483.33333333333331</c:v>
                </c:pt>
                <c:pt idx="34">
                  <c:v>483.33333333333331</c:v>
                </c:pt>
                <c:pt idx="35">
                  <c:v>483.33333333333331</c:v>
                </c:pt>
                <c:pt idx="36">
                  <c:v>483.33333333333331</c:v>
                </c:pt>
                <c:pt idx="37">
                  <c:v>483.33333333333331</c:v>
                </c:pt>
                <c:pt idx="38">
                  <c:v>483.33333333333331</c:v>
                </c:pt>
                <c:pt idx="39">
                  <c:v>483.33333333333331</c:v>
                </c:pt>
                <c:pt idx="40">
                  <c:v>483.33333333333331</c:v>
                </c:pt>
                <c:pt idx="41">
                  <c:v>483.33333333333331</c:v>
                </c:pt>
                <c:pt idx="42">
                  <c:v>483.33333333333331</c:v>
                </c:pt>
                <c:pt idx="43">
                  <c:v>483.33333333333331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B55-9CC2-BD0F7061ADE6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114,115'!$Z$8:$Z$51</c:f>
              <c:numCache>
                <c:formatCode>0</c:formatCode>
                <c:ptCount val="44"/>
                <c:pt idx="0">
                  <c:v>386.66666666666663</c:v>
                </c:pt>
                <c:pt idx="1">
                  <c:v>386.66666666666663</c:v>
                </c:pt>
                <c:pt idx="2">
                  <c:v>386.66666666666663</c:v>
                </c:pt>
                <c:pt idx="3">
                  <c:v>386.66666666666663</c:v>
                </c:pt>
                <c:pt idx="4">
                  <c:v>386.66666666666663</c:v>
                </c:pt>
                <c:pt idx="5">
                  <c:v>386.66666666666663</c:v>
                </c:pt>
                <c:pt idx="6">
                  <c:v>386.66666666666663</c:v>
                </c:pt>
                <c:pt idx="7">
                  <c:v>386.66666666666663</c:v>
                </c:pt>
                <c:pt idx="8">
                  <c:v>386.66666666666663</c:v>
                </c:pt>
                <c:pt idx="9">
                  <c:v>386.66666666666663</c:v>
                </c:pt>
                <c:pt idx="10">
                  <c:v>386.66666666666663</c:v>
                </c:pt>
                <c:pt idx="11">
                  <c:v>386.66666666666663</c:v>
                </c:pt>
                <c:pt idx="12">
                  <c:v>386.66666666666663</c:v>
                </c:pt>
                <c:pt idx="13">
                  <c:v>386.66666666666663</c:v>
                </c:pt>
                <c:pt idx="14">
                  <c:v>386.66666666666663</c:v>
                </c:pt>
                <c:pt idx="15">
                  <c:v>386.66666666666663</c:v>
                </c:pt>
                <c:pt idx="16">
                  <c:v>386.66666666666663</c:v>
                </c:pt>
                <c:pt idx="17">
                  <c:v>386.66666666666663</c:v>
                </c:pt>
                <c:pt idx="18">
                  <c:v>386.66666666666663</c:v>
                </c:pt>
                <c:pt idx="19">
                  <c:v>386.66666666666663</c:v>
                </c:pt>
                <c:pt idx="20">
                  <c:v>386.66666666666663</c:v>
                </c:pt>
                <c:pt idx="21">
                  <c:v>386.66666666666663</c:v>
                </c:pt>
                <c:pt idx="22">
                  <c:v>386.66666666666663</c:v>
                </c:pt>
                <c:pt idx="23">
                  <c:v>386.66666666666663</c:v>
                </c:pt>
                <c:pt idx="24">
                  <c:v>386.66666666666663</c:v>
                </c:pt>
                <c:pt idx="25">
                  <c:v>386.66666666666663</c:v>
                </c:pt>
                <c:pt idx="26">
                  <c:v>386.66666666666663</c:v>
                </c:pt>
                <c:pt idx="27">
                  <c:v>386.66666666666663</c:v>
                </c:pt>
                <c:pt idx="28">
                  <c:v>386.66666666666663</c:v>
                </c:pt>
                <c:pt idx="29">
                  <c:v>386.66666666666663</c:v>
                </c:pt>
                <c:pt idx="30">
                  <c:v>386.66666666666663</c:v>
                </c:pt>
                <c:pt idx="31">
                  <c:v>386.66666666666663</c:v>
                </c:pt>
                <c:pt idx="32">
                  <c:v>386.66666666666663</c:v>
                </c:pt>
                <c:pt idx="33">
                  <c:v>386.66666666666663</c:v>
                </c:pt>
                <c:pt idx="34">
                  <c:v>386.66666666666663</c:v>
                </c:pt>
                <c:pt idx="35">
                  <c:v>386.66666666666663</c:v>
                </c:pt>
                <c:pt idx="36">
                  <c:v>386.66666666666663</c:v>
                </c:pt>
                <c:pt idx="37">
                  <c:v>386.66666666666663</c:v>
                </c:pt>
                <c:pt idx="38">
                  <c:v>386.66666666666663</c:v>
                </c:pt>
                <c:pt idx="39">
                  <c:v>386.66666666666663</c:v>
                </c:pt>
                <c:pt idx="40">
                  <c:v>386.66666666666663</c:v>
                </c:pt>
                <c:pt idx="41">
                  <c:v>386.66666666666663</c:v>
                </c:pt>
                <c:pt idx="42">
                  <c:v>386.66666666666663</c:v>
                </c:pt>
                <c:pt idx="43">
                  <c:v>386.66666666666663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B55-9CC2-BD0F7061AD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114,115'!$AA$8:$AA$51</c:f>
              <c:numCache>
                <c:formatCode>0</c:formatCode>
                <c:ptCount val="44"/>
                <c:pt idx="0">
                  <c:v>580</c:v>
                </c:pt>
                <c:pt idx="1">
                  <c:v>580</c:v>
                </c:pt>
                <c:pt idx="2">
                  <c:v>580</c:v>
                </c:pt>
                <c:pt idx="3">
                  <c:v>580</c:v>
                </c:pt>
                <c:pt idx="4">
                  <c:v>580</c:v>
                </c:pt>
                <c:pt idx="5">
                  <c:v>580</c:v>
                </c:pt>
                <c:pt idx="6">
                  <c:v>580</c:v>
                </c:pt>
                <c:pt idx="7">
                  <c:v>580</c:v>
                </c:pt>
                <c:pt idx="8">
                  <c:v>580</c:v>
                </c:pt>
                <c:pt idx="9">
                  <c:v>580</c:v>
                </c:pt>
                <c:pt idx="10">
                  <c:v>580</c:v>
                </c:pt>
                <c:pt idx="11">
                  <c:v>580</c:v>
                </c:pt>
                <c:pt idx="12">
                  <c:v>580</c:v>
                </c:pt>
                <c:pt idx="13">
                  <c:v>580</c:v>
                </c:pt>
                <c:pt idx="14">
                  <c:v>580</c:v>
                </c:pt>
                <c:pt idx="15">
                  <c:v>580</c:v>
                </c:pt>
                <c:pt idx="16">
                  <c:v>580</c:v>
                </c:pt>
                <c:pt idx="17">
                  <c:v>580</c:v>
                </c:pt>
                <c:pt idx="18">
                  <c:v>580</c:v>
                </c:pt>
                <c:pt idx="19">
                  <c:v>580</c:v>
                </c:pt>
                <c:pt idx="20">
                  <c:v>580</c:v>
                </c:pt>
                <c:pt idx="21">
                  <c:v>580</c:v>
                </c:pt>
                <c:pt idx="22">
                  <c:v>580</c:v>
                </c:pt>
                <c:pt idx="23">
                  <c:v>580</c:v>
                </c:pt>
                <c:pt idx="24">
                  <c:v>580</c:v>
                </c:pt>
                <c:pt idx="25">
                  <c:v>580</c:v>
                </c:pt>
                <c:pt idx="26">
                  <c:v>580</c:v>
                </c:pt>
                <c:pt idx="27">
                  <c:v>580</c:v>
                </c:pt>
                <c:pt idx="28">
                  <c:v>580</c:v>
                </c:pt>
                <c:pt idx="29">
                  <c:v>580</c:v>
                </c:pt>
                <c:pt idx="30">
                  <c:v>580</c:v>
                </c:pt>
                <c:pt idx="31">
                  <c:v>580</c:v>
                </c:pt>
                <c:pt idx="32">
                  <c:v>580</c:v>
                </c:pt>
                <c:pt idx="33">
                  <c:v>580</c:v>
                </c:pt>
                <c:pt idx="34">
                  <c:v>580</c:v>
                </c:pt>
                <c:pt idx="35">
                  <c:v>580</c:v>
                </c:pt>
                <c:pt idx="36">
                  <c:v>580</c:v>
                </c:pt>
                <c:pt idx="37">
                  <c:v>580</c:v>
                </c:pt>
                <c:pt idx="38">
                  <c:v>580</c:v>
                </c:pt>
                <c:pt idx="39">
                  <c:v>580</c:v>
                </c:pt>
                <c:pt idx="40">
                  <c:v>580</c:v>
                </c:pt>
                <c:pt idx="41">
                  <c:v>580</c:v>
                </c:pt>
                <c:pt idx="42">
                  <c:v>580</c:v>
                </c:pt>
                <c:pt idx="43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B55-9CC2-BD0F7061ADE6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114,115'!$AB$8:$AB$51</c:f>
              <c:numCache>
                <c:formatCode>General</c:formatCode>
                <c:ptCount val="44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  <c:pt idx="31">
                  <c:v>290</c:v>
                </c:pt>
                <c:pt idx="32">
                  <c:v>290</c:v>
                </c:pt>
                <c:pt idx="33">
                  <c:v>290</c:v>
                </c:pt>
                <c:pt idx="34">
                  <c:v>290</c:v>
                </c:pt>
                <c:pt idx="35">
                  <c:v>290</c:v>
                </c:pt>
                <c:pt idx="36">
                  <c:v>290</c:v>
                </c:pt>
                <c:pt idx="37">
                  <c:v>290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290</c:v>
                </c:pt>
                <c:pt idx="42">
                  <c:v>290</c:v>
                </c:pt>
                <c:pt idx="43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3-4B55-9CC2-BD0F7061ADE6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114,115'!$AC$8:$AC$50</c:f>
              <c:numCache>
                <c:formatCode>General</c:formatCode>
                <c:ptCount val="43"/>
                <c:pt idx="0">
                  <c:v>676.66666666666663</c:v>
                </c:pt>
                <c:pt idx="1">
                  <c:v>676.66666666666663</c:v>
                </c:pt>
                <c:pt idx="2">
                  <c:v>676.66666666666663</c:v>
                </c:pt>
                <c:pt idx="3">
                  <c:v>676.66666666666663</c:v>
                </c:pt>
                <c:pt idx="4">
                  <c:v>676.66666666666663</c:v>
                </c:pt>
                <c:pt idx="5">
                  <c:v>676.66666666666663</c:v>
                </c:pt>
                <c:pt idx="6">
                  <c:v>676.66666666666663</c:v>
                </c:pt>
                <c:pt idx="7">
                  <c:v>676.66666666666663</c:v>
                </c:pt>
                <c:pt idx="8">
                  <c:v>676.66666666666663</c:v>
                </c:pt>
                <c:pt idx="9">
                  <c:v>676.66666666666663</c:v>
                </c:pt>
                <c:pt idx="10">
                  <c:v>676.66666666666663</c:v>
                </c:pt>
                <c:pt idx="11">
                  <c:v>676.66666666666663</c:v>
                </c:pt>
                <c:pt idx="12">
                  <c:v>676.66666666666663</c:v>
                </c:pt>
                <c:pt idx="13">
                  <c:v>676.66666666666663</c:v>
                </c:pt>
                <c:pt idx="14">
                  <c:v>676.66666666666663</c:v>
                </c:pt>
                <c:pt idx="15">
                  <c:v>676.66666666666663</c:v>
                </c:pt>
                <c:pt idx="16">
                  <c:v>676.66666666666663</c:v>
                </c:pt>
                <c:pt idx="17">
                  <c:v>676.66666666666663</c:v>
                </c:pt>
                <c:pt idx="18">
                  <c:v>676.66666666666663</c:v>
                </c:pt>
                <c:pt idx="19">
                  <c:v>676.66666666666663</c:v>
                </c:pt>
                <c:pt idx="20">
                  <c:v>676.66666666666663</c:v>
                </c:pt>
                <c:pt idx="21">
                  <c:v>676.66666666666663</c:v>
                </c:pt>
                <c:pt idx="22">
                  <c:v>676.66666666666663</c:v>
                </c:pt>
                <c:pt idx="23">
                  <c:v>676.66666666666663</c:v>
                </c:pt>
                <c:pt idx="24">
                  <c:v>676.66666666666663</c:v>
                </c:pt>
                <c:pt idx="25">
                  <c:v>676.66666666666663</c:v>
                </c:pt>
                <c:pt idx="26">
                  <c:v>676.66666666666663</c:v>
                </c:pt>
                <c:pt idx="27">
                  <c:v>676.66666666666663</c:v>
                </c:pt>
                <c:pt idx="28">
                  <c:v>676.66666666666663</c:v>
                </c:pt>
                <c:pt idx="29">
                  <c:v>676.66666666666663</c:v>
                </c:pt>
                <c:pt idx="30">
                  <c:v>676.66666666666663</c:v>
                </c:pt>
                <c:pt idx="31">
                  <c:v>676.66666666666663</c:v>
                </c:pt>
                <c:pt idx="32">
                  <c:v>676.66666666666663</c:v>
                </c:pt>
                <c:pt idx="33">
                  <c:v>676.66666666666663</c:v>
                </c:pt>
                <c:pt idx="34">
                  <c:v>676.66666666666663</c:v>
                </c:pt>
                <c:pt idx="35">
                  <c:v>676.66666666666663</c:v>
                </c:pt>
                <c:pt idx="36">
                  <c:v>676.66666666666663</c:v>
                </c:pt>
                <c:pt idx="37">
                  <c:v>676.66666666666663</c:v>
                </c:pt>
                <c:pt idx="38">
                  <c:v>676.66666666666663</c:v>
                </c:pt>
                <c:pt idx="39">
                  <c:v>676.66666666666663</c:v>
                </c:pt>
                <c:pt idx="40">
                  <c:v>676.66666666666663</c:v>
                </c:pt>
                <c:pt idx="41">
                  <c:v>676.66666666666663</c:v>
                </c:pt>
                <c:pt idx="42">
                  <c:v>676.66666666666663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3-4B55-9CC2-BD0F7061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8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116,117'!$A$7:$A$46</c:f>
              <c:numCache>
                <c:formatCode>m/d/yyyy</c:formatCode>
                <c:ptCount val="40"/>
                <c:pt idx="0">
                  <c:v>45579</c:v>
                </c:pt>
                <c:pt idx="1">
                  <c:v>45580</c:v>
                </c:pt>
                <c:pt idx="2">
                  <c:v>45581</c:v>
                </c:pt>
                <c:pt idx="3">
                  <c:v>45582</c:v>
                </c:pt>
                <c:pt idx="4">
                  <c:v>45583</c:v>
                </c:pt>
                <c:pt idx="5">
                  <c:v>45586</c:v>
                </c:pt>
                <c:pt idx="6">
                  <c:v>45587</c:v>
                </c:pt>
                <c:pt idx="7">
                  <c:v>45588</c:v>
                </c:pt>
                <c:pt idx="8">
                  <c:v>45589</c:v>
                </c:pt>
                <c:pt idx="9">
                  <c:v>45590</c:v>
                </c:pt>
                <c:pt idx="10">
                  <c:v>45593</c:v>
                </c:pt>
                <c:pt idx="11">
                  <c:v>45594</c:v>
                </c:pt>
                <c:pt idx="12">
                  <c:v>45595</c:v>
                </c:pt>
                <c:pt idx="13">
                  <c:v>45596</c:v>
                </c:pt>
                <c:pt idx="14">
                  <c:v>45597</c:v>
                </c:pt>
                <c:pt idx="15">
                  <c:v>45600</c:v>
                </c:pt>
                <c:pt idx="16">
                  <c:v>45601</c:v>
                </c:pt>
                <c:pt idx="17">
                  <c:v>45602</c:v>
                </c:pt>
                <c:pt idx="18">
                  <c:v>45603</c:v>
                </c:pt>
                <c:pt idx="19">
                  <c:v>45604</c:v>
                </c:pt>
                <c:pt idx="20">
                  <c:v>45604</c:v>
                </c:pt>
                <c:pt idx="21">
                  <c:v>45607</c:v>
                </c:pt>
                <c:pt idx="22">
                  <c:v>45608</c:v>
                </c:pt>
                <c:pt idx="23">
                  <c:v>45609</c:v>
                </c:pt>
                <c:pt idx="24">
                  <c:v>45610</c:v>
                </c:pt>
                <c:pt idx="25">
                  <c:v>45611</c:v>
                </c:pt>
                <c:pt idx="26">
                  <c:v>45614</c:v>
                </c:pt>
                <c:pt idx="27">
                  <c:v>45615</c:v>
                </c:pt>
                <c:pt idx="28">
                  <c:v>45616</c:v>
                </c:pt>
                <c:pt idx="29">
                  <c:v>45617</c:v>
                </c:pt>
              </c:numCache>
            </c:numRef>
          </c:cat>
          <c:val>
            <c:numRef>
              <c:f>'Lot 116,117'!$B$7:$B$51</c:f>
              <c:numCache>
                <c:formatCode>0</c:formatCode>
                <c:ptCount val="45"/>
                <c:pt idx="0">
                  <c:v>111</c:v>
                </c:pt>
                <c:pt idx="2">
                  <c:v>96</c:v>
                </c:pt>
                <c:pt idx="3">
                  <c:v>101</c:v>
                </c:pt>
                <c:pt idx="4">
                  <c:v>133</c:v>
                </c:pt>
                <c:pt idx="5">
                  <c:v>161</c:v>
                </c:pt>
                <c:pt idx="6" formatCode="General">
                  <c:v>119</c:v>
                </c:pt>
                <c:pt idx="7" formatCode="General">
                  <c:v>90</c:v>
                </c:pt>
                <c:pt idx="8" formatCode="General">
                  <c:v>157</c:v>
                </c:pt>
                <c:pt idx="9" formatCode="General">
                  <c:v>144</c:v>
                </c:pt>
                <c:pt idx="10" formatCode="General">
                  <c:v>149</c:v>
                </c:pt>
                <c:pt idx="11">
                  <c:v>95</c:v>
                </c:pt>
                <c:pt idx="12">
                  <c:v>112</c:v>
                </c:pt>
                <c:pt idx="13">
                  <c:v>115</c:v>
                </c:pt>
                <c:pt idx="14">
                  <c:v>117</c:v>
                </c:pt>
                <c:pt idx="15" formatCode="General">
                  <c:v>123</c:v>
                </c:pt>
                <c:pt idx="16" formatCode="General">
                  <c:v>69</c:v>
                </c:pt>
                <c:pt idx="17">
                  <c:v>107</c:v>
                </c:pt>
                <c:pt idx="18">
                  <c:v>131</c:v>
                </c:pt>
                <c:pt idx="19" formatCode="General">
                  <c:v>100</c:v>
                </c:pt>
                <c:pt idx="20" formatCode="General">
                  <c:v>126</c:v>
                </c:pt>
                <c:pt idx="21" formatCode="General">
                  <c:v>114</c:v>
                </c:pt>
                <c:pt idx="22" formatCode="General">
                  <c:v>78</c:v>
                </c:pt>
                <c:pt idx="23" formatCode="General">
                  <c:v>111</c:v>
                </c:pt>
                <c:pt idx="24" formatCode="General">
                  <c:v>90</c:v>
                </c:pt>
                <c:pt idx="25" formatCode="General">
                  <c:v>127</c:v>
                </c:pt>
                <c:pt idx="26" formatCode="General">
                  <c:v>124</c:v>
                </c:pt>
                <c:pt idx="27" formatCode="General">
                  <c:v>78</c:v>
                </c:pt>
                <c:pt idx="28" formatCode="General">
                  <c:v>113</c:v>
                </c:pt>
                <c:pt idx="29" formatCode="General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9-4D16-9C02-985E5C6CE0A7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116,117'!$T$8:$T$52</c:f>
              <c:numCache>
                <c:formatCode>0</c:formatCode>
                <c:ptCount val="45"/>
                <c:pt idx="0">
                  <c:v>120.4</c:v>
                </c:pt>
                <c:pt idx="1">
                  <c:v>120.4</c:v>
                </c:pt>
                <c:pt idx="2">
                  <c:v>120.4</c:v>
                </c:pt>
                <c:pt idx="3">
                  <c:v>120.4</c:v>
                </c:pt>
                <c:pt idx="4">
                  <c:v>120.4</c:v>
                </c:pt>
                <c:pt idx="5">
                  <c:v>120.4</c:v>
                </c:pt>
                <c:pt idx="6">
                  <c:v>120.4</c:v>
                </c:pt>
                <c:pt idx="7">
                  <c:v>120.4</c:v>
                </c:pt>
                <c:pt idx="8">
                  <c:v>120.4</c:v>
                </c:pt>
                <c:pt idx="9">
                  <c:v>120.4</c:v>
                </c:pt>
                <c:pt idx="10">
                  <c:v>120.4</c:v>
                </c:pt>
                <c:pt idx="11">
                  <c:v>120.4</c:v>
                </c:pt>
                <c:pt idx="12">
                  <c:v>120.4</c:v>
                </c:pt>
                <c:pt idx="13">
                  <c:v>120.4</c:v>
                </c:pt>
                <c:pt idx="14">
                  <c:v>120.4</c:v>
                </c:pt>
                <c:pt idx="15">
                  <c:v>120.4</c:v>
                </c:pt>
                <c:pt idx="16">
                  <c:v>120.4</c:v>
                </c:pt>
                <c:pt idx="18">
                  <c:v>120.4</c:v>
                </c:pt>
                <c:pt idx="19">
                  <c:v>120.4</c:v>
                </c:pt>
                <c:pt idx="20">
                  <c:v>120.4</c:v>
                </c:pt>
                <c:pt idx="21">
                  <c:v>120.4</c:v>
                </c:pt>
                <c:pt idx="22">
                  <c:v>120.4</c:v>
                </c:pt>
                <c:pt idx="23">
                  <c:v>120.4</c:v>
                </c:pt>
                <c:pt idx="24">
                  <c:v>120.4</c:v>
                </c:pt>
                <c:pt idx="25">
                  <c:v>120.4</c:v>
                </c:pt>
                <c:pt idx="26">
                  <c:v>120.4</c:v>
                </c:pt>
                <c:pt idx="27">
                  <c:v>120.4</c:v>
                </c:pt>
                <c:pt idx="28">
                  <c:v>120.4</c:v>
                </c:pt>
                <c:pt idx="29">
                  <c:v>120.4</c:v>
                </c:pt>
                <c:pt idx="30">
                  <c:v>120.4</c:v>
                </c:pt>
                <c:pt idx="31">
                  <c:v>120.4</c:v>
                </c:pt>
                <c:pt idx="32">
                  <c:v>120.4</c:v>
                </c:pt>
                <c:pt idx="33">
                  <c:v>120.4</c:v>
                </c:pt>
                <c:pt idx="34">
                  <c:v>120.4</c:v>
                </c:pt>
                <c:pt idx="35">
                  <c:v>120.4</c:v>
                </c:pt>
                <c:pt idx="36">
                  <c:v>120.4</c:v>
                </c:pt>
                <c:pt idx="37">
                  <c:v>120.4</c:v>
                </c:pt>
                <c:pt idx="38">
                  <c:v>120.4</c:v>
                </c:pt>
                <c:pt idx="39">
                  <c:v>120.4</c:v>
                </c:pt>
                <c:pt idx="40">
                  <c:v>120.4</c:v>
                </c:pt>
                <c:pt idx="41">
                  <c:v>120.4</c:v>
                </c:pt>
                <c:pt idx="42">
                  <c:v>120.4</c:v>
                </c:pt>
                <c:pt idx="43">
                  <c:v>120.4</c:v>
                </c:pt>
                <c:pt idx="44">
                  <c:v>120.4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9-4D16-9C02-985E5C6CE0A7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116,117'!$U$8:$U$52</c:f>
              <c:numCache>
                <c:formatCode>0</c:formatCode>
                <c:ptCount val="45"/>
                <c:pt idx="0">
                  <c:v>96.320000000000007</c:v>
                </c:pt>
                <c:pt idx="1">
                  <c:v>96.320000000000007</c:v>
                </c:pt>
                <c:pt idx="2">
                  <c:v>96.320000000000007</c:v>
                </c:pt>
                <c:pt idx="3">
                  <c:v>96.320000000000007</c:v>
                </c:pt>
                <c:pt idx="4">
                  <c:v>96.320000000000007</c:v>
                </c:pt>
                <c:pt idx="5">
                  <c:v>96.320000000000007</c:v>
                </c:pt>
                <c:pt idx="6">
                  <c:v>96.320000000000007</c:v>
                </c:pt>
                <c:pt idx="7">
                  <c:v>96.320000000000007</c:v>
                </c:pt>
                <c:pt idx="8">
                  <c:v>96.320000000000007</c:v>
                </c:pt>
                <c:pt idx="9">
                  <c:v>96.320000000000007</c:v>
                </c:pt>
                <c:pt idx="10">
                  <c:v>96.320000000000007</c:v>
                </c:pt>
                <c:pt idx="11">
                  <c:v>96.320000000000007</c:v>
                </c:pt>
                <c:pt idx="12">
                  <c:v>96.320000000000007</c:v>
                </c:pt>
                <c:pt idx="13">
                  <c:v>96.320000000000007</c:v>
                </c:pt>
                <c:pt idx="14">
                  <c:v>96.320000000000007</c:v>
                </c:pt>
                <c:pt idx="15">
                  <c:v>96.320000000000007</c:v>
                </c:pt>
                <c:pt idx="16">
                  <c:v>96.320000000000007</c:v>
                </c:pt>
                <c:pt idx="18">
                  <c:v>96.320000000000007</c:v>
                </c:pt>
                <c:pt idx="19">
                  <c:v>96.320000000000007</c:v>
                </c:pt>
                <c:pt idx="20">
                  <c:v>96.320000000000007</c:v>
                </c:pt>
                <c:pt idx="21">
                  <c:v>96.320000000000007</c:v>
                </c:pt>
                <c:pt idx="22">
                  <c:v>96.320000000000007</c:v>
                </c:pt>
                <c:pt idx="23">
                  <c:v>96.320000000000007</c:v>
                </c:pt>
                <c:pt idx="24">
                  <c:v>96.320000000000007</c:v>
                </c:pt>
                <c:pt idx="25">
                  <c:v>96.320000000000007</c:v>
                </c:pt>
                <c:pt idx="26">
                  <c:v>96.320000000000007</c:v>
                </c:pt>
                <c:pt idx="27">
                  <c:v>96.320000000000007</c:v>
                </c:pt>
                <c:pt idx="28">
                  <c:v>96.320000000000007</c:v>
                </c:pt>
                <c:pt idx="29">
                  <c:v>96.320000000000007</c:v>
                </c:pt>
                <c:pt idx="30">
                  <c:v>96.320000000000007</c:v>
                </c:pt>
                <c:pt idx="31">
                  <c:v>96.320000000000007</c:v>
                </c:pt>
                <c:pt idx="32">
                  <c:v>96.320000000000007</c:v>
                </c:pt>
                <c:pt idx="33">
                  <c:v>96.320000000000007</c:v>
                </c:pt>
                <c:pt idx="34">
                  <c:v>96.320000000000007</c:v>
                </c:pt>
                <c:pt idx="35">
                  <c:v>96.320000000000007</c:v>
                </c:pt>
                <c:pt idx="36">
                  <c:v>96.320000000000007</c:v>
                </c:pt>
                <c:pt idx="37">
                  <c:v>96.320000000000007</c:v>
                </c:pt>
                <c:pt idx="38">
                  <c:v>96.320000000000007</c:v>
                </c:pt>
                <c:pt idx="39">
                  <c:v>96.320000000000007</c:v>
                </c:pt>
                <c:pt idx="40">
                  <c:v>96.320000000000007</c:v>
                </c:pt>
                <c:pt idx="41">
                  <c:v>96.320000000000007</c:v>
                </c:pt>
                <c:pt idx="42">
                  <c:v>96.320000000000007</c:v>
                </c:pt>
                <c:pt idx="43">
                  <c:v>96.320000000000007</c:v>
                </c:pt>
                <c:pt idx="44">
                  <c:v>96.320000000000007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9-4D16-9C02-985E5C6CE0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116,117'!$V$8:$V$52</c:f>
              <c:numCache>
                <c:formatCode>0</c:formatCode>
                <c:ptCount val="45"/>
                <c:pt idx="0">
                  <c:v>144.48000000000002</c:v>
                </c:pt>
                <c:pt idx="1">
                  <c:v>144.48000000000002</c:v>
                </c:pt>
                <c:pt idx="2">
                  <c:v>144.48000000000002</c:v>
                </c:pt>
                <c:pt idx="3">
                  <c:v>144.48000000000002</c:v>
                </c:pt>
                <c:pt idx="4">
                  <c:v>144.48000000000002</c:v>
                </c:pt>
                <c:pt idx="5">
                  <c:v>144.48000000000002</c:v>
                </c:pt>
                <c:pt idx="6">
                  <c:v>144.48000000000002</c:v>
                </c:pt>
                <c:pt idx="7">
                  <c:v>144.48000000000002</c:v>
                </c:pt>
                <c:pt idx="8">
                  <c:v>144.48000000000002</c:v>
                </c:pt>
                <c:pt idx="9">
                  <c:v>144.48000000000002</c:v>
                </c:pt>
                <c:pt idx="10">
                  <c:v>144.48000000000002</c:v>
                </c:pt>
                <c:pt idx="11">
                  <c:v>144.48000000000002</c:v>
                </c:pt>
                <c:pt idx="12">
                  <c:v>144.48000000000002</c:v>
                </c:pt>
                <c:pt idx="13">
                  <c:v>144.48000000000002</c:v>
                </c:pt>
                <c:pt idx="14">
                  <c:v>144.48000000000002</c:v>
                </c:pt>
                <c:pt idx="15">
                  <c:v>144.48000000000002</c:v>
                </c:pt>
                <c:pt idx="16">
                  <c:v>144.48000000000002</c:v>
                </c:pt>
                <c:pt idx="18">
                  <c:v>144.48000000000002</c:v>
                </c:pt>
                <c:pt idx="19">
                  <c:v>144.48000000000002</c:v>
                </c:pt>
                <c:pt idx="20">
                  <c:v>144.48000000000002</c:v>
                </c:pt>
                <c:pt idx="21">
                  <c:v>144.48000000000002</c:v>
                </c:pt>
                <c:pt idx="22">
                  <c:v>144.48000000000002</c:v>
                </c:pt>
                <c:pt idx="23">
                  <c:v>144.48000000000002</c:v>
                </c:pt>
                <c:pt idx="24">
                  <c:v>144.48000000000002</c:v>
                </c:pt>
                <c:pt idx="25">
                  <c:v>144.48000000000002</c:v>
                </c:pt>
                <c:pt idx="26">
                  <c:v>144.48000000000002</c:v>
                </c:pt>
                <c:pt idx="27">
                  <c:v>144.48000000000002</c:v>
                </c:pt>
                <c:pt idx="28">
                  <c:v>144.48000000000002</c:v>
                </c:pt>
                <c:pt idx="29">
                  <c:v>144.48000000000002</c:v>
                </c:pt>
                <c:pt idx="30">
                  <c:v>144.48000000000002</c:v>
                </c:pt>
                <c:pt idx="31">
                  <c:v>144.48000000000002</c:v>
                </c:pt>
                <c:pt idx="32">
                  <c:v>144.48000000000002</c:v>
                </c:pt>
                <c:pt idx="33">
                  <c:v>144.48000000000002</c:v>
                </c:pt>
                <c:pt idx="34">
                  <c:v>144.48000000000002</c:v>
                </c:pt>
                <c:pt idx="35">
                  <c:v>144.48000000000002</c:v>
                </c:pt>
                <c:pt idx="36">
                  <c:v>144.48000000000002</c:v>
                </c:pt>
                <c:pt idx="37">
                  <c:v>144.48000000000002</c:v>
                </c:pt>
                <c:pt idx="38">
                  <c:v>144.48000000000002</c:v>
                </c:pt>
                <c:pt idx="39">
                  <c:v>144.48000000000002</c:v>
                </c:pt>
                <c:pt idx="40">
                  <c:v>144.48000000000002</c:v>
                </c:pt>
                <c:pt idx="41">
                  <c:v>144.48000000000002</c:v>
                </c:pt>
                <c:pt idx="42">
                  <c:v>144.48000000000002</c:v>
                </c:pt>
                <c:pt idx="43">
                  <c:v>144.48000000000002</c:v>
                </c:pt>
                <c:pt idx="44">
                  <c:v>144.48000000000002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9-4D16-9C02-985E5C6CE0A7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116,117'!$W$8:$W$52</c:f>
              <c:numCache>
                <c:formatCode>General</c:formatCode>
                <c:ptCount val="45"/>
                <c:pt idx="0">
                  <c:v>72.240000000000009</c:v>
                </c:pt>
                <c:pt idx="1">
                  <c:v>72.240000000000009</c:v>
                </c:pt>
                <c:pt idx="2">
                  <c:v>72.240000000000009</c:v>
                </c:pt>
                <c:pt idx="3">
                  <c:v>72.240000000000009</c:v>
                </c:pt>
                <c:pt idx="4">
                  <c:v>72.240000000000009</c:v>
                </c:pt>
                <c:pt idx="5">
                  <c:v>72.240000000000009</c:v>
                </c:pt>
                <c:pt idx="6">
                  <c:v>72.240000000000009</c:v>
                </c:pt>
                <c:pt idx="7">
                  <c:v>72.240000000000009</c:v>
                </c:pt>
                <c:pt idx="8">
                  <c:v>72.240000000000009</c:v>
                </c:pt>
                <c:pt idx="9">
                  <c:v>72.240000000000009</c:v>
                </c:pt>
                <c:pt idx="10">
                  <c:v>72.240000000000009</c:v>
                </c:pt>
                <c:pt idx="11">
                  <c:v>72.240000000000009</c:v>
                </c:pt>
                <c:pt idx="12">
                  <c:v>72.240000000000009</c:v>
                </c:pt>
                <c:pt idx="13">
                  <c:v>72.240000000000009</c:v>
                </c:pt>
                <c:pt idx="14">
                  <c:v>72.240000000000009</c:v>
                </c:pt>
                <c:pt idx="15">
                  <c:v>72.240000000000009</c:v>
                </c:pt>
                <c:pt idx="16">
                  <c:v>72.240000000000009</c:v>
                </c:pt>
                <c:pt idx="18">
                  <c:v>72.240000000000009</c:v>
                </c:pt>
                <c:pt idx="19">
                  <c:v>72.240000000000009</c:v>
                </c:pt>
                <c:pt idx="20">
                  <c:v>72.240000000000009</c:v>
                </c:pt>
                <c:pt idx="21">
                  <c:v>72.240000000000009</c:v>
                </c:pt>
                <c:pt idx="22">
                  <c:v>72.240000000000009</c:v>
                </c:pt>
                <c:pt idx="23">
                  <c:v>72.240000000000009</c:v>
                </c:pt>
                <c:pt idx="24">
                  <c:v>72.240000000000009</c:v>
                </c:pt>
                <c:pt idx="25">
                  <c:v>72.240000000000009</c:v>
                </c:pt>
                <c:pt idx="26">
                  <c:v>72.240000000000009</c:v>
                </c:pt>
                <c:pt idx="27">
                  <c:v>72.240000000000009</c:v>
                </c:pt>
                <c:pt idx="28">
                  <c:v>72.240000000000009</c:v>
                </c:pt>
                <c:pt idx="29">
                  <c:v>72.240000000000009</c:v>
                </c:pt>
                <c:pt idx="30">
                  <c:v>72.240000000000009</c:v>
                </c:pt>
                <c:pt idx="31">
                  <c:v>72.240000000000009</c:v>
                </c:pt>
                <c:pt idx="32">
                  <c:v>72.240000000000009</c:v>
                </c:pt>
                <c:pt idx="33">
                  <c:v>72.240000000000009</c:v>
                </c:pt>
                <c:pt idx="34">
                  <c:v>72.240000000000009</c:v>
                </c:pt>
                <c:pt idx="35">
                  <c:v>72.240000000000009</c:v>
                </c:pt>
                <c:pt idx="36">
                  <c:v>72.240000000000009</c:v>
                </c:pt>
                <c:pt idx="37">
                  <c:v>72.240000000000009</c:v>
                </c:pt>
                <c:pt idx="38">
                  <c:v>72.240000000000009</c:v>
                </c:pt>
                <c:pt idx="39">
                  <c:v>72.240000000000009</c:v>
                </c:pt>
                <c:pt idx="40">
                  <c:v>72.240000000000009</c:v>
                </c:pt>
                <c:pt idx="41">
                  <c:v>72.240000000000009</c:v>
                </c:pt>
                <c:pt idx="42">
                  <c:v>72.240000000000009</c:v>
                </c:pt>
                <c:pt idx="43">
                  <c:v>72.240000000000009</c:v>
                </c:pt>
                <c:pt idx="44">
                  <c:v>72.240000000000009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9-4D16-9C02-985E5C6CE0A7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116,117'!$X$8:$X$52</c:f>
              <c:numCache>
                <c:formatCode>General</c:formatCode>
                <c:ptCount val="45"/>
                <c:pt idx="0">
                  <c:v>168.56</c:v>
                </c:pt>
                <c:pt idx="1">
                  <c:v>168.56</c:v>
                </c:pt>
                <c:pt idx="2">
                  <c:v>168.56</c:v>
                </c:pt>
                <c:pt idx="3">
                  <c:v>168.56</c:v>
                </c:pt>
                <c:pt idx="4">
                  <c:v>168.56</c:v>
                </c:pt>
                <c:pt idx="5">
                  <c:v>168.56</c:v>
                </c:pt>
                <c:pt idx="6">
                  <c:v>168.56</c:v>
                </c:pt>
                <c:pt idx="7">
                  <c:v>168.56</c:v>
                </c:pt>
                <c:pt idx="8">
                  <c:v>168.56</c:v>
                </c:pt>
                <c:pt idx="9">
                  <c:v>168.56</c:v>
                </c:pt>
                <c:pt idx="10">
                  <c:v>168.56</c:v>
                </c:pt>
                <c:pt idx="11">
                  <c:v>168.56</c:v>
                </c:pt>
                <c:pt idx="12">
                  <c:v>168.56</c:v>
                </c:pt>
                <c:pt idx="13">
                  <c:v>168.56</c:v>
                </c:pt>
                <c:pt idx="14">
                  <c:v>168.56</c:v>
                </c:pt>
                <c:pt idx="15">
                  <c:v>168.56</c:v>
                </c:pt>
                <c:pt idx="16">
                  <c:v>168.56</c:v>
                </c:pt>
                <c:pt idx="18">
                  <c:v>168.56</c:v>
                </c:pt>
                <c:pt idx="19">
                  <c:v>168.56</c:v>
                </c:pt>
                <c:pt idx="20">
                  <c:v>168.56</c:v>
                </c:pt>
                <c:pt idx="21">
                  <c:v>168.56</c:v>
                </c:pt>
                <c:pt idx="22">
                  <c:v>168.56</c:v>
                </c:pt>
                <c:pt idx="23">
                  <c:v>168.56</c:v>
                </c:pt>
                <c:pt idx="24">
                  <c:v>168.56</c:v>
                </c:pt>
                <c:pt idx="25">
                  <c:v>168.56</c:v>
                </c:pt>
                <c:pt idx="26">
                  <c:v>168.56</c:v>
                </c:pt>
                <c:pt idx="27">
                  <c:v>168.56</c:v>
                </c:pt>
                <c:pt idx="28">
                  <c:v>168.56</c:v>
                </c:pt>
                <c:pt idx="29">
                  <c:v>168.56</c:v>
                </c:pt>
                <c:pt idx="30">
                  <c:v>168.56</c:v>
                </c:pt>
                <c:pt idx="31">
                  <c:v>168.56</c:v>
                </c:pt>
                <c:pt idx="32">
                  <c:v>168.56</c:v>
                </c:pt>
                <c:pt idx="33">
                  <c:v>168.56</c:v>
                </c:pt>
                <c:pt idx="34">
                  <c:v>168.56</c:v>
                </c:pt>
                <c:pt idx="35">
                  <c:v>168.56</c:v>
                </c:pt>
                <c:pt idx="36">
                  <c:v>168.56</c:v>
                </c:pt>
                <c:pt idx="37">
                  <c:v>168.56</c:v>
                </c:pt>
                <c:pt idx="38">
                  <c:v>168.56</c:v>
                </c:pt>
                <c:pt idx="39">
                  <c:v>168.56</c:v>
                </c:pt>
                <c:pt idx="40">
                  <c:v>168.56</c:v>
                </c:pt>
                <c:pt idx="41">
                  <c:v>168.56</c:v>
                </c:pt>
                <c:pt idx="42">
                  <c:v>168.56</c:v>
                </c:pt>
                <c:pt idx="43">
                  <c:v>168.56</c:v>
                </c:pt>
                <c:pt idx="44">
                  <c:v>168.56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F9-4D16-9C02-985E5C6C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Extracted QC Lot 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96,97'!$A$7:$A$45</c:f>
              <c:numCache>
                <c:formatCode>m/d/yyyy</c:formatCode>
                <c:ptCount val="39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96,97'!$C$7:$C$48</c:f>
              <c:numCache>
                <c:formatCode>0</c:formatCode>
                <c:ptCount val="42"/>
                <c:pt idx="0" formatCode="General">
                  <c:v>482</c:v>
                </c:pt>
                <c:pt idx="1">
                  <c:v>607</c:v>
                </c:pt>
                <c:pt idx="2">
                  <c:v>416</c:v>
                </c:pt>
                <c:pt idx="3">
                  <c:v>664</c:v>
                </c:pt>
                <c:pt idx="4">
                  <c:v>317</c:v>
                </c:pt>
                <c:pt idx="5">
                  <c:v>561</c:v>
                </c:pt>
                <c:pt idx="6">
                  <c:v>612</c:v>
                </c:pt>
                <c:pt idx="7" formatCode="General">
                  <c:v>356</c:v>
                </c:pt>
                <c:pt idx="8" formatCode="General">
                  <c:v>526</c:v>
                </c:pt>
                <c:pt idx="9" formatCode="General">
                  <c:v>483</c:v>
                </c:pt>
                <c:pt idx="10" formatCode="General">
                  <c:v>477</c:v>
                </c:pt>
                <c:pt idx="11">
                  <c:v>614</c:v>
                </c:pt>
                <c:pt idx="12">
                  <c:v>535</c:v>
                </c:pt>
                <c:pt idx="13" formatCode="General">
                  <c:v>537</c:v>
                </c:pt>
                <c:pt idx="15">
                  <c:v>365</c:v>
                </c:pt>
                <c:pt idx="16" formatCode="General">
                  <c:v>505</c:v>
                </c:pt>
                <c:pt idx="17" formatCode="General">
                  <c:v>733</c:v>
                </c:pt>
                <c:pt idx="18" formatCode="General">
                  <c:v>287</c:v>
                </c:pt>
                <c:pt idx="19" formatCode="General">
                  <c:v>406</c:v>
                </c:pt>
                <c:pt idx="20" formatCode="General">
                  <c:v>472</c:v>
                </c:pt>
                <c:pt idx="21" formatCode="General">
                  <c:v>750</c:v>
                </c:pt>
                <c:pt idx="22" formatCode="General">
                  <c:v>507</c:v>
                </c:pt>
                <c:pt idx="23" formatCode="General">
                  <c:v>737</c:v>
                </c:pt>
                <c:pt idx="24" formatCode="General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F-4C25-B141-A5560959345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96,97'!$A$7:$A$45</c:f>
              <c:numCache>
                <c:formatCode>m/d/yyyy</c:formatCode>
                <c:ptCount val="39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96,97'!$Y$8:$Y$51</c:f>
              <c:numCache>
                <c:formatCode>0</c:formatCode>
                <c:ptCount val="44"/>
                <c:pt idx="0">
                  <c:v>488</c:v>
                </c:pt>
                <c:pt idx="1">
                  <c:v>488</c:v>
                </c:pt>
                <c:pt idx="2">
                  <c:v>488</c:v>
                </c:pt>
                <c:pt idx="3">
                  <c:v>488</c:v>
                </c:pt>
                <c:pt idx="4">
                  <c:v>488</c:v>
                </c:pt>
                <c:pt idx="5">
                  <c:v>488</c:v>
                </c:pt>
                <c:pt idx="6">
                  <c:v>488</c:v>
                </c:pt>
                <c:pt idx="7">
                  <c:v>488</c:v>
                </c:pt>
                <c:pt idx="8">
                  <c:v>488</c:v>
                </c:pt>
                <c:pt idx="9">
                  <c:v>488</c:v>
                </c:pt>
                <c:pt idx="10">
                  <c:v>488</c:v>
                </c:pt>
                <c:pt idx="11">
                  <c:v>488</c:v>
                </c:pt>
                <c:pt idx="12">
                  <c:v>488</c:v>
                </c:pt>
                <c:pt idx="13">
                  <c:v>488</c:v>
                </c:pt>
                <c:pt idx="14">
                  <c:v>488</c:v>
                </c:pt>
                <c:pt idx="15">
                  <c:v>488</c:v>
                </c:pt>
                <c:pt idx="16">
                  <c:v>488</c:v>
                </c:pt>
                <c:pt idx="17">
                  <c:v>488</c:v>
                </c:pt>
                <c:pt idx="18">
                  <c:v>488</c:v>
                </c:pt>
                <c:pt idx="19">
                  <c:v>488</c:v>
                </c:pt>
                <c:pt idx="20">
                  <c:v>488</c:v>
                </c:pt>
                <c:pt idx="21">
                  <c:v>488</c:v>
                </c:pt>
                <c:pt idx="22">
                  <c:v>488</c:v>
                </c:pt>
                <c:pt idx="23">
                  <c:v>488</c:v>
                </c:pt>
                <c:pt idx="24">
                  <c:v>488</c:v>
                </c:pt>
                <c:pt idx="25">
                  <c:v>488</c:v>
                </c:pt>
                <c:pt idx="26">
                  <c:v>488</c:v>
                </c:pt>
                <c:pt idx="27">
                  <c:v>488</c:v>
                </c:pt>
                <c:pt idx="28">
                  <c:v>488</c:v>
                </c:pt>
                <c:pt idx="29">
                  <c:v>488</c:v>
                </c:pt>
                <c:pt idx="30">
                  <c:v>488</c:v>
                </c:pt>
                <c:pt idx="31">
                  <c:v>488</c:v>
                </c:pt>
                <c:pt idx="32">
                  <c:v>488</c:v>
                </c:pt>
                <c:pt idx="33">
                  <c:v>488</c:v>
                </c:pt>
                <c:pt idx="34">
                  <c:v>488</c:v>
                </c:pt>
                <c:pt idx="35">
                  <c:v>488</c:v>
                </c:pt>
                <c:pt idx="36">
                  <c:v>488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F-4C25-B141-A5560959345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96,97'!$A$7:$A$45</c:f>
              <c:numCache>
                <c:formatCode>m/d/yyyy</c:formatCode>
                <c:ptCount val="39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96,97'!$Z$8:$Z$51</c:f>
              <c:numCache>
                <c:formatCode>0</c:formatCode>
                <c:ptCount val="44"/>
                <c:pt idx="0">
                  <c:v>390.4</c:v>
                </c:pt>
                <c:pt idx="1">
                  <c:v>390.4</c:v>
                </c:pt>
                <c:pt idx="2">
                  <c:v>390.4</c:v>
                </c:pt>
                <c:pt idx="3">
                  <c:v>390.4</c:v>
                </c:pt>
                <c:pt idx="4">
                  <c:v>390.4</c:v>
                </c:pt>
                <c:pt idx="5">
                  <c:v>390.4</c:v>
                </c:pt>
                <c:pt idx="6">
                  <c:v>390.4</c:v>
                </c:pt>
                <c:pt idx="7">
                  <c:v>390.4</c:v>
                </c:pt>
                <c:pt idx="8">
                  <c:v>390.4</c:v>
                </c:pt>
                <c:pt idx="9">
                  <c:v>390.4</c:v>
                </c:pt>
                <c:pt idx="10">
                  <c:v>390.4</c:v>
                </c:pt>
                <c:pt idx="11">
                  <c:v>390.4</c:v>
                </c:pt>
                <c:pt idx="12">
                  <c:v>390.4</c:v>
                </c:pt>
                <c:pt idx="13">
                  <c:v>390.4</c:v>
                </c:pt>
                <c:pt idx="14">
                  <c:v>390.4</c:v>
                </c:pt>
                <c:pt idx="15">
                  <c:v>390.4</c:v>
                </c:pt>
                <c:pt idx="16">
                  <c:v>390.4</c:v>
                </c:pt>
                <c:pt idx="17">
                  <c:v>390.4</c:v>
                </c:pt>
                <c:pt idx="18">
                  <c:v>390.4</c:v>
                </c:pt>
                <c:pt idx="19">
                  <c:v>390.4</c:v>
                </c:pt>
                <c:pt idx="20">
                  <c:v>390.4</c:v>
                </c:pt>
                <c:pt idx="21">
                  <c:v>390.4</c:v>
                </c:pt>
                <c:pt idx="22">
                  <c:v>390.4</c:v>
                </c:pt>
                <c:pt idx="23">
                  <c:v>390.4</c:v>
                </c:pt>
                <c:pt idx="24">
                  <c:v>390.4</c:v>
                </c:pt>
                <c:pt idx="25">
                  <c:v>390.4</c:v>
                </c:pt>
                <c:pt idx="26">
                  <c:v>390.4</c:v>
                </c:pt>
                <c:pt idx="27">
                  <c:v>390.4</c:v>
                </c:pt>
                <c:pt idx="28">
                  <c:v>390.4</c:v>
                </c:pt>
                <c:pt idx="29">
                  <c:v>390.4</c:v>
                </c:pt>
                <c:pt idx="30">
                  <c:v>390.4</c:v>
                </c:pt>
                <c:pt idx="31">
                  <c:v>390.4</c:v>
                </c:pt>
                <c:pt idx="32">
                  <c:v>390.4</c:v>
                </c:pt>
                <c:pt idx="33">
                  <c:v>390.4</c:v>
                </c:pt>
                <c:pt idx="34">
                  <c:v>390.4</c:v>
                </c:pt>
                <c:pt idx="35">
                  <c:v>390.4</c:v>
                </c:pt>
                <c:pt idx="36">
                  <c:v>390.4</c:v>
                </c:pt>
                <c:pt idx="37">
                  <c:v>390.4</c:v>
                </c:pt>
                <c:pt idx="38">
                  <c:v>390.4</c:v>
                </c:pt>
                <c:pt idx="39">
                  <c:v>390.4</c:v>
                </c:pt>
                <c:pt idx="40">
                  <c:v>390.4</c:v>
                </c:pt>
                <c:pt idx="41">
                  <c:v>390.4</c:v>
                </c:pt>
                <c:pt idx="42">
                  <c:v>390.4</c:v>
                </c:pt>
                <c:pt idx="43">
                  <c:v>390.4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F-4C25-B141-A556095934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96,97'!$A$7:$A$45</c:f>
              <c:numCache>
                <c:formatCode>m/d/yyyy</c:formatCode>
                <c:ptCount val="39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96,97'!$AA$8:$AA$51</c:f>
              <c:numCache>
                <c:formatCode>0</c:formatCode>
                <c:ptCount val="44"/>
                <c:pt idx="0">
                  <c:v>585.6</c:v>
                </c:pt>
                <c:pt idx="1">
                  <c:v>585.6</c:v>
                </c:pt>
                <c:pt idx="2">
                  <c:v>585.6</c:v>
                </c:pt>
                <c:pt idx="3">
                  <c:v>585.6</c:v>
                </c:pt>
                <c:pt idx="4">
                  <c:v>585.6</c:v>
                </c:pt>
                <c:pt idx="5">
                  <c:v>585.6</c:v>
                </c:pt>
                <c:pt idx="6">
                  <c:v>585.6</c:v>
                </c:pt>
                <c:pt idx="7">
                  <c:v>585.6</c:v>
                </c:pt>
                <c:pt idx="8">
                  <c:v>585.6</c:v>
                </c:pt>
                <c:pt idx="9">
                  <c:v>585.6</c:v>
                </c:pt>
                <c:pt idx="10">
                  <c:v>585.6</c:v>
                </c:pt>
                <c:pt idx="11">
                  <c:v>585.6</c:v>
                </c:pt>
                <c:pt idx="12">
                  <c:v>585.6</c:v>
                </c:pt>
                <c:pt idx="13">
                  <c:v>585.6</c:v>
                </c:pt>
                <c:pt idx="14">
                  <c:v>585.6</c:v>
                </c:pt>
                <c:pt idx="15">
                  <c:v>585.6</c:v>
                </c:pt>
                <c:pt idx="16">
                  <c:v>585.6</c:v>
                </c:pt>
                <c:pt idx="17">
                  <c:v>585.6</c:v>
                </c:pt>
                <c:pt idx="18">
                  <c:v>585.6</c:v>
                </c:pt>
                <c:pt idx="19">
                  <c:v>585.6</c:v>
                </c:pt>
                <c:pt idx="20">
                  <c:v>585.6</c:v>
                </c:pt>
                <c:pt idx="21">
                  <c:v>585.6</c:v>
                </c:pt>
                <c:pt idx="22">
                  <c:v>585.6</c:v>
                </c:pt>
                <c:pt idx="23">
                  <c:v>585.6</c:v>
                </c:pt>
                <c:pt idx="24">
                  <c:v>585.6</c:v>
                </c:pt>
                <c:pt idx="25">
                  <c:v>585.6</c:v>
                </c:pt>
                <c:pt idx="26">
                  <c:v>585.6</c:v>
                </c:pt>
                <c:pt idx="27">
                  <c:v>585.6</c:v>
                </c:pt>
                <c:pt idx="28">
                  <c:v>585.6</c:v>
                </c:pt>
                <c:pt idx="29">
                  <c:v>585.6</c:v>
                </c:pt>
                <c:pt idx="30">
                  <c:v>585.6</c:v>
                </c:pt>
                <c:pt idx="31">
                  <c:v>585.6</c:v>
                </c:pt>
                <c:pt idx="32">
                  <c:v>585.6</c:v>
                </c:pt>
                <c:pt idx="33">
                  <c:v>585.6</c:v>
                </c:pt>
                <c:pt idx="34">
                  <c:v>585.6</c:v>
                </c:pt>
                <c:pt idx="35">
                  <c:v>585.6</c:v>
                </c:pt>
                <c:pt idx="36">
                  <c:v>585.6</c:v>
                </c:pt>
                <c:pt idx="37">
                  <c:v>585.6</c:v>
                </c:pt>
                <c:pt idx="38">
                  <c:v>585.6</c:v>
                </c:pt>
                <c:pt idx="39">
                  <c:v>585.6</c:v>
                </c:pt>
                <c:pt idx="40">
                  <c:v>585.6</c:v>
                </c:pt>
                <c:pt idx="41">
                  <c:v>585.6</c:v>
                </c:pt>
                <c:pt idx="42">
                  <c:v>585.6</c:v>
                </c:pt>
                <c:pt idx="43">
                  <c:v>585.6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F-4C25-B141-A5560959345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96,97'!$A$7:$A$45</c:f>
              <c:numCache>
                <c:formatCode>m/d/yyyy</c:formatCode>
                <c:ptCount val="39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96,97'!$AB$8:$AB$51</c:f>
              <c:numCache>
                <c:formatCode>General</c:formatCode>
                <c:ptCount val="44"/>
                <c:pt idx="0">
                  <c:v>292.79999999999995</c:v>
                </c:pt>
                <c:pt idx="1">
                  <c:v>292.79999999999995</c:v>
                </c:pt>
                <c:pt idx="2">
                  <c:v>292.79999999999995</c:v>
                </c:pt>
                <c:pt idx="3">
                  <c:v>292.79999999999995</c:v>
                </c:pt>
                <c:pt idx="4">
                  <c:v>292.79999999999995</c:v>
                </c:pt>
                <c:pt idx="5">
                  <c:v>292.79999999999995</c:v>
                </c:pt>
                <c:pt idx="6">
                  <c:v>292.79999999999995</c:v>
                </c:pt>
                <c:pt idx="7">
                  <c:v>292.79999999999995</c:v>
                </c:pt>
                <c:pt idx="8">
                  <c:v>292.79999999999995</c:v>
                </c:pt>
                <c:pt idx="9">
                  <c:v>292.79999999999995</c:v>
                </c:pt>
                <c:pt idx="10">
                  <c:v>292.79999999999995</c:v>
                </c:pt>
                <c:pt idx="11">
                  <c:v>292.79999999999995</c:v>
                </c:pt>
                <c:pt idx="12">
                  <c:v>292.79999999999995</c:v>
                </c:pt>
                <c:pt idx="13">
                  <c:v>292.79999999999995</c:v>
                </c:pt>
                <c:pt idx="14">
                  <c:v>292.79999999999995</c:v>
                </c:pt>
                <c:pt idx="15">
                  <c:v>292.79999999999995</c:v>
                </c:pt>
                <c:pt idx="16">
                  <c:v>292.79999999999995</c:v>
                </c:pt>
                <c:pt idx="17">
                  <c:v>292.79999999999995</c:v>
                </c:pt>
                <c:pt idx="18">
                  <c:v>292.79999999999995</c:v>
                </c:pt>
                <c:pt idx="19">
                  <c:v>292.79999999999995</c:v>
                </c:pt>
                <c:pt idx="20">
                  <c:v>292.79999999999995</c:v>
                </c:pt>
                <c:pt idx="21">
                  <c:v>292.79999999999995</c:v>
                </c:pt>
                <c:pt idx="22">
                  <c:v>292.79999999999995</c:v>
                </c:pt>
                <c:pt idx="23">
                  <c:v>292.79999999999995</c:v>
                </c:pt>
                <c:pt idx="24">
                  <c:v>292.79999999999995</c:v>
                </c:pt>
                <c:pt idx="25">
                  <c:v>292.79999999999995</c:v>
                </c:pt>
                <c:pt idx="26">
                  <c:v>292.79999999999995</c:v>
                </c:pt>
                <c:pt idx="27">
                  <c:v>292.79999999999995</c:v>
                </c:pt>
                <c:pt idx="28">
                  <c:v>292.79999999999995</c:v>
                </c:pt>
                <c:pt idx="29">
                  <c:v>292.79999999999995</c:v>
                </c:pt>
                <c:pt idx="30">
                  <c:v>292.79999999999995</c:v>
                </c:pt>
                <c:pt idx="31">
                  <c:v>292.79999999999995</c:v>
                </c:pt>
                <c:pt idx="32">
                  <c:v>292.79999999999995</c:v>
                </c:pt>
                <c:pt idx="33">
                  <c:v>292.79999999999995</c:v>
                </c:pt>
                <c:pt idx="34">
                  <c:v>292.79999999999995</c:v>
                </c:pt>
                <c:pt idx="35">
                  <c:v>292.79999999999995</c:v>
                </c:pt>
                <c:pt idx="36">
                  <c:v>292.79999999999995</c:v>
                </c:pt>
                <c:pt idx="37">
                  <c:v>292.79999999999995</c:v>
                </c:pt>
                <c:pt idx="38">
                  <c:v>292.79999999999995</c:v>
                </c:pt>
                <c:pt idx="39">
                  <c:v>292.79999999999995</c:v>
                </c:pt>
                <c:pt idx="40">
                  <c:v>292.79999999999995</c:v>
                </c:pt>
                <c:pt idx="41">
                  <c:v>292.79999999999995</c:v>
                </c:pt>
                <c:pt idx="42">
                  <c:v>292.79999999999995</c:v>
                </c:pt>
                <c:pt idx="43">
                  <c:v>292.79999999999995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F-4C25-B141-A5560959345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96,97'!$A$7:$A$45</c:f>
              <c:numCache>
                <c:formatCode>m/d/yyyy</c:formatCode>
                <c:ptCount val="39"/>
                <c:pt idx="0">
                  <c:v>45296</c:v>
                </c:pt>
                <c:pt idx="1">
                  <c:v>45299</c:v>
                </c:pt>
                <c:pt idx="2">
                  <c:v>45300</c:v>
                </c:pt>
                <c:pt idx="3">
                  <c:v>45301</c:v>
                </c:pt>
                <c:pt idx="4">
                  <c:v>45303</c:v>
                </c:pt>
                <c:pt idx="5">
                  <c:v>45306</c:v>
                </c:pt>
                <c:pt idx="6">
                  <c:v>45316</c:v>
                </c:pt>
                <c:pt idx="7">
                  <c:v>45317</c:v>
                </c:pt>
                <c:pt idx="8">
                  <c:v>45320</c:v>
                </c:pt>
                <c:pt idx="9">
                  <c:v>45321</c:v>
                </c:pt>
                <c:pt idx="10">
                  <c:v>45322</c:v>
                </c:pt>
                <c:pt idx="11">
                  <c:v>45323</c:v>
                </c:pt>
                <c:pt idx="12">
                  <c:v>45324</c:v>
                </c:pt>
                <c:pt idx="13">
                  <c:v>45327</c:v>
                </c:pt>
                <c:pt idx="15">
                  <c:v>45328</c:v>
                </c:pt>
                <c:pt idx="16">
                  <c:v>45329</c:v>
                </c:pt>
                <c:pt idx="17">
                  <c:v>45330</c:v>
                </c:pt>
                <c:pt idx="18">
                  <c:v>45331</c:v>
                </c:pt>
                <c:pt idx="19">
                  <c:v>45334</c:v>
                </c:pt>
                <c:pt idx="20">
                  <c:v>45335</c:v>
                </c:pt>
                <c:pt idx="21">
                  <c:v>45336</c:v>
                </c:pt>
                <c:pt idx="22">
                  <c:v>45337</c:v>
                </c:pt>
                <c:pt idx="23">
                  <c:v>45338</c:v>
                </c:pt>
                <c:pt idx="24">
                  <c:v>45341</c:v>
                </c:pt>
              </c:numCache>
            </c:numRef>
          </c:cat>
          <c:val>
            <c:numRef>
              <c:f>'Lot 96,97'!$AC$8:$AC$50</c:f>
              <c:numCache>
                <c:formatCode>General</c:formatCode>
                <c:ptCount val="43"/>
                <c:pt idx="0">
                  <c:v>683.2</c:v>
                </c:pt>
                <c:pt idx="1">
                  <c:v>683.2</c:v>
                </c:pt>
                <c:pt idx="2">
                  <c:v>683.2</c:v>
                </c:pt>
                <c:pt idx="3">
                  <c:v>683.2</c:v>
                </c:pt>
                <c:pt idx="4">
                  <c:v>683.2</c:v>
                </c:pt>
                <c:pt idx="5">
                  <c:v>683.2</c:v>
                </c:pt>
                <c:pt idx="6">
                  <c:v>683.2</c:v>
                </c:pt>
                <c:pt idx="7">
                  <c:v>683.2</c:v>
                </c:pt>
                <c:pt idx="8">
                  <c:v>683.2</c:v>
                </c:pt>
                <c:pt idx="9">
                  <c:v>683.2</c:v>
                </c:pt>
                <c:pt idx="10">
                  <c:v>683.2</c:v>
                </c:pt>
                <c:pt idx="11">
                  <c:v>683.2</c:v>
                </c:pt>
                <c:pt idx="12">
                  <c:v>683.2</c:v>
                </c:pt>
                <c:pt idx="13">
                  <c:v>683.2</c:v>
                </c:pt>
                <c:pt idx="14">
                  <c:v>683.2</c:v>
                </c:pt>
                <c:pt idx="15">
                  <c:v>683.2</c:v>
                </c:pt>
                <c:pt idx="16">
                  <c:v>683.2</c:v>
                </c:pt>
                <c:pt idx="17">
                  <c:v>683.2</c:v>
                </c:pt>
                <c:pt idx="18">
                  <c:v>683.2</c:v>
                </c:pt>
                <c:pt idx="19">
                  <c:v>683.2</c:v>
                </c:pt>
                <c:pt idx="20">
                  <c:v>683.2</c:v>
                </c:pt>
                <c:pt idx="21">
                  <c:v>683.2</c:v>
                </c:pt>
                <c:pt idx="22">
                  <c:v>683.2</c:v>
                </c:pt>
                <c:pt idx="23">
                  <c:v>683.2</c:v>
                </c:pt>
                <c:pt idx="24">
                  <c:v>683.2</c:v>
                </c:pt>
                <c:pt idx="25">
                  <c:v>683.2</c:v>
                </c:pt>
                <c:pt idx="26">
                  <c:v>683.2</c:v>
                </c:pt>
                <c:pt idx="27">
                  <c:v>683.2</c:v>
                </c:pt>
                <c:pt idx="28">
                  <c:v>683.2</c:v>
                </c:pt>
                <c:pt idx="29">
                  <c:v>683.2</c:v>
                </c:pt>
                <c:pt idx="30">
                  <c:v>683.2</c:v>
                </c:pt>
                <c:pt idx="31">
                  <c:v>683.2</c:v>
                </c:pt>
                <c:pt idx="32">
                  <c:v>683.2</c:v>
                </c:pt>
                <c:pt idx="33">
                  <c:v>683.2</c:v>
                </c:pt>
                <c:pt idx="34">
                  <c:v>683.2</c:v>
                </c:pt>
                <c:pt idx="35">
                  <c:v>683.2</c:v>
                </c:pt>
                <c:pt idx="36">
                  <c:v>683.2</c:v>
                </c:pt>
                <c:pt idx="37">
                  <c:v>683.2</c:v>
                </c:pt>
                <c:pt idx="38">
                  <c:v>683.2</c:v>
                </c:pt>
                <c:pt idx="39">
                  <c:v>683.2</c:v>
                </c:pt>
                <c:pt idx="40">
                  <c:v>683.2</c:v>
                </c:pt>
                <c:pt idx="41">
                  <c:v>683.2</c:v>
                </c:pt>
                <c:pt idx="42">
                  <c:v>683.2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BF-4C25-B141-A5560959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50"/>
          <c:min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116,117'!$A$7:$A$46</c:f>
              <c:numCache>
                <c:formatCode>m/d/yyyy</c:formatCode>
                <c:ptCount val="40"/>
                <c:pt idx="0">
                  <c:v>45579</c:v>
                </c:pt>
                <c:pt idx="1">
                  <c:v>45580</c:v>
                </c:pt>
                <c:pt idx="2">
                  <c:v>45581</c:v>
                </c:pt>
                <c:pt idx="3">
                  <c:v>45582</c:v>
                </c:pt>
                <c:pt idx="4">
                  <c:v>45583</c:v>
                </c:pt>
                <c:pt idx="5">
                  <c:v>45586</c:v>
                </c:pt>
                <c:pt idx="6">
                  <c:v>45587</c:v>
                </c:pt>
                <c:pt idx="7">
                  <c:v>45588</c:v>
                </c:pt>
                <c:pt idx="8">
                  <c:v>45589</c:v>
                </c:pt>
                <c:pt idx="9">
                  <c:v>45590</c:v>
                </c:pt>
                <c:pt idx="10">
                  <c:v>45593</c:v>
                </c:pt>
                <c:pt idx="11">
                  <c:v>45594</c:v>
                </c:pt>
                <c:pt idx="12">
                  <c:v>45595</c:v>
                </c:pt>
                <c:pt idx="13">
                  <c:v>45596</c:v>
                </c:pt>
                <c:pt idx="14">
                  <c:v>45597</c:v>
                </c:pt>
                <c:pt idx="15">
                  <c:v>45600</c:v>
                </c:pt>
                <c:pt idx="16">
                  <c:v>45601</c:v>
                </c:pt>
                <c:pt idx="17">
                  <c:v>45602</c:v>
                </c:pt>
                <c:pt idx="18">
                  <c:v>45603</c:v>
                </c:pt>
                <c:pt idx="19">
                  <c:v>45604</c:v>
                </c:pt>
                <c:pt idx="20">
                  <c:v>45604</c:v>
                </c:pt>
                <c:pt idx="21">
                  <c:v>45607</c:v>
                </c:pt>
                <c:pt idx="22">
                  <c:v>45608</c:v>
                </c:pt>
                <c:pt idx="23">
                  <c:v>45609</c:v>
                </c:pt>
                <c:pt idx="24">
                  <c:v>45610</c:v>
                </c:pt>
                <c:pt idx="25">
                  <c:v>45611</c:v>
                </c:pt>
                <c:pt idx="26">
                  <c:v>45614</c:v>
                </c:pt>
                <c:pt idx="27">
                  <c:v>45615</c:v>
                </c:pt>
                <c:pt idx="28">
                  <c:v>45616</c:v>
                </c:pt>
                <c:pt idx="29">
                  <c:v>45617</c:v>
                </c:pt>
              </c:numCache>
            </c:numRef>
          </c:cat>
          <c:val>
            <c:numRef>
              <c:f>'Lot 116,117'!$C$7:$C$51</c:f>
              <c:numCache>
                <c:formatCode>0</c:formatCode>
                <c:ptCount val="45"/>
                <c:pt idx="0" formatCode="General">
                  <c:v>498</c:v>
                </c:pt>
                <c:pt idx="2">
                  <c:v>574</c:v>
                </c:pt>
                <c:pt idx="3">
                  <c:v>445</c:v>
                </c:pt>
                <c:pt idx="4">
                  <c:v>300</c:v>
                </c:pt>
                <c:pt idx="5" formatCode="General">
                  <c:v>591</c:v>
                </c:pt>
                <c:pt idx="6" formatCode="General">
                  <c:v>499</c:v>
                </c:pt>
                <c:pt idx="7" formatCode="General">
                  <c:v>531</c:v>
                </c:pt>
                <c:pt idx="8" formatCode="General">
                  <c:v>591</c:v>
                </c:pt>
                <c:pt idx="9" formatCode="General">
                  <c:v>520</c:v>
                </c:pt>
                <c:pt idx="10" formatCode="General">
                  <c:v>629</c:v>
                </c:pt>
                <c:pt idx="11">
                  <c:v>311</c:v>
                </c:pt>
                <c:pt idx="12">
                  <c:v>357</c:v>
                </c:pt>
                <c:pt idx="13">
                  <c:v>323</c:v>
                </c:pt>
                <c:pt idx="14">
                  <c:v>437</c:v>
                </c:pt>
                <c:pt idx="15" formatCode="General">
                  <c:v>381</c:v>
                </c:pt>
                <c:pt idx="16" formatCode="General">
                  <c:v>263</c:v>
                </c:pt>
                <c:pt idx="17">
                  <c:v>462</c:v>
                </c:pt>
                <c:pt idx="18">
                  <c:v>555</c:v>
                </c:pt>
                <c:pt idx="19" formatCode="General">
                  <c:v>630</c:v>
                </c:pt>
                <c:pt idx="20" formatCode="General">
                  <c:v>554</c:v>
                </c:pt>
                <c:pt idx="21" formatCode="General">
                  <c:v>438</c:v>
                </c:pt>
                <c:pt idx="22" formatCode="General">
                  <c:v>350</c:v>
                </c:pt>
                <c:pt idx="23" formatCode="General">
                  <c:v>499</c:v>
                </c:pt>
                <c:pt idx="24" formatCode="General">
                  <c:v>279</c:v>
                </c:pt>
                <c:pt idx="25" formatCode="General">
                  <c:v>467</c:v>
                </c:pt>
                <c:pt idx="26" formatCode="General">
                  <c:v>500</c:v>
                </c:pt>
                <c:pt idx="27" formatCode="General">
                  <c:v>360</c:v>
                </c:pt>
                <c:pt idx="28" formatCode="General">
                  <c:v>417</c:v>
                </c:pt>
                <c:pt idx="29" formatCode="General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D-4814-8817-0DC59F354C1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116,117'!$Y$8:$Y$52</c:f>
              <c:numCache>
                <c:formatCode>0</c:formatCode>
                <c:ptCount val="45"/>
                <c:pt idx="0">
                  <c:v>481.6</c:v>
                </c:pt>
                <c:pt idx="1">
                  <c:v>481.6</c:v>
                </c:pt>
                <c:pt idx="2">
                  <c:v>481.6</c:v>
                </c:pt>
                <c:pt idx="3">
                  <c:v>481.6</c:v>
                </c:pt>
                <c:pt idx="4">
                  <c:v>481.6</c:v>
                </c:pt>
                <c:pt idx="5">
                  <c:v>481.6</c:v>
                </c:pt>
                <c:pt idx="6">
                  <c:v>481.6</c:v>
                </c:pt>
                <c:pt idx="7">
                  <c:v>481.6</c:v>
                </c:pt>
                <c:pt idx="8">
                  <c:v>481.6</c:v>
                </c:pt>
                <c:pt idx="9">
                  <c:v>481.6</c:v>
                </c:pt>
                <c:pt idx="10">
                  <c:v>481.6</c:v>
                </c:pt>
                <c:pt idx="11">
                  <c:v>481.6</c:v>
                </c:pt>
                <c:pt idx="12">
                  <c:v>481.6</c:v>
                </c:pt>
                <c:pt idx="13">
                  <c:v>481.6</c:v>
                </c:pt>
                <c:pt idx="14">
                  <c:v>481.6</c:v>
                </c:pt>
                <c:pt idx="15">
                  <c:v>481.6</c:v>
                </c:pt>
                <c:pt idx="16">
                  <c:v>481.6</c:v>
                </c:pt>
                <c:pt idx="18">
                  <c:v>481.6</c:v>
                </c:pt>
                <c:pt idx="19">
                  <c:v>481.6</c:v>
                </c:pt>
                <c:pt idx="20">
                  <c:v>481.6</c:v>
                </c:pt>
                <c:pt idx="21">
                  <c:v>481.6</c:v>
                </c:pt>
                <c:pt idx="22">
                  <c:v>481.6</c:v>
                </c:pt>
                <c:pt idx="23">
                  <c:v>481.6</c:v>
                </c:pt>
                <c:pt idx="24">
                  <c:v>481.6</c:v>
                </c:pt>
                <c:pt idx="25">
                  <c:v>481.6</c:v>
                </c:pt>
                <c:pt idx="26">
                  <c:v>481.6</c:v>
                </c:pt>
                <c:pt idx="27">
                  <c:v>481.6</c:v>
                </c:pt>
                <c:pt idx="28">
                  <c:v>481.6</c:v>
                </c:pt>
                <c:pt idx="29">
                  <c:v>481.6</c:v>
                </c:pt>
                <c:pt idx="30">
                  <c:v>481.6</c:v>
                </c:pt>
                <c:pt idx="31">
                  <c:v>481.6</c:v>
                </c:pt>
                <c:pt idx="32">
                  <c:v>481.6</c:v>
                </c:pt>
                <c:pt idx="33">
                  <c:v>481.6</c:v>
                </c:pt>
                <c:pt idx="34">
                  <c:v>481.6</c:v>
                </c:pt>
                <c:pt idx="35">
                  <c:v>481.6</c:v>
                </c:pt>
                <c:pt idx="36">
                  <c:v>481.6</c:v>
                </c:pt>
                <c:pt idx="37">
                  <c:v>481.6</c:v>
                </c:pt>
                <c:pt idx="38">
                  <c:v>481.6</c:v>
                </c:pt>
                <c:pt idx="39">
                  <c:v>481.6</c:v>
                </c:pt>
                <c:pt idx="40">
                  <c:v>481.6</c:v>
                </c:pt>
                <c:pt idx="41">
                  <c:v>481.6</c:v>
                </c:pt>
                <c:pt idx="42">
                  <c:v>481.6</c:v>
                </c:pt>
                <c:pt idx="43">
                  <c:v>481.6</c:v>
                </c:pt>
                <c:pt idx="44">
                  <c:v>481.6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D-4814-8817-0DC59F354C19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116,117'!$Z$8:$Z$52</c:f>
              <c:numCache>
                <c:formatCode>0</c:formatCode>
                <c:ptCount val="45"/>
                <c:pt idx="0">
                  <c:v>385.28000000000003</c:v>
                </c:pt>
                <c:pt idx="1">
                  <c:v>385.28000000000003</c:v>
                </c:pt>
                <c:pt idx="2">
                  <c:v>385.28000000000003</c:v>
                </c:pt>
                <c:pt idx="3">
                  <c:v>385.28000000000003</c:v>
                </c:pt>
                <c:pt idx="4">
                  <c:v>385.28000000000003</c:v>
                </c:pt>
                <c:pt idx="5">
                  <c:v>385.28000000000003</c:v>
                </c:pt>
                <c:pt idx="6">
                  <c:v>385.28000000000003</c:v>
                </c:pt>
                <c:pt idx="7">
                  <c:v>385.28000000000003</c:v>
                </c:pt>
                <c:pt idx="8">
                  <c:v>385.28000000000003</c:v>
                </c:pt>
                <c:pt idx="9">
                  <c:v>385.28000000000003</c:v>
                </c:pt>
                <c:pt idx="10">
                  <c:v>385.28000000000003</c:v>
                </c:pt>
                <c:pt idx="11">
                  <c:v>385.28000000000003</c:v>
                </c:pt>
                <c:pt idx="12">
                  <c:v>385.28000000000003</c:v>
                </c:pt>
                <c:pt idx="13">
                  <c:v>385.28000000000003</c:v>
                </c:pt>
                <c:pt idx="14">
                  <c:v>385.28000000000003</c:v>
                </c:pt>
                <c:pt idx="15">
                  <c:v>385.28000000000003</c:v>
                </c:pt>
                <c:pt idx="16">
                  <c:v>385.28000000000003</c:v>
                </c:pt>
                <c:pt idx="18">
                  <c:v>385.28000000000003</c:v>
                </c:pt>
                <c:pt idx="19">
                  <c:v>385.28000000000003</c:v>
                </c:pt>
                <c:pt idx="20">
                  <c:v>385.28000000000003</c:v>
                </c:pt>
                <c:pt idx="21">
                  <c:v>385.28000000000003</c:v>
                </c:pt>
                <c:pt idx="22">
                  <c:v>385.28000000000003</c:v>
                </c:pt>
                <c:pt idx="23">
                  <c:v>385.28000000000003</c:v>
                </c:pt>
                <c:pt idx="24">
                  <c:v>385.28000000000003</c:v>
                </c:pt>
                <c:pt idx="25">
                  <c:v>385.28000000000003</c:v>
                </c:pt>
                <c:pt idx="26">
                  <c:v>385.28000000000003</c:v>
                </c:pt>
                <c:pt idx="27">
                  <c:v>385.28000000000003</c:v>
                </c:pt>
                <c:pt idx="28">
                  <c:v>385.28000000000003</c:v>
                </c:pt>
                <c:pt idx="29">
                  <c:v>385.28000000000003</c:v>
                </c:pt>
                <c:pt idx="30">
                  <c:v>385.28000000000003</c:v>
                </c:pt>
                <c:pt idx="31">
                  <c:v>385.28000000000003</c:v>
                </c:pt>
                <c:pt idx="32">
                  <c:v>385.28000000000003</c:v>
                </c:pt>
                <c:pt idx="33">
                  <c:v>385.28000000000003</c:v>
                </c:pt>
                <c:pt idx="34">
                  <c:v>385.28000000000003</c:v>
                </c:pt>
                <c:pt idx="35">
                  <c:v>385.28000000000003</c:v>
                </c:pt>
                <c:pt idx="36">
                  <c:v>385.28000000000003</c:v>
                </c:pt>
                <c:pt idx="37">
                  <c:v>385.28000000000003</c:v>
                </c:pt>
                <c:pt idx="38">
                  <c:v>385.28000000000003</c:v>
                </c:pt>
                <c:pt idx="39">
                  <c:v>385.28000000000003</c:v>
                </c:pt>
                <c:pt idx="40">
                  <c:v>385.28000000000003</c:v>
                </c:pt>
                <c:pt idx="41">
                  <c:v>385.28000000000003</c:v>
                </c:pt>
                <c:pt idx="42">
                  <c:v>385.28000000000003</c:v>
                </c:pt>
                <c:pt idx="43">
                  <c:v>385.28000000000003</c:v>
                </c:pt>
                <c:pt idx="44">
                  <c:v>385.28000000000003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D-4814-8817-0DC59F354C1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116,117'!$AA$8:$AA$52</c:f>
              <c:numCache>
                <c:formatCode>0</c:formatCode>
                <c:ptCount val="45"/>
                <c:pt idx="0">
                  <c:v>577.92000000000007</c:v>
                </c:pt>
                <c:pt idx="1">
                  <c:v>577.92000000000007</c:v>
                </c:pt>
                <c:pt idx="2">
                  <c:v>577.92000000000007</c:v>
                </c:pt>
                <c:pt idx="3">
                  <c:v>577.92000000000007</c:v>
                </c:pt>
                <c:pt idx="4">
                  <c:v>577.92000000000007</c:v>
                </c:pt>
                <c:pt idx="5">
                  <c:v>577.92000000000007</c:v>
                </c:pt>
                <c:pt idx="6">
                  <c:v>577.92000000000007</c:v>
                </c:pt>
                <c:pt idx="7">
                  <c:v>577.92000000000007</c:v>
                </c:pt>
                <c:pt idx="8">
                  <c:v>577.92000000000007</c:v>
                </c:pt>
                <c:pt idx="9">
                  <c:v>577.92000000000007</c:v>
                </c:pt>
                <c:pt idx="10">
                  <c:v>577.92000000000007</c:v>
                </c:pt>
                <c:pt idx="11">
                  <c:v>577.92000000000007</c:v>
                </c:pt>
                <c:pt idx="12">
                  <c:v>577.92000000000007</c:v>
                </c:pt>
                <c:pt idx="13">
                  <c:v>577.92000000000007</c:v>
                </c:pt>
                <c:pt idx="14">
                  <c:v>577.92000000000007</c:v>
                </c:pt>
                <c:pt idx="15">
                  <c:v>577.92000000000007</c:v>
                </c:pt>
                <c:pt idx="16">
                  <c:v>577.92000000000007</c:v>
                </c:pt>
                <c:pt idx="18">
                  <c:v>577.92000000000007</c:v>
                </c:pt>
                <c:pt idx="19">
                  <c:v>577.92000000000007</c:v>
                </c:pt>
                <c:pt idx="20">
                  <c:v>577.92000000000007</c:v>
                </c:pt>
                <c:pt idx="21">
                  <c:v>577.92000000000007</c:v>
                </c:pt>
                <c:pt idx="22">
                  <c:v>577.92000000000007</c:v>
                </c:pt>
                <c:pt idx="23">
                  <c:v>577.92000000000007</c:v>
                </c:pt>
                <c:pt idx="24">
                  <c:v>577.92000000000007</c:v>
                </c:pt>
                <c:pt idx="25">
                  <c:v>577.92000000000007</c:v>
                </c:pt>
                <c:pt idx="26">
                  <c:v>577.92000000000007</c:v>
                </c:pt>
                <c:pt idx="27">
                  <c:v>577.92000000000007</c:v>
                </c:pt>
                <c:pt idx="28">
                  <c:v>577.92000000000007</c:v>
                </c:pt>
                <c:pt idx="29">
                  <c:v>577.92000000000007</c:v>
                </c:pt>
                <c:pt idx="30">
                  <c:v>577.92000000000007</c:v>
                </c:pt>
                <c:pt idx="31">
                  <c:v>577.92000000000007</c:v>
                </c:pt>
                <c:pt idx="32">
                  <c:v>577.92000000000007</c:v>
                </c:pt>
                <c:pt idx="33">
                  <c:v>577.92000000000007</c:v>
                </c:pt>
                <c:pt idx="34">
                  <c:v>577.92000000000007</c:v>
                </c:pt>
                <c:pt idx="35">
                  <c:v>577.92000000000007</c:v>
                </c:pt>
                <c:pt idx="36">
                  <c:v>577.92000000000007</c:v>
                </c:pt>
                <c:pt idx="37">
                  <c:v>577.92000000000007</c:v>
                </c:pt>
                <c:pt idx="38">
                  <c:v>577.92000000000007</c:v>
                </c:pt>
                <c:pt idx="39">
                  <c:v>577.92000000000007</c:v>
                </c:pt>
                <c:pt idx="40">
                  <c:v>577.92000000000007</c:v>
                </c:pt>
                <c:pt idx="41">
                  <c:v>577.92000000000007</c:v>
                </c:pt>
                <c:pt idx="42">
                  <c:v>577.92000000000007</c:v>
                </c:pt>
                <c:pt idx="43">
                  <c:v>577.92000000000007</c:v>
                </c:pt>
                <c:pt idx="44">
                  <c:v>577.92000000000007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D-4814-8817-0DC59F354C19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116,117'!$AB$8:$AB$52</c:f>
              <c:numCache>
                <c:formatCode>General</c:formatCode>
                <c:ptCount val="45"/>
                <c:pt idx="0">
                  <c:v>288.96000000000004</c:v>
                </c:pt>
                <c:pt idx="1">
                  <c:v>288.96000000000004</c:v>
                </c:pt>
                <c:pt idx="2">
                  <c:v>288.96000000000004</c:v>
                </c:pt>
                <c:pt idx="3">
                  <c:v>288.96000000000004</c:v>
                </c:pt>
                <c:pt idx="4">
                  <c:v>288.96000000000004</c:v>
                </c:pt>
                <c:pt idx="5">
                  <c:v>288.96000000000004</c:v>
                </c:pt>
                <c:pt idx="6">
                  <c:v>288.96000000000004</c:v>
                </c:pt>
                <c:pt idx="7">
                  <c:v>288.96000000000004</c:v>
                </c:pt>
                <c:pt idx="8">
                  <c:v>288.96000000000004</c:v>
                </c:pt>
                <c:pt idx="9">
                  <c:v>288.96000000000004</c:v>
                </c:pt>
                <c:pt idx="10">
                  <c:v>288.96000000000004</c:v>
                </c:pt>
                <c:pt idx="11">
                  <c:v>288.96000000000004</c:v>
                </c:pt>
                <c:pt idx="12">
                  <c:v>288.96000000000004</c:v>
                </c:pt>
                <c:pt idx="13">
                  <c:v>288.96000000000004</c:v>
                </c:pt>
                <c:pt idx="14">
                  <c:v>288.96000000000004</c:v>
                </c:pt>
                <c:pt idx="15">
                  <c:v>288.96000000000004</c:v>
                </c:pt>
                <c:pt idx="16">
                  <c:v>288.96000000000004</c:v>
                </c:pt>
                <c:pt idx="18">
                  <c:v>288.96000000000004</c:v>
                </c:pt>
                <c:pt idx="19">
                  <c:v>288.96000000000004</c:v>
                </c:pt>
                <c:pt idx="20">
                  <c:v>288.96000000000004</c:v>
                </c:pt>
                <c:pt idx="21">
                  <c:v>288.96000000000004</c:v>
                </c:pt>
                <c:pt idx="22">
                  <c:v>288.96000000000004</c:v>
                </c:pt>
                <c:pt idx="23">
                  <c:v>288.96000000000004</c:v>
                </c:pt>
                <c:pt idx="24">
                  <c:v>288.96000000000004</c:v>
                </c:pt>
                <c:pt idx="25">
                  <c:v>288.96000000000004</c:v>
                </c:pt>
                <c:pt idx="26">
                  <c:v>288.96000000000004</c:v>
                </c:pt>
                <c:pt idx="27">
                  <c:v>288.96000000000004</c:v>
                </c:pt>
                <c:pt idx="28">
                  <c:v>288.96000000000004</c:v>
                </c:pt>
                <c:pt idx="29">
                  <c:v>288.96000000000004</c:v>
                </c:pt>
                <c:pt idx="30">
                  <c:v>288.96000000000004</c:v>
                </c:pt>
                <c:pt idx="31">
                  <c:v>288.96000000000004</c:v>
                </c:pt>
                <c:pt idx="32">
                  <c:v>288.96000000000004</c:v>
                </c:pt>
                <c:pt idx="33">
                  <c:v>288.96000000000004</c:v>
                </c:pt>
                <c:pt idx="34">
                  <c:v>288.96000000000004</c:v>
                </c:pt>
                <c:pt idx="35">
                  <c:v>288.96000000000004</c:v>
                </c:pt>
                <c:pt idx="36">
                  <c:v>288.96000000000004</c:v>
                </c:pt>
                <c:pt idx="37">
                  <c:v>288.96000000000004</c:v>
                </c:pt>
                <c:pt idx="38">
                  <c:v>288.96000000000004</c:v>
                </c:pt>
                <c:pt idx="39">
                  <c:v>288.96000000000004</c:v>
                </c:pt>
                <c:pt idx="40">
                  <c:v>288.96000000000004</c:v>
                </c:pt>
                <c:pt idx="41">
                  <c:v>288.96000000000004</c:v>
                </c:pt>
                <c:pt idx="42">
                  <c:v>288.96000000000004</c:v>
                </c:pt>
                <c:pt idx="43">
                  <c:v>288.96000000000004</c:v>
                </c:pt>
                <c:pt idx="44">
                  <c:v>288.96000000000004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D-4814-8817-0DC59F354C19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116,117'!$AC$8:$AC$51</c:f>
              <c:numCache>
                <c:formatCode>General</c:formatCode>
                <c:ptCount val="44"/>
                <c:pt idx="0">
                  <c:v>674.24</c:v>
                </c:pt>
                <c:pt idx="1">
                  <c:v>674.24</c:v>
                </c:pt>
                <c:pt idx="2">
                  <c:v>674.24</c:v>
                </c:pt>
                <c:pt idx="3">
                  <c:v>674.24</c:v>
                </c:pt>
                <c:pt idx="4">
                  <c:v>674.24</c:v>
                </c:pt>
                <c:pt idx="5">
                  <c:v>674.24</c:v>
                </c:pt>
                <c:pt idx="6">
                  <c:v>674.24</c:v>
                </c:pt>
                <c:pt idx="7">
                  <c:v>674.24</c:v>
                </c:pt>
                <c:pt idx="8">
                  <c:v>674.24</c:v>
                </c:pt>
                <c:pt idx="9">
                  <c:v>674.24</c:v>
                </c:pt>
                <c:pt idx="10">
                  <c:v>674.24</c:v>
                </c:pt>
                <c:pt idx="11">
                  <c:v>674.24</c:v>
                </c:pt>
                <c:pt idx="12">
                  <c:v>674.24</c:v>
                </c:pt>
                <c:pt idx="13">
                  <c:v>674.24</c:v>
                </c:pt>
                <c:pt idx="14">
                  <c:v>674.24</c:v>
                </c:pt>
                <c:pt idx="15">
                  <c:v>674.24</c:v>
                </c:pt>
                <c:pt idx="16">
                  <c:v>674.24</c:v>
                </c:pt>
                <c:pt idx="18">
                  <c:v>674.24</c:v>
                </c:pt>
                <c:pt idx="19">
                  <c:v>674.24</c:v>
                </c:pt>
                <c:pt idx="20">
                  <c:v>674.24</c:v>
                </c:pt>
                <c:pt idx="21">
                  <c:v>674.24</c:v>
                </c:pt>
                <c:pt idx="22">
                  <c:v>674.24</c:v>
                </c:pt>
                <c:pt idx="23">
                  <c:v>674.24</c:v>
                </c:pt>
                <c:pt idx="24">
                  <c:v>674.24</c:v>
                </c:pt>
                <c:pt idx="25">
                  <c:v>674.24</c:v>
                </c:pt>
                <c:pt idx="26">
                  <c:v>674.24</c:v>
                </c:pt>
                <c:pt idx="27">
                  <c:v>674.24</c:v>
                </c:pt>
                <c:pt idx="28">
                  <c:v>674.24</c:v>
                </c:pt>
                <c:pt idx="29">
                  <c:v>674.24</c:v>
                </c:pt>
                <c:pt idx="30">
                  <c:v>674.24</c:v>
                </c:pt>
                <c:pt idx="31">
                  <c:v>674.24</c:v>
                </c:pt>
                <c:pt idx="32">
                  <c:v>674.24</c:v>
                </c:pt>
                <c:pt idx="33">
                  <c:v>674.24</c:v>
                </c:pt>
                <c:pt idx="34">
                  <c:v>674.24</c:v>
                </c:pt>
                <c:pt idx="35">
                  <c:v>674.24</c:v>
                </c:pt>
                <c:pt idx="36">
                  <c:v>674.24</c:v>
                </c:pt>
                <c:pt idx="37">
                  <c:v>674.24</c:v>
                </c:pt>
                <c:pt idx="38">
                  <c:v>674.24</c:v>
                </c:pt>
                <c:pt idx="39">
                  <c:v>674.24</c:v>
                </c:pt>
                <c:pt idx="40">
                  <c:v>674.24</c:v>
                </c:pt>
                <c:pt idx="41">
                  <c:v>674.24</c:v>
                </c:pt>
                <c:pt idx="42">
                  <c:v>674.24</c:v>
                </c:pt>
                <c:pt idx="43">
                  <c:v>674.24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D-4814-8817-0DC59F35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8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118,119'!$A$7:$A$44</c:f>
              <c:numCache>
                <c:formatCode>m/d/yyyy</c:formatCode>
                <c:ptCount val="38"/>
                <c:pt idx="0">
                  <c:v>45608</c:v>
                </c:pt>
                <c:pt idx="1">
                  <c:v>45609</c:v>
                </c:pt>
                <c:pt idx="2">
                  <c:v>45610</c:v>
                </c:pt>
                <c:pt idx="3">
                  <c:v>45611</c:v>
                </c:pt>
                <c:pt idx="4">
                  <c:v>45614</c:v>
                </c:pt>
                <c:pt idx="5">
                  <c:v>45615</c:v>
                </c:pt>
                <c:pt idx="6">
                  <c:v>45616</c:v>
                </c:pt>
                <c:pt idx="7">
                  <c:v>45618</c:v>
                </c:pt>
                <c:pt idx="8">
                  <c:v>45621</c:v>
                </c:pt>
                <c:pt idx="9">
                  <c:v>45622</c:v>
                </c:pt>
                <c:pt idx="10">
                  <c:v>45623</c:v>
                </c:pt>
                <c:pt idx="11">
                  <c:v>45624</c:v>
                </c:pt>
                <c:pt idx="12">
                  <c:v>45625</c:v>
                </c:pt>
              </c:numCache>
            </c:numRef>
          </c:cat>
          <c:val>
            <c:numRef>
              <c:f>'Lot 118,119'!$B$7:$B$49</c:f>
              <c:numCache>
                <c:formatCode>0</c:formatCode>
                <c:ptCount val="43"/>
                <c:pt idx="0">
                  <c:v>24</c:v>
                </c:pt>
                <c:pt idx="1">
                  <c:v>25</c:v>
                </c:pt>
                <c:pt idx="2">
                  <c:v>28</c:v>
                </c:pt>
                <c:pt idx="3">
                  <c:v>24</c:v>
                </c:pt>
                <c:pt idx="4">
                  <c:v>28</c:v>
                </c:pt>
                <c:pt idx="5">
                  <c:v>23</c:v>
                </c:pt>
                <c:pt idx="6" formatCode="General">
                  <c:v>31</c:v>
                </c:pt>
                <c:pt idx="7" formatCode="General">
                  <c:v>21</c:v>
                </c:pt>
                <c:pt idx="8" formatCode="General">
                  <c:v>34</c:v>
                </c:pt>
                <c:pt idx="9" formatCode="General">
                  <c:v>26</c:v>
                </c:pt>
                <c:pt idx="10">
                  <c:v>36</c:v>
                </c:pt>
                <c:pt idx="11">
                  <c:v>18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A-4296-B385-17AF94A74087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118,119'!$T$8:$T$50</c:f>
              <c:numCache>
                <c:formatCode>0</c:formatCode>
                <c:ptCount val="43"/>
                <c:pt idx="0">
                  <c:v>26.142857142857142</c:v>
                </c:pt>
                <c:pt idx="1">
                  <c:v>26.142857142857142</c:v>
                </c:pt>
                <c:pt idx="2">
                  <c:v>26.142857142857142</c:v>
                </c:pt>
                <c:pt idx="3">
                  <c:v>26.142857142857142</c:v>
                </c:pt>
                <c:pt idx="4">
                  <c:v>26.142857142857142</c:v>
                </c:pt>
                <c:pt idx="5">
                  <c:v>26.142857142857142</c:v>
                </c:pt>
                <c:pt idx="6">
                  <c:v>26.142857142857142</c:v>
                </c:pt>
                <c:pt idx="7">
                  <c:v>26.142857142857142</c:v>
                </c:pt>
                <c:pt idx="8">
                  <c:v>26.142857142857142</c:v>
                </c:pt>
                <c:pt idx="9">
                  <c:v>26.142857142857142</c:v>
                </c:pt>
                <c:pt idx="10">
                  <c:v>26.142857142857142</c:v>
                </c:pt>
                <c:pt idx="11">
                  <c:v>26.142857142857142</c:v>
                </c:pt>
                <c:pt idx="12">
                  <c:v>26.142857142857142</c:v>
                </c:pt>
                <c:pt idx="13">
                  <c:v>26.142857142857142</c:v>
                </c:pt>
                <c:pt idx="14">
                  <c:v>26.142857142857142</c:v>
                </c:pt>
                <c:pt idx="15">
                  <c:v>26.142857142857142</c:v>
                </c:pt>
                <c:pt idx="16">
                  <c:v>26.142857142857142</c:v>
                </c:pt>
                <c:pt idx="17">
                  <c:v>26.142857142857142</c:v>
                </c:pt>
                <c:pt idx="18">
                  <c:v>26.142857142857142</c:v>
                </c:pt>
                <c:pt idx="19">
                  <c:v>26.142857142857142</c:v>
                </c:pt>
                <c:pt idx="20">
                  <c:v>26.142857142857142</c:v>
                </c:pt>
                <c:pt idx="21">
                  <c:v>26.142857142857142</c:v>
                </c:pt>
                <c:pt idx="22">
                  <c:v>26.142857142857142</c:v>
                </c:pt>
                <c:pt idx="23">
                  <c:v>26.142857142857142</c:v>
                </c:pt>
                <c:pt idx="24">
                  <c:v>26.142857142857142</c:v>
                </c:pt>
                <c:pt idx="25">
                  <c:v>26.142857142857142</c:v>
                </c:pt>
                <c:pt idx="26">
                  <c:v>26.142857142857142</c:v>
                </c:pt>
                <c:pt idx="27">
                  <c:v>26.142857142857142</c:v>
                </c:pt>
                <c:pt idx="28">
                  <c:v>26.142857142857142</c:v>
                </c:pt>
                <c:pt idx="29">
                  <c:v>26.142857142857142</c:v>
                </c:pt>
                <c:pt idx="30">
                  <c:v>26.142857142857142</c:v>
                </c:pt>
                <c:pt idx="31">
                  <c:v>26.142857142857142</c:v>
                </c:pt>
                <c:pt idx="32">
                  <c:v>26.142857142857142</c:v>
                </c:pt>
                <c:pt idx="33">
                  <c:v>26.142857142857142</c:v>
                </c:pt>
                <c:pt idx="34">
                  <c:v>26.142857142857142</c:v>
                </c:pt>
                <c:pt idx="35">
                  <c:v>26.142857142857142</c:v>
                </c:pt>
                <c:pt idx="36">
                  <c:v>26.142857142857142</c:v>
                </c:pt>
                <c:pt idx="37">
                  <c:v>26.142857142857142</c:v>
                </c:pt>
                <c:pt idx="38">
                  <c:v>26.142857142857142</c:v>
                </c:pt>
                <c:pt idx="39">
                  <c:v>26.142857142857142</c:v>
                </c:pt>
                <c:pt idx="40">
                  <c:v>26.142857142857142</c:v>
                </c:pt>
                <c:pt idx="41">
                  <c:v>26.142857142857142</c:v>
                </c:pt>
                <c:pt idx="42">
                  <c:v>26.142857142857142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A-4296-B385-17AF94A74087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118,119'!$U$8:$U$50</c:f>
              <c:numCache>
                <c:formatCode>0</c:formatCode>
                <c:ptCount val="43"/>
                <c:pt idx="0">
                  <c:v>20.914285714285715</c:v>
                </c:pt>
                <c:pt idx="1">
                  <c:v>20.914285714285715</c:v>
                </c:pt>
                <c:pt idx="2">
                  <c:v>20.914285714285715</c:v>
                </c:pt>
                <c:pt idx="3">
                  <c:v>20.914285714285715</c:v>
                </c:pt>
                <c:pt idx="4">
                  <c:v>20.914285714285715</c:v>
                </c:pt>
                <c:pt idx="5">
                  <c:v>20.914285714285715</c:v>
                </c:pt>
                <c:pt idx="6">
                  <c:v>20.914285714285715</c:v>
                </c:pt>
                <c:pt idx="7">
                  <c:v>20.914285714285715</c:v>
                </c:pt>
                <c:pt idx="8">
                  <c:v>20.914285714285715</c:v>
                </c:pt>
                <c:pt idx="9">
                  <c:v>20.914285714285715</c:v>
                </c:pt>
                <c:pt idx="10">
                  <c:v>20.914285714285715</c:v>
                </c:pt>
                <c:pt idx="11">
                  <c:v>20.914285714285715</c:v>
                </c:pt>
                <c:pt idx="12">
                  <c:v>20.914285714285715</c:v>
                </c:pt>
                <c:pt idx="13">
                  <c:v>20.914285714285715</c:v>
                </c:pt>
                <c:pt idx="14">
                  <c:v>20.914285714285715</c:v>
                </c:pt>
                <c:pt idx="15">
                  <c:v>20.914285714285715</c:v>
                </c:pt>
                <c:pt idx="16">
                  <c:v>20.914285714285715</c:v>
                </c:pt>
                <c:pt idx="17">
                  <c:v>20.914285714285715</c:v>
                </c:pt>
                <c:pt idx="18">
                  <c:v>20.914285714285715</c:v>
                </c:pt>
                <c:pt idx="19">
                  <c:v>20.914285714285715</c:v>
                </c:pt>
                <c:pt idx="20">
                  <c:v>20.914285714285715</c:v>
                </c:pt>
                <c:pt idx="21">
                  <c:v>20.914285714285715</c:v>
                </c:pt>
                <c:pt idx="22">
                  <c:v>20.914285714285715</c:v>
                </c:pt>
                <c:pt idx="23">
                  <c:v>20.914285714285715</c:v>
                </c:pt>
                <c:pt idx="24">
                  <c:v>20.914285714285715</c:v>
                </c:pt>
                <c:pt idx="25">
                  <c:v>20.914285714285715</c:v>
                </c:pt>
                <c:pt idx="26">
                  <c:v>20.914285714285715</c:v>
                </c:pt>
                <c:pt idx="27">
                  <c:v>20.914285714285715</c:v>
                </c:pt>
                <c:pt idx="28">
                  <c:v>20.914285714285715</c:v>
                </c:pt>
                <c:pt idx="29">
                  <c:v>20.914285714285715</c:v>
                </c:pt>
                <c:pt idx="30">
                  <c:v>20.914285714285715</c:v>
                </c:pt>
                <c:pt idx="31">
                  <c:v>20.914285714285715</c:v>
                </c:pt>
                <c:pt idx="32">
                  <c:v>20.914285714285715</c:v>
                </c:pt>
                <c:pt idx="33">
                  <c:v>20.914285714285715</c:v>
                </c:pt>
                <c:pt idx="34">
                  <c:v>20.914285714285715</c:v>
                </c:pt>
                <c:pt idx="35">
                  <c:v>20.914285714285715</c:v>
                </c:pt>
                <c:pt idx="36">
                  <c:v>20.914285714285715</c:v>
                </c:pt>
                <c:pt idx="37">
                  <c:v>20.914285714285715</c:v>
                </c:pt>
                <c:pt idx="38">
                  <c:v>20.914285714285715</c:v>
                </c:pt>
                <c:pt idx="39">
                  <c:v>20.914285714285715</c:v>
                </c:pt>
                <c:pt idx="40">
                  <c:v>20.914285714285715</c:v>
                </c:pt>
                <c:pt idx="41">
                  <c:v>20.914285714285715</c:v>
                </c:pt>
                <c:pt idx="42">
                  <c:v>20.914285714285715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A-4296-B385-17AF94A740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118,119'!$V$8:$V$50</c:f>
              <c:numCache>
                <c:formatCode>0</c:formatCode>
                <c:ptCount val="43"/>
                <c:pt idx="0">
                  <c:v>31.37142857142857</c:v>
                </c:pt>
                <c:pt idx="1">
                  <c:v>31.37142857142857</c:v>
                </c:pt>
                <c:pt idx="2">
                  <c:v>31.37142857142857</c:v>
                </c:pt>
                <c:pt idx="3">
                  <c:v>31.37142857142857</c:v>
                </c:pt>
                <c:pt idx="4">
                  <c:v>31.37142857142857</c:v>
                </c:pt>
                <c:pt idx="5">
                  <c:v>31.37142857142857</c:v>
                </c:pt>
                <c:pt idx="6">
                  <c:v>31.37142857142857</c:v>
                </c:pt>
                <c:pt idx="7">
                  <c:v>31.37142857142857</c:v>
                </c:pt>
                <c:pt idx="8">
                  <c:v>31.37142857142857</c:v>
                </c:pt>
                <c:pt idx="9">
                  <c:v>31.37142857142857</c:v>
                </c:pt>
                <c:pt idx="10">
                  <c:v>31.37142857142857</c:v>
                </c:pt>
                <c:pt idx="11">
                  <c:v>31.37142857142857</c:v>
                </c:pt>
                <c:pt idx="12">
                  <c:v>31.37142857142857</c:v>
                </c:pt>
                <c:pt idx="13">
                  <c:v>31.37142857142857</c:v>
                </c:pt>
                <c:pt idx="14">
                  <c:v>31.37142857142857</c:v>
                </c:pt>
                <c:pt idx="15">
                  <c:v>31.37142857142857</c:v>
                </c:pt>
                <c:pt idx="16">
                  <c:v>31.37142857142857</c:v>
                </c:pt>
                <c:pt idx="17">
                  <c:v>31.37142857142857</c:v>
                </c:pt>
                <c:pt idx="18">
                  <c:v>31.37142857142857</c:v>
                </c:pt>
                <c:pt idx="19">
                  <c:v>31.37142857142857</c:v>
                </c:pt>
                <c:pt idx="20">
                  <c:v>31.37142857142857</c:v>
                </c:pt>
                <c:pt idx="21">
                  <c:v>31.37142857142857</c:v>
                </c:pt>
                <c:pt idx="22">
                  <c:v>31.37142857142857</c:v>
                </c:pt>
                <c:pt idx="23">
                  <c:v>31.37142857142857</c:v>
                </c:pt>
                <c:pt idx="24">
                  <c:v>31.37142857142857</c:v>
                </c:pt>
                <c:pt idx="25">
                  <c:v>31.37142857142857</c:v>
                </c:pt>
                <c:pt idx="26">
                  <c:v>31.37142857142857</c:v>
                </c:pt>
                <c:pt idx="27">
                  <c:v>31.37142857142857</c:v>
                </c:pt>
                <c:pt idx="28">
                  <c:v>31.37142857142857</c:v>
                </c:pt>
                <c:pt idx="29">
                  <c:v>31.37142857142857</c:v>
                </c:pt>
                <c:pt idx="30">
                  <c:v>31.37142857142857</c:v>
                </c:pt>
                <c:pt idx="31">
                  <c:v>31.37142857142857</c:v>
                </c:pt>
                <c:pt idx="32">
                  <c:v>31.37142857142857</c:v>
                </c:pt>
                <c:pt idx="33">
                  <c:v>31.37142857142857</c:v>
                </c:pt>
                <c:pt idx="34">
                  <c:v>31.37142857142857</c:v>
                </c:pt>
                <c:pt idx="35">
                  <c:v>31.37142857142857</c:v>
                </c:pt>
                <c:pt idx="36">
                  <c:v>31.37142857142857</c:v>
                </c:pt>
                <c:pt idx="37">
                  <c:v>31.37142857142857</c:v>
                </c:pt>
                <c:pt idx="38">
                  <c:v>31.37142857142857</c:v>
                </c:pt>
                <c:pt idx="39">
                  <c:v>31.37142857142857</c:v>
                </c:pt>
                <c:pt idx="40">
                  <c:v>31.37142857142857</c:v>
                </c:pt>
                <c:pt idx="41">
                  <c:v>31.37142857142857</c:v>
                </c:pt>
                <c:pt idx="42">
                  <c:v>31.37142857142857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A-4296-B385-17AF94A74087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118,119'!$W$8:$W$50</c:f>
              <c:numCache>
                <c:formatCode>General</c:formatCode>
                <c:ptCount val="43"/>
                <c:pt idx="0">
                  <c:v>15.685714285714285</c:v>
                </c:pt>
                <c:pt idx="1">
                  <c:v>15.685714285714285</c:v>
                </c:pt>
                <c:pt idx="2">
                  <c:v>15.685714285714285</c:v>
                </c:pt>
                <c:pt idx="3">
                  <c:v>15.685714285714285</c:v>
                </c:pt>
                <c:pt idx="4">
                  <c:v>15.685714285714285</c:v>
                </c:pt>
                <c:pt idx="5">
                  <c:v>15.685714285714285</c:v>
                </c:pt>
                <c:pt idx="6">
                  <c:v>15.685714285714285</c:v>
                </c:pt>
                <c:pt idx="7">
                  <c:v>15.685714285714285</c:v>
                </c:pt>
                <c:pt idx="8">
                  <c:v>15.685714285714285</c:v>
                </c:pt>
                <c:pt idx="9">
                  <c:v>15.685714285714285</c:v>
                </c:pt>
                <c:pt idx="10">
                  <c:v>15.685714285714285</c:v>
                </c:pt>
                <c:pt idx="11">
                  <c:v>15.685714285714285</c:v>
                </c:pt>
                <c:pt idx="12">
                  <c:v>15.685714285714285</c:v>
                </c:pt>
                <c:pt idx="13">
                  <c:v>15.685714285714285</c:v>
                </c:pt>
                <c:pt idx="14">
                  <c:v>15.685714285714285</c:v>
                </c:pt>
                <c:pt idx="15">
                  <c:v>15.685714285714285</c:v>
                </c:pt>
                <c:pt idx="16">
                  <c:v>15.685714285714285</c:v>
                </c:pt>
                <c:pt idx="17">
                  <c:v>15.685714285714285</c:v>
                </c:pt>
                <c:pt idx="18">
                  <c:v>15.685714285714285</c:v>
                </c:pt>
                <c:pt idx="19">
                  <c:v>15.685714285714285</c:v>
                </c:pt>
                <c:pt idx="20">
                  <c:v>15.685714285714285</c:v>
                </c:pt>
                <c:pt idx="21">
                  <c:v>15.685714285714285</c:v>
                </c:pt>
                <c:pt idx="22">
                  <c:v>15.685714285714285</c:v>
                </c:pt>
                <c:pt idx="23">
                  <c:v>15.685714285714285</c:v>
                </c:pt>
                <c:pt idx="24">
                  <c:v>15.685714285714285</c:v>
                </c:pt>
                <c:pt idx="25">
                  <c:v>15.685714285714285</c:v>
                </c:pt>
                <c:pt idx="26">
                  <c:v>15.685714285714285</c:v>
                </c:pt>
                <c:pt idx="27">
                  <c:v>15.685714285714285</c:v>
                </c:pt>
                <c:pt idx="28">
                  <c:v>15.685714285714285</c:v>
                </c:pt>
                <c:pt idx="29">
                  <c:v>15.685714285714285</c:v>
                </c:pt>
                <c:pt idx="30">
                  <c:v>15.685714285714285</c:v>
                </c:pt>
                <c:pt idx="31">
                  <c:v>15.685714285714285</c:v>
                </c:pt>
                <c:pt idx="32">
                  <c:v>15.685714285714285</c:v>
                </c:pt>
                <c:pt idx="33">
                  <c:v>15.685714285714285</c:v>
                </c:pt>
                <c:pt idx="34">
                  <c:v>15.685714285714285</c:v>
                </c:pt>
                <c:pt idx="35">
                  <c:v>15.685714285714285</c:v>
                </c:pt>
                <c:pt idx="36">
                  <c:v>15.685714285714285</c:v>
                </c:pt>
                <c:pt idx="37">
                  <c:v>15.685714285714285</c:v>
                </c:pt>
                <c:pt idx="38">
                  <c:v>15.685714285714285</c:v>
                </c:pt>
                <c:pt idx="39">
                  <c:v>15.685714285714285</c:v>
                </c:pt>
                <c:pt idx="40">
                  <c:v>15.685714285714285</c:v>
                </c:pt>
                <c:pt idx="41">
                  <c:v>15.685714285714285</c:v>
                </c:pt>
                <c:pt idx="42">
                  <c:v>15.685714285714285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AA-4296-B385-17AF94A74087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118,119'!$X$8:$X$50</c:f>
              <c:numCache>
                <c:formatCode>General</c:formatCode>
                <c:ptCount val="43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36.6</c:v>
                </c:pt>
                <c:pt idx="5">
                  <c:v>36.6</c:v>
                </c:pt>
                <c:pt idx="6">
                  <c:v>36.6</c:v>
                </c:pt>
                <c:pt idx="7">
                  <c:v>36.6</c:v>
                </c:pt>
                <c:pt idx="8">
                  <c:v>36.6</c:v>
                </c:pt>
                <c:pt idx="9">
                  <c:v>36.6</c:v>
                </c:pt>
                <c:pt idx="10">
                  <c:v>36.6</c:v>
                </c:pt>
                <c:pt idx="11">
                  <c:v>36.6</c:v>
                </c:pt>
                <c:pt idx="12">
                  <c:v>36.6</c:v>
                </c:pt>
                <c:pt idx="13">
                  <c:v>36.6</c:v>
                </c:pt>
                <c:pt idx="14">
                  <c:v>36.6</c:v>
                </c:pt>
                <c:pt idx="15">
                  <c:v>36.6</c:v>
                </c:pt>
                <c:pt idx="16">
                  <c:v>36.6</c:v>
                </c:pt>
                <c:pt idx="17">
                  <c:v>36.6</c:v>
                </c:pt>
                <c:pt idx="18">
                  <c:v>36.6</c:v>
                </c:pt>
                <c:pt idx="19">
                  <c:v>36.6</c:v>
                </c:pt>
                <c:pt idx="20">
                  <c:v>36.6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36.6</c:v>
                </c:pt>
                <c:pt idx="28">
                  <c:v>36.6</c:v>
                </c:pt>
                <c:pt idx="29">
                  <c:v>36.6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AA-4296-B385-17AF94A7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118,119'!$A$7:$A$44</c:f>
              <c:numCache>
                <c:formatCode>m/d/yyyy</c:formatCode>
                <c:ptCount val="38"/>
                <c:pt idx="0">
                  <c:v>45608</c:v>
                </c:pt>
                <c:pt idx="1">
                  <c:v>45609</c:v>
                </c:pt>
                <c:pt idx="2">
                  <c:v>45610</c:v>
                </c:pt>
                <c:pt idx="3">
                  <c:v>45611</c:v>
                </c:pt>
                <c:pt idx="4">
                  <c:v>45614</c:v>
                </c:pt>
                <c:pt idx="5">
                  <c:v>45615</c:v>
                </c:pt>
                <c:pt idx="6">
                  <c:v>45616</c:v>
                </c:pt>
                <c:pt idx="7">
                  <c:v>45618</c:v>
                </c:pt>
                <c:pt idx="8">
                  <c:v>45621</c:v>
                </c:pt>
                <c:pt idx="9">
                  <c:v>45622</c:v>
                </c:pt>
                <c:pt idx="10">
                  <c:v>45623</c:v>
                </c:pt>
                <c:pt idx="11">
                  <c:v>45624</c:v>
                </c:pt>
                <c:pt idx="12">
                  <c:v>45625</c:v>
                </c:pt>
              </c:numCache>
            </c:numRef>
          </c:cat>
          <c:val>
            <c:numRef>
              <c:f>'Lot 118,119'!$C$7:$C$49</c:f>
              <c:numCache>
                <c:formatCode>0</c:formatCode>
                <c:ptCount val="43"/>
                <c:pt idx="0" formatCode="General">
                  <c:v>284</c:v>
                </c:pt>
                <c:pt idx="1">
                  <c:v>369</c:v>
                </c:pt>
                <c:pt idx="2">
                  <c:v>332</c:v>
                </c:pt>
                <c:pt idx="3">
                  <c:v>335</c:v>
                </c:pt>
                <c:pt idx="4">
                  <c:v>587</c:v>
                </c:pt>
                <c:pt idx="5" formatCode="General">
                  <c:v>344</c:v>
                </c:pt>
                <c:pt idx="6" formatCode="General">
                  <c:v>419</c:v>
                </c:pt>
                <c:pt idx="7" formatCode="General">
                  <c:v>383</c:v>
                </c:pt>
                <c:pt idx="8" formatCode="General">
                  <c:v>576</c:v>
                </c:pt>
                <c:pt idx="9" formatCode="General">
                  <c:v>354</c:v>
                </c:pt>
                <c:pt idx="10">
                  <c:v>661</c:v>
                </c:pt>
                <c:pt idx="11">
                  <c:v>239</c:v>
                </c:pt>
                <c:pt idx="1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D-4926-9F47-785028B166E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118,119'!$Y$8:$Y$50</c:f>
              <c:numCache>
                <c:formatCode>0</c:formatCode>
                <c:ptCount val="43"/>
                <c:pt idx="0">
                  <c:v>381.42857142857144</c:v>
                </c:pt>
                <c:pt idx="1">
                  <c:v>381.42857142857144</c:v>
                </c:pt>
                <c:pt idx="2">
                  <c:v>381.42857142857144</c:v>
                </c:pt>
                <c:pt idx="3">
                  <c:v>381.42857142857144</c:v>
                </c:pt>
                <c:pt idx="4">
                  <c:v>381.42857142857144</c:v>
                </c:pt>
                <c:pt idx="5">
                  <c:v>381.42857142857144</c:v>
                </c:pt>
                <c:pt idx="6">
                  <c:v>381.42857142857144</c:v>
                </c:pt>
                <c:pt idx="7">
                  <c:v>381.42857142857144</c:v>
                </c:pt>
                <c:pt idx="8">
                  <c:v>381.42857142857144</c:v>
                </c:pt>
                <c:pt idx="9">
                  <c:v>381.42857142857144</c:v>
                </c:pt>
                <c:pt idx="10">
                  <c:v>381.42857142857144</c:v>
                </c:pt>
                <c:pt idx="11">
                  <c:v>381.42857142857144</c:v>
                </c:pt>
                <c:pt idx="12">
                  <c:v>381.42857142857144</c:v>
                </c:pt>
                <c:pt idx="13">
                  <c:v>381.42857142857144</c:v>
                </c:pt>
                <c:pt idx="14">
                  <c:v>381.42857142857144</c:v>
                </c:pt>
                <c:pt idx="15">
                  <c:v>381.42857142857144</c:v>
                </c:pt>
                <c:pt idx="16">
                  <c:v>381.42857142857144</c:v>
                </c:pt>
                <c:pt idx="17">
                  <c:v>381.42857142857144</c:v>
                </c:pt>
                <c:pt idx="18">
                  <c:v>381.42857142857144</c:v>
                </c:pt>
                <c:pt idx="19">
                  <c:v>381.42857142857144</c:v>
                </c:pt>
                <c:pt idx="20">
                  <c:v>381.42857142857144</c:v>
                </c:pt>
                <c:pt idx="21">
                  <c:v>381.42857142857144</c:v>
                </c:pt>
                <c:pt idx="22">
                  <c:v>381.42857142857144</c:v>
                </c:pt>
                <c:pt idx="23">
                  <c:v>381.42857142857144</c:v>
                </c:pt>
                <c:pt idx="24">
                  <c:v>381.42857142857144</c:v>
                </c:pt>
                <c:pt idx="25">
                  <c:v>381.42857142857144</c:v>
                </c:pt>
                <c:pt idx="26">
                  <c:v>381.42857142857144</c:v>
                </c:pt>
                <c:pt idx="27">
                  <c:v>381.42857142857144</c:v>
                </c:pt>
                <c:pt idx="28">
                  <c:v>381.42857142857144</c:v>
                </c:pt>
                <c:pt idx="29">
                  <c:v>381.42857142857144</c:v>
                </c:pt>
                <c:pt idx="30">
                  <c:v>381.42857142857144</c:v>
                </c:pt>
                <c:pt idx="31">
                  <c:v>381.42857142857144</c:v>
                </c:pt>
                <c:pt idx="32">
                  <c:v>381.42857142857144</c:v>
                </c:pt>
                <c:pt idx="33">
                  <c:v>381.42857142857144</c:v>
                </c:pt>
                <c:pt idx="34">
                  <c:v>381.42857142857144</c:v>
                </c:pt>
                <c:pt idx="35">
                  <c:v>381.42857142857144</c:v>
                </c:pt>
                <c:pt idx="36">
                  <c:v>381.42857142857144</c:v>
                </c:pt>
                <c:pt idx="37">
                  <c:v>381.42857142857144</c:v>
                </c:pt>
                <c:pt idx="38">
                  <c:v>381.42857142857144</c:v>
                </c:pt>
                <c:pt idx="39">
                  <c:v>381.42857142857144</c:v>
                </c:pt>
                <c:pt idx="40">
                  <c:v>381.42857142857144</c:v>
                </c:pt>
                <c:pt idx="41">
                  <c:v>381.42857142857144</c:v>
                </c:pt>
                <c:pt idx="42">
                  <c:v>381.42857142857144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D-4926-9F47-785028B166E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118,119'!$Z$8:$Z$50</c:f>
              <c:numCache>
                <c:formatCode>0</c:formatCode>
                <c:ptCount val="43"/>
                <c:pt idx="0">
                  <c:v>305.14285714285717</c:v>
                </c:pt>
                <c:pt idx="1">
                  <c:v>305.14285714285717</c:v>
                </c:pt>
                <c:pt idx="2">
                  <c:v>305.14285714285717</c:v>
                </c:pt>
                <c:pt idx="3">
                  <c:v>305.14285714285717</c:v>
                </c:pt>
                <c:pt idx="4">
                  <c:v>305.14285714285717</c:v>
                </c:pt>
                <c:pt idx="5">
                  <c:v>305.14285714285717</c:v>
                </c:pt>
                <c:pt idx="6">
                  <c:v>305.14285714285717</c:v>
                </c:pt>
                <c:pt idx="7">
                  <c:v>305.14285714285717</c:v>
                </c:pt>
                <c:pt idx="8">
                  <c:v>305.14285714285717</c:v>
                </c:pt>
                <c:pt idx="9">
                  <c:v>305.14285714285717</c:v>
                </c:pt>
                <c:pt idx="10">
                  <c:v>305.14285714285717</c:v>
                </c:pt>
                <c:pt idx="11">
                  <c:v>305.14285714285717</c:v>
                </c:pt>
                <c:pt idx="12">
                  <c:v>305.14285714285717</c:v>
                </c:pt>
                <c:pt idx="13">
                  <c:v>305.14285714285717</c:v>
                </c:pt>
                <c:pt idx="14">
                  <c:v>305.14285714285717</c:v>
                </c:pt>
                <c:pt idx="15">
                  <c:v>305.14285714285717</c:v>
                </c:pt>
                <c:pt idx="16">
                  <c:v>305.14285714285717</c:v>
                </c:pt>
                <c:pt idx="17">
                  <c:v>305.14285714285717</c:v>
                </c:pt>
                <c:pt idx="18">
                  <c:v>305.14285714285717</c:v>
                </c:pt>
                <c:pt idx="19">
                  <c:v>305.14285714285717</c:v>
                </c:pt>
                <c:pt idx="20">
                  <c:v>305.14285714285717</c:v>
                </c:pt>
                <c:pt idx="21">
                  <c:v>305.14285714285717</c:v>
                </c:pt>
                <c:pt idx="22">
                  <c:v>305.14285714285717</c:v>
                </c:pt>
                <c:pt idx="23">
                  <c:v>305.14285714285717</c:v>
                </c:pt>
                <c:pt idx="24">
                  <c:v>305.14285714285717</c:v>
                </c:pt>
                <c:pt idx="25">
                  <c:v>305.14285714285717</c:v>
                </c:pt>
                <c:pt idx="26">
                  <c:v>305.14285714285717</c:v>
                </c:pt>
                <c:pt idx="27">
                  <c:v>305.14285714285717</c:v>
                </c:pt>
                <c:pt idx="28">
                  <c:v>305.14285714285717</c:v>
                </c:pt>
                <c:pt idx="29">
                  <c:v>305.14285714285717</c:v>
                </c:pt>
                <c:pt idx="30">
                  <c:v>305.14285714285717</c:v>
                </c:pt>
                <c:pt idx="31">
                  <c:v>305.14285714285717</c:v>
                </c:pt>
                <c:pt idx="32">
                  <c:v>305.14285714285717</c:v>
                </c:pt>
                <c:pt idx="33">
                  <c:v>305.14285714285717</c:v>
                </c:pt>
                <c:pt idx="34">
                  <c:v>305.14285714285717</c:v>
                </c:pt>
                <c:pt idx="35">
                  <c:v>305.14285714285717</c:v>
                </c:pt>
                <c:pt idx="36">
                  <c:v>305.14285714285717</c:v>
                </c:pt>
                <c:pt idx="37">
                  <c:v>305.14285714285717</c:v>
                </c:pt>
                <c:pt idx="38">
                  <c:v>305.14285714285717</c:v>
                </c:pt>
                <c:pt idx="39">
                  <c:v>305.14285714285717</c:v>
                </c:pt>
                <c:pt idx="40">
                  <c:v>305.14285714285717</c:v>
                </c:pt>
                <c:pt idx="41">
                  <c:v>305.14285714285717</c:v>
                </c:pt>
                <c:pt idx="42">
                  <c:v>305.14285714285717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D-4926-9F47-785028B166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118,119'!$AA$8:$AA$50</c:f>
              <c:numCache>
                <c:formatCode>0</c:formatCode>
                <c:ptCount val="43"/>
                <c:pt idx="0">
                  <c:v>457.71428571428572</c:v>
                </c:pt>
                <c:pt idx="1">
                  <c:v>457.71428571428572</c:v>
                </c:pt>
                <c:pt idx="2">
                  <c:v>457.71428571428572</c:v>
                </c:pt>
                <c:pt idx="3">
                  <c:v>457.71428571428572</c:v>
                </c:pt>
                <c:pt idx="4">
                  <c:v>457.71428571428572</c:v>
                </c:pt>
                <c:pt idx="5">
                  <c:v>457.71428571428572</c:v>
                </c:pt>
                <c:pt idx="6">
                  <c:v>457.71428571428572</c:v>
                </c:pt>
                <c:pt idx="7">
                  <c:v>457.71428571428572</c:v>
                </c:pt>
                <c:pt idx="8">
                  <c:v>457.71428571428572</c:v>
                </c:pt>
                <c:pt idx="9">
                  <c:v>457.71428571428572</c:v>
                </c:pt>
                <c:pt idx="10">
                  <c:v>457.71428571428572</c:v>
                </c:pt>
                <c:pt idx="11">
                  <c:v>457.71428571428572</c:v>
                </c:pt>
                <c:pt idx="12">
                  <c:v>457.71428571428572</c:v>
                </c:pt>
                <c:pt idx="13">
                  <c:v>457.71428571428572</c:v>
                </c:pt>
                <c:pt idx="14">
                  <c:v>457.71428571428572</c:v>
                </c:pt>
                <c:pt idx="15">
                  <c:v>457.71428571428572</c:v>
                </c:pt>
                <c:pt idx="16">
                  <c:v>457.71428571428572</c:v>
                </c:pt>
                <c:pt idx="17">
                  <c:v>457.71428571428572</c:v>
                </c:pt>
                <c:pt idx="18">
                  <c:v>457.71428571428572</c:v>
                </c:pt>
                <c:pt idx="19">
                  <c:v>457.71428571428572</c:v>
                </c:pt>
                <c:pt idx="20">
                  <c:v>457.71428571428572</c:v>
                </c:pt>
                <c:pt idx="21">
                  <c:v>457.71428571428572</c:v>
                </c:pt>
                <c:pt idx="22">
                  <c:v>457.71428571428572</c:v>
                </c:pt>
                <c:pt idx="23">
                  <c:v>457.71428571428572</c:v>
                </c:pt>
                <c:pt idx="24">
                  <c:v>457.71428571428572</c:v>
                </c:pt>
                <c:pt idx="25">
                  <c:v>457.71428571428572</c:v>
                </c:pt>
                <c:pt idx="26">
                  <c:v>457.71428571428572</c:v>
                </c:pt>
                <c:pt idx="27">
                  <c:v>457.71428571428572</c:v>
                </c:pt>
                <c:pt idx="28">
                  <c:v>457.71428571428572</c:v>
                </c:pt>
                <c:pt idx="29">
                  <c:v>457.71428571428572</c:v>
                </c:pt>
                <c:pt idx="30">
                  <c:v>457.71428571428572</c:v>
                </c:pt>
                <c:pt idx="31">
                  <c:v>457.71428571428572</c:v>
                </c:pt>
                <c:pt idx="32">
                  <c:v>457.71428571428572</c:v>
                </c:pt>
                <c:pt idx="33">
                  <c:v>457.71428571428572</c:v>
                </c:pt>
                <c:pt idx="34">
                  <c:v>457.71428571428572</c:v>
                </c:pt>
                <c:pt idx="35">
                  <c:v>457.71428571428572</c:v>
                </c:pt>
                <c:pt idx="36">
                  <c:v>457.71428571428572</c:v>
                </c:pt>
                <c:pt idx="37">
                  <c:v>457.71428571428572</c:v>
                </c:pt>
                <c:pt idx="38">
                  <c:v>457.71428571428572</c:v>
                </c:pt>
                <c:pt idx="39">
                  <c:v>457.71428571428572</c:v>
                </c:pt>
                <c:pt idx="40">
                  <c:v>457.71428571428572</c:v>
                </c:pt>
                <c:pt idx="41">
                  <c:v>457.71428571428572</c:v>
                </c:pt>
                <c:pt idx="42">
                  <c:v>457.71428571428572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D-4926-9F47-785028B166E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118,119'!$AB$8:$AB$50</c:f>
              <c:numCache>
                <c:formatCode>General</c:formatCode>
                <c:ptCount val="43"/>
                <c:pt idx="0">
                  <c:v>228.85714285714286</c:v>
                </c:pt>
                <c:pt idx="1">
                  <c:v>228.85714285714286</c:v>
                </c:pt>
                <c:pt idx="2">
                  <c:v>228.85714285714286</c:v>
                </c:pt>
                <c:pt idx="3">
                  <c:v>228.85714285714286</c:v>
                </c:pt>
                <c:pt idx="4">
                  <c:v>228.85714285714286</c:v>
                </c:pt>
                <c:pt idx="5">
                  <c:v>228.85714285714286</c:v>
                </c:pt>
                <c:pt idx="6">
                  <c:v>228.85714285714286</c:v>
                </c:pt>
                <c:pt idx="7">
                  <c:v>228.85714285714286</c:v>
                </c:pt>
                <c:pt idx="8">
                  <c:v>228.85714285714286</c:v>
                </c:pt>
                <c:pt idx="9">
                  <c:v>228.85714285714286</c:v>
                </c:pt>
                <c:pt idx="10">
                  <c:v>228.85714285714286</c:v>
                </c:pt>
                <c:pt idx="11">
                  <c:v>228.85714285714286</c:v>
                </c:pt>
                <c:pt idx="12">
                  <c:v>228.85714285714286</c:v>
                </c:pt>
                <c:pt idx="13">
                  <c:v>228.85714285714286</c:v>
                </c:pt>
                <c:pt idx="14">
                  <c:v>228.85714285714286</c:v>
                </c:pt>
                <c:pt idx="15">
                  <c:v>228.85714285714286</c:v>
                </c:pt>
                <c:pt idx="16">
                  <c:v>228.85714285714286</c:v>
                </c:pt>
                <c:pt idx="17">
                  <c:v>228.85714285714286</c:v>
                </c:pt>
                <c:pt idx="18">
                  <c:v>228.85714285714286</c:v>
                </c:pt>
                <c:pt idx="19">
                  <c:v>228.85714285714286</c:v>
                </c:pt>
                <c:pt idx="20">
                  <c:v>228.85714285714286</c:v>
                </c:pt>
                <c:pt idx="21">
                  <c:v>228.85714285714286</c:v>
                </c:pt>
                <c:pt idx="22">
                  <c:v>228.85714285714286</c:v>
                </c:pt>
                <c:pt idx="23">
                  <c:v>228.85714285714286</c:v>
                </c:pt>
                <c:pt idx="24">
                  <c:v>228.85714285714286</c:v>
                </c:pt>
                <c:pt idx="25">
                  <c:v>228.85714285714286</c:v>
                </c:pt>
                <c:pt idx="26">
                  <c:v>228.85714285714286</c:v>
                </c:pt>
                <c:pt idx="27">
                  <c:v>228.85714285714286</c:v>
                </c:pt>
                <c:pt idx="28">
                  <c:v>228.85714285714286</c:v>
                </c:pt>
                <c:pt idx="29">
                  <c:v>228.85714285714286</c:v>
                </c:pt>
                <c:pt idx="30">
                  <c:v>228.85714285714286</c:v>
                </c:pt>
                <c:pt idx="31">
                  <c:v>228.85714285714286</c:v>
                </c:pt>
                <c:pt idx="32">
                  <c:v>228.85714285714286</c:v>
                </c:pt>
                <c:pt idx="33">
                  <c:v>228.85714285714286</c:v>
                </c:pt>
                <c:pt idx="34">
                  <c:v>228.85714285714286</c:v>
                </c:pt>
                <c:pt idx="35">
                  <c:v>228.85714285714286</c:v>
                </c:pt>
                <c:pt idx="36">
                  <c:v>228.85714285714286</c:v>
                </c:pt>
                <c:pt idx="37">
                  <c:v>228.85714285714286</c:v>
                </c:pt>
                <c:pt idx="38">
                  <c:v>228.85714285714286</c:v>
                </c:pt>
                <c:pt idx="39">
                  <c:v>228.85714285714286</c:v>
                </c:pt>
                <c:pt idx="40">
                  <c:v>228.85714285714286</c:v>
                </c:pt>
                <c:pt idx="41">
                  <c:v>228.85714285714286</c:v>
                </c:pt>
                <c:pt idx="42">
                  <c:v>228.85714285714286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7D-4926-9F47-785028B166E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118,119'!$AC$8:$AC$49</c:f>
              <c:numCache>
                <c:formatCode>General</c:formatCode>
                <c:ptCount val="42"/>
                <c:pt idx="0">
                  <c:v>534</c:v>
                </c:pt>
                <c:pt idx="1">
                  <c:v>534</c:v>
                </c:pt>
                <c:pt idx="2">
                  <c:v>534</c:v>
                </c:pt>
                <c:pt idx="3">
                  <c:v>534</c:v>
                </c:pt>
                <c:pt idx="4">
                  <c:v>534</c:v>
                </c:pt>
                <c:pt idx="5">
                  <c:v>534</c:v>
                </c:pt>
                <c:pt idx="6">
                  <c:v>534</c:v>
                </c:pt>
                <c:pt idx="7">
                  <c:v>534</c:v>
                </c:pt>
                <c:pt idx="8">
                  <c:v>534</c:v>
                </c:pt>
                <c:pt idx="9">
                  <c:v>534</c:v>
                </c:pt>
                <c:pt idx="10">
                  <c:v>534</c:v>
                </c:pt>
                <c:pt idx="11">
                  <c:v>534</c:v>
                </c:pt>
                <c:pt idx="12">
                  <c:v>534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534</c:v>
                </c:pt>
                <c:pt idx="23">
                  <c:v>534</c:v>
                </c:pt>
                <c:pt idx="24">
                  <c:v>534</c:v>
                </c:pt>
                <c:pt idx="25">
                  <c:v>534</c:v>
                </c:pt>
                <c:pt idx="26">
                  <c:v>534</c:v>
                </c:pt>
                <c:pt idx="27">
                  <c:v>534</c:v>
                </c:pt>
                <c:pt idx="28">
                  <c:v>534</c:v>
                </c:pt>
                <c:pt idx="29">
                  <c:v>534</c:v>
                </c:pt>
                <c:pt idx="30">
                  <c:v>534</c:v>
                </c:pt>
                <c:pt idx="31">
                  <c:v>534</c:v>
                </c:pt>
                <c:pt idx="32">
                  <c:v>534</c:v>
                </c:pt>
                <c:pt idx="33">
                  <c:v>534</c:v>
                </c:pt>
                <c:pt idx="34">
                  <c:v>534</c:v>
                </c:pt>
                <c:pt idx="35">
                  <c:v>534</c:v>
                </c:pt>
                <c:pt idx="36">
                  <c:v>534</c:v>
                </c:pt>
                <c:pt idx="37">
                  <c:v>534</c:v>
                </c:pt>
                <c:pt idx="38">
                  <c:v>534</c:v>
                </c:pt>
                <c:pt idx="39">
                  <c:v>534</c:v>
                </c:pt>
                <c:pt idx="40">
                  <c:v>534</c:v>
                </c:pt>
                <c:pt idx="41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D-4926-9F47-785028B16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120,121'!$A$7:$A$44</c:f>
              <c:numCache>
                <c:formatCode>m/d/yyyy</c:formatCode>
                <c:ptCount val="38"/>
                <c:pt idx="0">
                  <c:v>45625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45635</c:v>
                </c:pt>
                <c:pt idx="7">
                  <c:v>45636</c:v>
                </c:pt>
                <c:pt idx="8">
                  <c:v>45637</c:v>
                </c:pt>
                <c:pt idx="9">
                  <c:v>45638</c:v>
                </c:pt>
                <c:pt idx="10">
                  <c:v>45639</c:v>
                </c:pt>
                <c:pt idx="11">
                  <c:v>45642</c:v>
                </c:pt>
                <c:pt idx="12">
                  <c:v>45643</c:v>
                </c:pt>
                <c:pt idx="13">
                  <c:v>45644</c:v>
                </c:pt>
                <c:pt idx="14">
                  <c:v>45645</c:v>
                </c:pt>
                <c:pt idx="15">
                  <c:v>45646</c:v>
                </c:pt>
                <c:pt idx="16">
                  <c:v>45649</c:v>
                </c:pt>
                <c:pt idx="17">
                  <c:v>45650</c:v>
                </c:pt>
                <c:pt idx="18">
                  <c:v>45653</c:v>
                </c:pt>
                <c:pt idx="19">
                  <c:v>45656</c:v>
                </c:pt>
                <c:pt idx="20">
                  <c:v>45659</c:v>
                </c:pt>
                <c:pt idx="21">
                  <c:v>45660</c:v>
                </c:pt>
                <c:pt idx="22">
                  <c:v>45663</c:v>
                </c:pt>
                <c:pt idx="23">
                  <c:v>45664</c:v>
                </c:pt>
                <c:pt idx="24">
                  <c:v>45665</c:v>
                </c:pt>
                <c:pt idx="25">
                  <c:v>45666</c:v>
                </c:pt>
                <c:pt idx="26">
                  <c:v>45667</c:v>
                </c:pt>
              </c:numCache>
            </c:numRef>
          </c:cat>
          <c:val>
            <c:numRef>
              <c:f>'Lot 120,121'!$B$7:$B$49</c:f>
              <c:numCache>
                <c:formatCode>0</c:formatCode>
                <c:ptCount val="43"/>
                <c:pt idx="0">
                  <c:v>33</c:v>
                </c:pt>
                <c:pt idx="1">
                  <c:v>50</c:v>
                </c:pt>
                <c:pt idx="2">
                  <c:v>35</c:v>
                </c:pt>
                <c:pt idx="3">
                  <c:v>44</c:v>
                </c:pt>
                <c:pt idx="4">
                  <c:v>46</c:v>
                </c:pt>
                <c:pt idx="5">
                  <c:v>59</c:v>
                </c:pt>
                <c:pt idx="6" formatCode="General">
                  <c:v>53</c:v>
                </c:pt>
                <c:pt idx="7" formatCode="General">
                  <c:v>41</c:v>
                </c:pt>
                <c:pt idx="8" formatCode="General">
                  <c:v>73</c:v>
                </c:pt>
                <c:pt idx="9" formatCode="General">
                  <c:v>37</c:v>
                </c:pt>
                <c:pt idx="10">
                  <c:v>35</c:v>
                </c:pt>
                <c:pt idx="11">
                  <c:v>47</c:v>
                </c:pt>
                <c:pt idx="12">
                  <c:v>46</c:v>
                </c:pt>
                <c:pt idx="13">
                  <c:v>60</c:v>
                </c:pt>
                <c:pt idx="14" formatCode="General">
                  <c:v>40</c:v>
                </c:pt>
                <c:pt idx="15" formatCode="General">
                  <c:v>55</c:v>
                </c:pt>
                <c:pt idx="16">
                  <c:v>50</c:v>
                </c:pt>
                <c:pt idx="17" formatCode="General">
                  <c:v>39</c:v>
                </c:pt>
                <c:pt idx="18" formatCode="General">
                  <c:v>51</c:v>
                </c:pt>
                <c:pt idx="19" formatCode="General">
                  <c:v>47</c:v>
                </c:pt>
                <c:pt idx="20" formatCode="General">
                  <c:v>34</c:v>
                </c:pt>
                <c:pt idx="21" formatCode="General">
                  <c:v>34</c:v>
                </c:pt>
                <c:pt idx="22" formatCode="General">
                  <c:v>40</c:v>
                </c:pt>
                <c:pt idx="23" formatCode="General">
                  <c:v>32</c:v>
                </c:pt>
                <c:pt idx="24" formatCode="General">
                  <c:v>52</c:v>
                </c:pt>
                <c:pt idx="25" formatCode="General">
                  <c:v>55</c:v>
                </c:pt>
                <c:pt idx="26" formatCode="General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F-4338-BE98-63BDE297CDA1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120,121'!$T$8:$T$50</c:f>
              <c:numCache>
                <c:formatCode>0</c:formatCode>
                <c:ptCount val="43"/>
                <c:pt idx="0">
                  <c:v>40.5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40.5</c:v>
                </c:pt>
                <c:pt idx="10">
                  <c:v>40.5</c:v>
                </c:pt>
                <c:pt idx="11">
                  <c:v>40.5</c:v>
                </c:pt>
                <c:pt idx="12">
                  <c:v>40.5</c:v>
                </c:pt>
                <c:pt idx="13">
                  <c:v>40.5</c:v>
                </c:pt>
                <c:pt idx="14">
                  <c:v>40.5</c:v>
                </c:pt>
                <c:pt idx="15">
                  <c:v>40.5</c:v>
                </c:pt>
                <c:pt idx="16">
                  <c:v>40.5</c:v>
                </c:pt>
                <c:pt idx="17">
                  <c:v>40.5</c:v>
                </c:pt>
                <c:pt idx="18">
                  <c:v>40.5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F-4338-BE98-63BDE297CDA1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120,121'!$U$8:$U$50</c:f>
              <c:numCache>
                <c:formatCode>0</c:formatCode>
                <c:ptCount val="43"/>
                <c:pt idx="0">
                  <c:v>32.4</c:v>
                </c:pt>
                <c:pt idx="1">
                  <c:v>32.4</c:v>
                </c:pt>
                <c:pt idx="2">
                  <c:v>32.4</c:v>
                </c:pt>
                <c:pt idx="3">
                  <c:v>32.4</c:v>
                </c:pt>
                <c:pt idx="4">
                  <c:v>32.4</c:v>
                </c:pt>
                <c:pt idx="5">
                  <c:v>32.4</c:v>
                </c:pt>
                <c:pt idx="6">
                  <c:v>32.4</c:v>
                </c:pt>
                <c:pt idx="7">
                  <c:v>32.4</c:v>
                </c:pt>
                <c:pt idx="8">
                  <c:v>32.4</c:v>
                </c:pt>
                <c:pt idx="9">
                  <c:v>32.4</c:v>
                </c:pt>
                <c:pt idx="10">
                  <c:v>32.4</c:v>
                </c:pt>
                <c:pt idx="11">
                  <c:v>32.4</c:v>
                </c:pt>
                <c:pt idx="12">
                  <c:v>32.4</c:v>
                </c:pt>
                <c:pt idx="13">
                  <c:v>32.4</c:v>
                </c:pt>
                <c:pt idx="14">
                  <c:v>32.4</c:v>
                </c:pt>
                <c:pt idx="15">
                  <c:v>32.4</c:v>
                </c:pt>
                <c:pt idx="16">
                  <c:v>32.4</c:v>
                </c:pt>
                <c:pt idx="17">
                  <c:v>32.4</c:v>
                </c:pt>
                <c:pt idx="18">
                  <c:v>32.4</c:v>
                </c:pt>
                <c:pt idx="19">
                  <c:v>32.4</c:v>
                </c:pt>
                <c:pt idx="20">
                  <c:v>32.4</c:v>
                </c:pt>
                <c:pt idx="21">
                  <c:v>32.4</c:v>
                </c:pt>
                <c:pt idx="22">
                  <c:v>32.4</c:v>
                </c:pt>
                <c:pt idx="23">
                  <c:v>32.4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32.4</c:v>
                </c:pt>
                <c:pt idx="31">
                  <c:v>32.4</c:v>
                </c:pt>
                <c:pt idx="32">
                  <c:v>32.4</c:v>
                </c:pt>
                <c:pt idx="33">
                  <c:v>32.4</c:v>
                </c:pt>
                <c:pt idx="34">
                  <c:v>32.4</c:v>
                </c:pt>
                <c:pt idx="35">
                  <c:v>32.4</c:v>
                </c:pt>
                <c:pt idx="36">
                  <c:v>32.4</c:v>
                </c:pt>
                <c:pt idx="37">
                  <c:v>32.4</c:v>
                </c:pt>
                <c:pt idx="38">
                  <c:v>32.4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F-4338-BE98-63BDE297CD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120,121'!$V$8:$V$50</c:f>
              <c:numCache>
                <c:formatCode>0</c:formatCode>
                <c:ptCount val="43"/>
                <c:pt idx="0">
                  <c:v>48.6</c:v>
                </c:pt>
                <c:pt idx="1">
                  <c:v>48.6</c:v>
                </c:pt>
                <c:pt idx="2">
                  <c:v>48.6</c:v>
                </c:pt>
                <c:pt idx="3">
                  <c:v>48.6</c:v>
                </c:pt>
                <c:pt idx="4">
                  <c:v>48.6</c:v>
                </c:pt>
                <c:pt idx="5">
                  <c:v>48.6</c:v>
                </c:pt>
                <c:pt idx="6">
                  <c:v>48.6</c:v>
                </c:pt>
                <c:pt idx="7">
                  <c:v>48.6</c:v>
                </c:pt>
                <c:pt idx="8">
                  <c:v>48.6</c:v>
                </c:pt>
                <c:pt idx="9">
                  <c:v>48.6</c:v>
                </c:pt>
                <c:pt idx="10">
                  <c:v>48.6</c:v>
                </c:pt>
                <c:pt idx="11">
                  <c:v>48.6</c:v>
                </c:pt>
                <c:pt idx="12">
                  <c:v>48.6</c:v>
                </c:pt>
                <c:pt idx="13">
                  <c:v>48.6</c:v>
                </c:pt>
                <c:pt idx="14">
                  <c:v>48.6</c:v>
                </c:pt>
                <c:pt idx="15">
                  <c:v>48.6</c:v>
                </c:pt>
                <c:pt idx="16">
                  <c:v>48.6</c:v>
                </c:pt>
                <c:pt idx="17">
                  <c:v>48.6</c:v>
                </c:pt>
                <c:pt idx="18">
                  <c:v>48.6</c:v>
                </c:pt>
                <c:pt idx="19">
                  <c:v>48.6</c:v>
                </c:pt>
                <c:pt idx="20">
                  <c:v>48.6</c:v>
                </c:pt>
                <c:pt idx="21">
                  <c:v>48.6</c:v>
                </c:pt>
                <c:pt idx="22">
                  <c:v>48.6</c:v>
                </c:pt>
                <c:pt idx="23">
                  <c:v>48.6</c:v>
                </c:pt>
                <c:pt idx="24">
                  <c:v>48.6</c:v>
                </c:pt>
                <c:pt idx="25">
                  <c:v>48.6</c:v>
                </c:pt>
                <c:pt idx="26">
                  <c:v>48.6</c:v>
                </c:pt>
                <c:pt idx="27">
                  <c:v>48.6</c:v>
                </c:pt>
                <c:pt idx="28">
                  <c:v>48.6</c:v>
                </c:pt>
                <c:pt idx="29">
                  <c:v>48.6</c:v>
                </c:pt>
                <c:pt idx="30">
                  <c:v>48.6</c:v>
                </c:pt>
                <c:pt idx="31">
                  <c:v>48.6</c:v>
                </c:pt>
                <c:pt idx="32">
                  <c:v>48.6</c:v>
                </c:pt>
                <c:pt idx="33">
                  <c:v>48.6</c:v>
                </c:pt>
                <c:pt idx="34">
                  <c:v>48.6</c:v>
                </c:pt>
                <c:pt idx="35">
                  <c:v>48.6</c:v>
                </c:pt>
                <c:pt idx="36">
                  <c:v>48.6</c:v>
                </c:pt>
                <c:pt idx="37">
                  <c:v>48.6</c:v>
                </c:pt>
                <c:pt idx="38">
                  <c:v>48.6</c:v>
                </c:pt>
                <c:pt idx="39">
                  <c:v>48.6</c:v>
                </c:pt>
                <c:pt idx="40">
                  <c:v>48.6</c:v>
                </c:pt>
                <c:pt idx="41">
                  <c:v>48.6</c:v>
                </c:pt>
                <c:pt idx="42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FF-4338-BE98-63BDE297CDA1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120,121'!$W$8:$W$50</c:f>
              <c:numCache>
                <c:formatCode>General</c:formatCode>
                <c:ptCount val="43"/>
                <c:pt idx="0">
                  <c:v>24.3</c:v>
                </c:pt>
                <c:pt idx="1">
                  <c:v>24.3</c:v>
                </c:pt>
                <c:pt idx="2">
                  <c:v>24.3</c:v>
                </c:pt>
                <c:pt idx="3">
                  <c:v>24.3</c:v>
                </c:pt>
                <c:pt idx="4">
                  <c:v>24.3</c:v>
                </c:pt>
                <c:pt idx="5">
                  <c:v>24.3</c:v>
                </c:pt>
                <c:pt idx="6">
                  <c:v>24.3</c:v>
                </c:pt>
                <c:pt idx="7">
                  <c:v>24.3</c:v>
                </c:pt>
                <c:pt idx="8">
                  <c:v>24.3</c:v>
                </c:pt>
                <c:pt idx="9">
                  <c:v>24.3</c:v>
                </c:pt>
                <c:pt idx="10">
                  <c:v>24.3</c:v>
                </c:pt>
                <c:pt idx="11">
                  <c:v>24.3</c:v>
                </c:pt>
                <c:pt idx="12">
                  <c:v>24.3</c:v>
                </c:pt>
                <c:pt idx="13">
                  <c:v>24.3</c:v>
                </c:pt>
                <c:pt idx="14">
                  <c:v>24.3</c:v>
                </c:pt>
                <c:pt idx="15">
                  <c:v>24.3</c:v>
                </c:pt>
                <c:pt idx="16">
                  <c:v>24.3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24.3</c:v>
                </c:pt>
                <c:pt idx="23">
                  <c:v>24.3</c:v>
                </c:pt>
                <c:pt idx="24">
                  <c:v>24.3</c:v>
                </c:pt>
                <c:pt idx="25">
                  <c:v>24.3</c:v>
                </c:pt>
                <c:pt idx="26">
                  <c:v>24.3</c:v>
                </c:pt>
                <c:pt idx="27">
                  <c:v>24.3</c:v>
                </c:pt>
                <c:pt idx="28">
                  <c:v>24.3</c:v>
                </c:pt>
                <c:pt idx="29">
                  <c:v>24.3</c:v>
                </c:pt>
                <c:pt idx="30">
                  <c:v>24.3</c:v>
                </c:pt>
                <c:pt idx="31">
                  <c:v>24.3</c:v>
                </c:pt>
                <c:pt idx="32">
                  <c:v>24.3</c:v>
                </c:pt>
                <c:pt idx="33">
                  <c:v>24.3</c:v>
                </c:pt>
                <c:pt idx="34">
                  <c:v>24.3</c:v>
                </c:pt>
                <c:pt idx="35">
                  <c:v>24.3</c:v>
                </c:pt>
                <c:pt idx="36">
                  <c:v>24.3</c:v>
                </c:pt>
                <c:pt idx="37">
                  <c:v>24.3</c:v>
                </c:pt>
                <c:pt idx="38">
                  <c:v>24.3</c:v>
                </c:pt>
                <c:pt idx="39">
                  <c:v>24.3</c:v>
                </c:pt>
                <c:pt idx="40">
                  <c:v>24.3</c:v>
                </c:pt>
                <c:pt idx="41">
                  <c:v>24.3</c:v>
                </c:pt>
                <c:pt idx="42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FF-4338-BE98-63BDE297CDA1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120,121'!$X$8:$X$50</c:f>
              <c:numCache>
                <c:formatCode>General</c:formatCode>
                <c:ptCount val="43"/>
                <c:pt idx="0">
                  <c:v>56.7</c:v>
                </c:pt>
                <c:pt idx="1">
                  <c:v>56.7</c:v>
                </c:pt>
                <c:pt idx="2">
                  <c:v>56.7</c:v>
                </c:pt>
                <c:pt idx="3">
                  <c:v>56.7</c:v>
                </c:pt>
                <c:pt idx="4">
                  <c:v>56.7</c:v>
                </c:pt>
                <c:pt idx="5">
                  <c:v>56.7</c:v>
                </c:pt>
                <c:pt idx="6">
                  <c:v>56.7</c:v>
                </c:pt>
                <c:pt idx="7">
                  <c:v>56.7</c:v>
                </c:pt>
                <c:pt idx="8">
                  <c:v>56.7</c:v>
                </c:pt>
                <c:pt idx="9">
                  <c:v>56.7</c:v>
                </c:pt>
                <c:pt idx="10">
                  <c:v>56.7</c:v>
                </c:pt>
                <c:pt idx="11">
                  <c:v>56.7</c:v>
                </c:pt>
                <c:pt idx="12">
                  <c:v>56.7</c:v>
                </c:pt>
                <c:pt idx="13">
                  <c:v>56.7</c:v>
                </c:pt>
                <c:pt idx="14">
                  <c:v>56.7</c:v>
                </c:pt>
                <c:pt idx="15">
                  <c:v>56.7</c:v>
                </c:pt>
                <c:pt idx="16">
                  <c:v>56.7</c:v>
                </c:pt>
                <c:pt idx="17">
                  <c:v>56.7</c:v>
                </c:pt>
                <c:pt idx="18">
                  <c:v>56.7</c:v>
                </c:pt>
                <c:pt idx="19">
                  <c:v>56.7</c:v>
                </c:pt>
                <c:pt idx="20">
                  <c:v>56.7</c:v>
                </c:pt>
                <c:pt idx="21">
                  <c:v>56.7</c:v>
                </c:pt>
                <c:pt idx="22">
                  <c:v>56.7</c:v>
                </c:pt>
                <c:pt idx="23">
                  <c:v>56.7</c:v>
                </c:pt>
                <c:pt idx="24">
                  <c:v>56.7</c:v>
                </c:pt>
                <c:pt idx="25">
                  <c:v>56.7</c:v>
                </c:pt>
                <c:pt idx="26">
                  <c:v>56.7</c:v>
                </c:pt>
                <c:pt idx="27">
                  <c:v>56.7</c:v>
                </c:pt>
                <c:pt idx="28">
                  <c:v>56.7</c:v>
                </c:pt>
                <c:pt idx="29">
                  <c:v>56.7</c:v>
                </c:pt>
                <c:pt idx="30">
                  <c:v>56.7</c:v>
                </c:pt>
                <c:pt idx="31">
                  <c:v>56.7</c:v>
                </c:pt>
                <c:pt idx="32">
                  <c:v>56.7</c:v>
                </c:pt>
                <c:pt idx="33">
                  <c:v>56.7</c:v>
                </c:pt>
                <c:pt idx="34">
                  <c:v>56.7</c:v>
                </c:pt>
                <c:pt idx="35">
                  <c:v>56.7</c:v>
                </c:pt>
                <c:pt idx="36">
                  <c:v>56.7</c:v>
                </c:pt>
                <c:pt idx="37">
                  <c:v>56.7</c:v>
                </c:pt>
                <c:pt idx="38">
                  <c:v>56.7</c:v>
                </c:pt>
                <c:pt idx="39">
                  <c:v>56.7</c:v>
                </c:pt>
                <c:pt idx="40">
                  <c:v>56.7</c:v>
                </c:pt>
                <c:pt idx="41">
                  <c:v>56.7</c:v>
                </c:pt>
                <c:pt idx="42">
                  <c:v>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F-4338-BE98-63BDE297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120,121'!$A$7:$A$44</c:f>
              <c:numCache>
                <c:formatCode>m/d/yyyy</c:formatCode>
                <c:ptCount val="38"/>
                <c:pt idx="0">
                  <c:v>45625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45635</c:v>
                </c:pt>
                <c:pt idx="7">
                  <c:v>45636</c:v>
                </c:pt>
                <c:pt idx="8">
                  <c:v>45637</c:v>
                </c:pt>
                <c:pt idx="9">
                  <c:v>45638</c:v>
                </c:pt>
                <c:pt idx="10">
                  <c:v>45639</c:v>
                </c:pt>
                <c:pt idx="11">
                  <c:v>45642</c:v>
                </c:pt>
                <c:pt idx="12">
                  <c:v>45643</c:v>
                </c:pt>
                <c:pt idx="13">
                  <c:v>45644</c:v>
                </c:pt>
                <c:pt idx="14">
                  <c:v>45645</c:v>
                </c:pt>
                <c:pt idx="15">
                  <c:v>45646</c:v>
                </c:pt>
                <c:pt idx="16">
                  <c:v>45649</c:v>
                </c:pt>
                <c:pt idx="17">
                  <c:v>45650</c:v>
                </c:pt>
                <c:pt idx="18">
                  <c:v>45653</c:v>
                </c:pt>
                <c:pt idx="19">
                  <c:v>45656</c:v>
                </c:pt>
                <c:pt idx="20">
                  <c:v>45659</c:v>
                </c:pt>
                <c:pt idx="21">
                  <c:v>45660</c:v>
                </c:pt>
                <c:pt idx="22">
                  <c:v>45663</c:v>
                </c:pt>
                <c:pt idx="23">
                  <c:v>45664</c:v>
                </c:pt>
                <c:pt idx="24">
                  <c:v>45665</c:v>
                </c:pt>
                <c:pt idx="25">
                  <c:v>45666</c:v>
                </c:pt>
                <c:pt idx="26">
                  <c:v>45667</c:v>
                </c:pt>
              </c:numCache>
            </c:numRef>
          </c:cat>
          <c:val>
            <c:numRef>
              <c:f>'Lot 120,121'!$C$7:$C$49</c:f>
              <c:numCache>
                <c:formatCode>0</c:formatCode>
                <c:ptCount val="43"/>
                <c:pt idx="0" formatCode="General">
                  <c:v>178</c:v>
                </c:pt>
                <c:pt idx="1">
                  <c:v>257</c:v>
                </c:pt>
                <c:pt idx="2">
                  <c:v>165</c:v>
                </c:pt>
                <c:pt idx="3">
                  <c:v>165</c:v>
                </c:pt>
                <c:pt idx="4">
                  <c:v>225</c:v>
                </c:pt>
                <c:pt idx="5" formatCode="General">
                  <c:v>216</c:v>
                </c:pt>
                <c:pt idx="6" formatCode="General">
                  <c:v>269</c:v>
                </c:pt>
                <c:pt idx="7" formatCode="General">
                  <c:v>234</c:v>
                </c:pt>
                <c:pt idx="8" formatCode="General">
                  <c:v>287</c:v>
                </c:pt>
                <c:pt idx="9" formatCode="General">
                  <c:v>95</c:v>
                </c:pt>
                <c:pt idx="10">
                  <c:v>123</c:v>
                </c:pt>
                <c:pt idx="11">
                  <c:v>155</c:v>
                </c:pt>
                <c:pt idx="12">
                  <c:v>187</c:v>
                </c:pt>
                <c:pt idx="13">
                  <c:v>191</c:v>
                </c:pt>
                <c:pt idx="14" formatCode="General">
                  <c:v>217</c:v>
                </c:pt>
                <c:pt idx="15" formatCode="General">
                  <c:v>149</c:v>
                </c:pt>
                <c:pt idx="16">
                  <c:v>122</c:v>
                </c:pt>
                <c:pt idx="17" formatCode="General">
                  <c:v>91</c:v>
                </c:pt>
                <c:pt idx="18" formatCode="General">
                  <c:v>161</c:v>
                </c:pt>
                <c:pt idx="19" formatCode="General">
                  <c:v>222</c:v>
                </c:pt>
                <c:pt idx="20" formatCode="General">
                  <c:v>169</c:v>
                </c:pt>
                <c:pt idx="21" formatCode="General">
                  <c:v>164</c:v>
                </c:pt>
                <c:pt idx="22" formatCode="General">
                  <c:v>194</c:v>
                </c:pt>
                <c:pt idx="23" formatCode="General">
                  <c:v>141</c:v>
                </c:pt>
                <c:pt idx="24" formatCode="General">
                  <c:v>281</c:v>
                </c:pt>
                <c:pt idx="25" formatCode="General">
                  <c:v>222</c:v>
                </c:pt>
                <c:pt idx="26" formatCode="General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7-4DB5-8895-9DB67EDDCA3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120,121'!$Y$8:$Y$50</c:f>
              <c:numCache>
                <c:formatCode>0</c:formatCode>
                <c:ptCount val="43"/>
                <c:pt idx="0">
                  <c:v>191.25</c:v>
                </c:pt>
                <c:pt idx="1">
                  <c:v>191.25</c:v>
                </c:pt>
                <c:pt idx="2">
                  <c:v>191.25</c:v>
                </c:pt>
                <c:pt idx="3">
                  <c:v>191.25</c:v>
                </c:pt>
                <c:pt idx="4">
                  <c:v>191.25</c:v>
                </c:pt>
                <c:pt idx="5">
                  <c:v>191.25</c:v>
                </c:pt>
                <c:pt idx="6">
                  <c:v>191.25</c:v>
                </c:pt>
                <c:pt idx="7">
                  <c:v>191.25</c:v>
                </c:pt>
                <c:pt idx="8">
                  <c:v>191.25</c:v>
                </c:pt>
                <c:pt idx="9">
                  <c:v>191.25</c:v>
                </c:pt>
                <c:pt idx="10">
                  <c:v>191.25</c:v>
                </c:pt>
                <c:pt idx="11">
                  <c:v>191.25</c:v>
                </c:pt>
                <c:pt idx="12">
                  <c:v>191.25</c:v>
                </c:pt>
                <c:pt idx="13">
                  <c:v>191.25</c:v>
                </c:pt>
                <c:pt idx="14">
                  <c:v>191.25</c:v>
                </c:pt>
                <c:pt idx="15">
                  <c:v>191.25</c:v>
                </c:pt>
                <c:pt idx="16">
                  <c:v>191.25</c:v>
                </c:pt>
                <c:pt idx="17">
                  <c:v>191.25</c:v>
                </c:pt>
                <c:pt idx="18">
                  <c:v>191.25</c:v>
                </c:pt>
                <c:pt idx="19">
                  <c:v>191.25</c:v>
                </c:pt>
                <c:pt idx="20">
                  <c:v>191.25</c:v>
                </c:pt>
                <c:pt idx="21">
                  <c:v>191.25</c:v>
                </c:pt>
                <c:pt idx="22">
                  <c:v>191.25</c:v>
                </c:pt>
                <c:pt idx="23">
                  <c:v>191.25</c:v>
                </c:pt>
                <c:pt idx="24">
                  <c:v>191.25</c:v>
                </c:pt>
                <c:pt idx="25">
                  <c:v>191.25</c:v>
                </c:pt>
                <c:pt idx="26">
                  <c:v>191.25</c:v>
                </c:pt>
                <c:pt idx="27">
                  <c:v>191.25</c:v>
                </c:pt>
                <c:pt idx="28">
                  <c:v>191.25</c:v>
                </c:pt>
                <c:pt idx="29">
                  <c:v>191.25</c:v>
                </c:pt>
                <c:pt idx="30">
                  <c:v>191.25</c:v>
                </c:pt>
                <c:pt idx="31">
                  <c:v>191.25</c:v>
                </c:pt>
                <c:pt idx="32">
                  <c:v>191.25</c:v>
                </c:pt>
                <c:pt idx="33">
                  <c:v>191.25</c:v>
                </c:pt>
                <c:pt idx="34">
                  <c:v>191.25</c:v>
                </c:pt>
                <c:pt idx="35">
                  <c:v>191.25</c:v>
                </c:pt>
                <c:pt idx="36">
                  <c:v>191.25</c:v>
                </c:pt>
                <c:pt idx="37">
                  <c:v>191.25</c:v>
                </c:pt>
                <c:pt idx="38">
                  <c:v>191.25</c:v>
                </c:pt>
                <c:pt idx="39">
                  <c:v>191.25</c:v>
                </c:pt>
                <c:pt idx="40">
                  <c:v>191.25</c:v>
                </c:pt>
                <c:pt idx="41">
                  <c:v>191.25</c:v>
                </c:pt>
                <c:pt idx="42">
                  <c:v>191.25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7-4DB5-8895-9DB67EDDCA3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120,121'!$Z$8:$Z$50</c:f>
              <c:numCache>
                <c:formatCode>0</c:formatCode>
                <c:ptCount val="4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</c:v>
                </c:pt>
                <c:pt idx="32">
                  <c:v>153</c:v>
                </c:pt>
                <c:pt idx="33">
                  <c:v>153</c:v>
                </c:pt>
                <c:pt idx="34">
                  <c:v>153</c:v>
                </c:pt>
                <c:pt idx="35">
                  <c:v>153</c:v>
                </c:pt>
                <c:pt idx="36">
                  <c:v>153</c:v>
                </c:pt>
                <c:pt idx="37">
                  <c:v>153</c:v>
                </c:pt>
                <c:pt idx="38">
                  <c:v>153</c:v>
                </c:pt>
                <c:pt idx="39">
                  <c:v>153</c:v>
                </c:pt>
                <c:pt idx="40">
                  <c:v>153</c:v>
                </c:pt>
                <c:pt idx="41">
                  <c:v>153</c:v>
                </c:pt>
                <c:pt idx="4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7-4DB5-8895-9DB67EDDCA3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120,121'!$AA$8:$AA$50</c:f>
              <c:numCache>
                <c:formatCode>0</c:formatCode>
                <c:ptCount val="43"/>
                <c:pt idx="0">
                  <c:v>229.5</c:v>
                </c:pt>
                <c:pt idx="1">
                  <c:v>229.5</c:v>
                </c:pt>
                <c:pt idx="2">
                  <c:v>229.5</c:v>
                </c:pt>
                <c:pt idx="3">
                  <c:v>229.5</c:v>
                </c:pt>
                <c:pt idx="4">
                  <c:v>229.5</c:v>
                </c:pt>
                <c:pt idx="5">
                  <c:v>229.5</c:v>
                </c:pt>
                <c:pt idx="6">
                  <c:v>229.5</c:v>
                </c:pt>
                <c:pt idx="7">
                  <c:v>229.5</c:v>
                </c:pt>
                <c:pt idx="8">
                  <c:v>229.5</c:v>
                </c:pt>
                <c:pt idx="9">
                  <c:v>229.5</c:v>
                </c:pt>
                <c:pt idx="10">
                  <c:v>229.5</c:v>
                </c:pt>
                <c:pt idx="11">
                  <c:v>229.5</c:v>
                </c:pt>
                <c:pt idx="12">
                  <c:v>229.5</c:v>
                </c:pt>
                <c:pt idx="13">
                  <c:v>229.5</c:v>
                </c:pt>
                <c:pt idx="14">
                  <c:v>229.5</c:v>
                </c:pt>
                <c:pt idx="15">
                  <c:v>229.5</c:v>
                </c:pt>
                <c:pt idx="16">
                  <c:v>229.5</c:v>
                </c:pt>
                <c:pt idx="17">
                  <c:v>229.5</c:v>
                </c:pt>
                <c:pt idx="18">
                  <c:v>229.5</c:v>
                </c:pt>
                <c:pt idx="19">
                  <c:v>229.5</c:v>
                </c:pt>
                <c:pt idx="20">
                  <c:v>229.5</c:v>
                </c:pt>
                <c:pt idx="21">
                  <c:v>229.5</c:v>
                </c:pt>
                <c:pt idx="22">
                  <c:v>229.5</c:v>
                </c:pt>
                <c:pt idx="23">
                  <c:v>229.5</c:v>
                </c:pt>
                <c:pt idx="24">
                  <c:v>229.5</c:v>
                </c:pt>
                <c:pt idx="25">
                  <c:v>229.5</c:v>
                </c:pt>
                <c:pt idx="26">
                  <c:v>229.5</c:v>
                </c:pt>
                <c:pt idx="27">
                  <c:v>229.5</c:v>
                </c:pt>
                <c:pt idx="28">
                  <c:v>229.5</c:v>
                </c:pt>
                <c:pt idx="29">
                  <c:v>229.5</c:v>
                </c:pt>
                <c:pt idx="30">
                  <c:v>229.5</c:v>
                </c:pt>
                <c:pt idx="31">
                  <c:v>229.5</c:v>
                </c:pt>
                <c:pt idx="32">
                  <c:v>229.5</c:v>
                </c:pt>
                <c:pt idx="33">
                  <c:v>229.5</c:v>
                </c:pt>
                <c:pt idx="34">
                  <c:v>229.5</c:v>
                </c:pt>
                <c:pt idx="35">
                  <c:v>229.5</c:v>
                </c:pt>
                <c:pt idx="36">
                  <c:v>229.5</c:v>
                </c:pt>
                <c:pt idx="37">
                  <c:v>229.5</c:v>
                </c:pt>
                <c:pt idx="38">
                  <c:v>229.5</c:v>
                </c:pt>
                <c:pt idx="39">
                  <c:v>229.5</c:v>
                </c:pt>
                <c:pt idx="40">
                  <c:v>229.5</c:v>
                </c:pt>
                <c:pt idx="41">
                  <c:v>229.5</c:v>
                </c:pt>
                <c:pt idx="42">
                  <c:v>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7-4DB5-8895-9DB67EDDCA3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120,121'!$AB$8:$AB$50</c:f>
              <c:numCache>
                <c:formatCode>General</c:formatCode>
                <c:ptCount val="43"/>
                <c:pt idx="0">
                  <c:v>114.75</c:v>
                </c:pt>
                <c:pt idx="1">
                  <c:v>114.75</c:v>
                </c:pt>
                <c:pt idx="2">
                  <c:v>114.75</c:v>
                </c:pt>
                <c:pt idx="3">
                  <c:v>114.75</c:v>
                </c:pt>
                <c:pt idx="4">
                  <c:v>114.75</c:v>
                </c:pt>
                <c:pt idx="5">
                  <c:v>114.75</c:v>
                </c:pt>
                <c:pt idx="6">
                  <c:v>114.75</c:v>
                </c:pt>
                <c:pt idx="7">
                  <c:v>114.75</c:v>
                </c:pt>
                <c:pt idx="8">
                  <c:v>114.75</c:v>
                </c:pt>
                <c:pt idx="9">
                  <c:v>114.75</c:v>
                </c:pt>
                <c:pt idx="10">
                  <c:v>114.75</c:v>
                </c:pt>
                <c:pt idx="11">
                  <c:v>114.75</c:v>
                </c:pt>
                <c:pt idx="12">
                  <c:v>114.75</c:v>
                </c:pt>
                <c:pt idx="13">
                  <c:v>114.75</c:v>
                </c:pt>
                <c:pt idx="14">
                  <c:v>114.75</c:v>
                </c:pt>
                <c:pt idx="15">
                  <c:v>114.75</c:v>
                </c:pt>
                <c:pt idx="16">
                  <c:v>114.75</c:v>
                </c:pt>
                <c:pt idx="17">
                  <c:v>114.75</c:v>
                </c:pt>
                <c:pt idx="18">
                  <c:v>114.75</c:v>
                </c:pt>
                <c:pt idx="19">
                  <c:v>114.75</c:v>
                </c:pt>
                <c:pt idx="20">
                  <c:v>114.75</c:v>
                </c:pt>
                <c:pt idx="21">
                  <c:v>114.75</c:v>
                </c:pt>
                <c:pt idx="22">
                  <c:v>114.75</c:v>
                </c:pt>
                <c:pt idx="23">
                  <c:v>114.75</c:v>
                </c:pt>
                <c:pt idx="24">
                  <c:v>114.75</c:v>
                </c:pt>
                <c:pt idx="25">
                  <c:v>114.75</c:v>
                </c:pt>
                <c:pt idx="26">
                  <c:v>114.75</c:v>
                </c:pt>
                <c:pt idx="27">
                  <c:v>114.75</c:v>
                </c:pt>
                <c:pt idx="28">
                  <c:v>114.75</c:v>
                </c:pt>
                <c:pt idx="29">
                  <c:v>114.75</c:v>
                </c:pt>
                <c:pt idx="30">
                  <c:v>114.75</c:v>
                </c:pt>
                <c:pt idx="31">
                  <c:v>114.75</c:v>
                </c:pt>
                <c:pt idx="32">
                  <c:v>114.75</c:v>
                </c:pt>
                <c:pt idx="33">
                  <c:v>114.75</c:v>
                </c:pt>
                <c:pt idx="34">
                  <c:v>114.75</c:v>
                </c:pt>
                <c:pt idx="35">
                  <c:v>114.75</c:v>
                </c:pt>
                <c:pt idx="36">
                  <c:v>114.75</c:v>
                </c:pt>
                <c:pt idx="37">
                  <c:v>114.75</c:v>
                </c:pt>
                <c:pt idx="38">
                  <c:v>114.75</c:v>
                </c:pt>
                <c:pt idx="39">
                  <c:v>114.75</c:v>
                </c:pt>
                <c:pt idx="40">
                  <c:v>114.75</c:v>
                </c:pt>
                <c:pt idx="41">
                  <c:v>114.75</c:v>
                </c:pt>
                <c:pt idx="42">
                  <c:v>114.75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7-4DB5-8895-9DB67EDDCA3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120,121'!$AC$8:$AC$49</c:f>
              <c:numCache>
                <c:formatCode>General</c:formatCode>
                <c:ptCount val="42"/>
                <c:pt idx="0">
                  <c:v>267.75</c:v>
                </c:pt>
                <c:pt idx="1">
                  <c:v>267.75</c:v>
                </c:pt>
                <c:pt idx="2">
                  <c:v>267.75</c:v>
                </c:pt>
                <c:pt idx="3">
                  <c:v>267.75</c:v>
                </c:pt>
                <c:pt idx="4">
                  <c:v>267.75</c:v>
                </c:pt>
                <c:pt idx="5">
                  <c:v>267.75</c:v>
                </c:pt>
                <c:pt idx="6">
                  <c:v>267.75</c:v>
                </c:pt>
                <c:pt idx="7">
                  <c:v>267.75</c:v>
                </c:pt>
                <c:pt idx="8">
                  <c:v>267.75</c:v>
                </c:pt>
                <c:pt idx="9">
                  <c:v>267.75</c:v>
                </c:pt>
                <c:pt idx="10">
                  <c:v>267.75</c:v>
                </c:pt>
                <c:pt idx="11">
                  <c:v>267.75</c:v>
                </c:pt>
                <c:pt idx="12">
                  <c:v>267.75</c:v>
                </c:pt>
                <c:pt idx="13">
                  <c:v>267.75</c:v>
                </c:pt>
                <c:pt idx="14">
                  <c:v>267.75</c:v>
                </c:pt>
                <c:pt idx="15">
                  <c:v>267.75</c:v>
                </c:pt>
                <c:pt idx="16">
                  <c:v>267.75</c:v>
                </c:pt>
                <c:pt idx="17">
                  <c:v>267.75</c:v>
                </c:pt>
                <c:pt idx="18">
                  <c:v>267.75</c:v>
                </c:pt>
                <c:pt idx="19">
                  <c:v>267.75</c:v>
                </c:pt>
                <c:pt idx="20">
                  <c:v>267.75</c:v>
                </c:pt>
                <c:pt idx="21">
                  <c:v>267.75</c:v>
                </c:pt>
                <c:pt idx="22">
                  <c:v>267.75</c:v>
                </c:pt>
                <c:pt idx="23">
                  <c:v>267.75</c:v>
                </c:pt>
                <c:pt idx="24">
                  <c:v>267.75</c:v>
                </c:pt>
                <c:pt idx="25">
                  <c:v>267.75</c:v>
                </c:pt>
                <c:pt idx="26">
                  <c:v>267.75</c:v>
                </c:pt>
                <c:pt idx="27">
                  <c:v>267.75</c:v>
                </c:pt>
                <c:pt idx="28">
                  <c:v>267.75</c:v>
                </c:pt>
                <c:pt idx="29">
                  <c:v>267.75</c:v>
                </c:pt>
                <c:pt idx="30">
                  <c:v>267.75</c:v>
                </c:pt>
                <c:pt idx="31">
                  <c:v>267.75</c:v>
                </c:pt>
                <c:pt idx="32">
                  <c:v>267.75</c:v>
                </c:pt>
                <c:pt idx="33">
                  <c:v>267.75</c:v>
                </c:pt>
                <c:pt idx="34">
                  <c:v>267.75</c:v>
                </c:pt>
                <c:pt idx="35">
                  <c:v>267.75</c:v>
                </c:pt>
                <c:pt idx="36">
                  <c:v>267.75</c:v>
                </c:pt>
                <c:pt idx="37">
                  <c:v>267.75</c:v>
                </c:pt>
                <c:pt idx="38">
                  <c:v>267.75</c:v>
                </c:pt>
                <c:pt idx="39">
                  <c:v>267.75</c:v>
                </c:pt>
                <c:pt idx="40">
                  <c:v>267.75</c:v>
                </c:pt>
                <c:pt idx="41">
                  <c:v>267.75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7-4DB5-8895-9DB67ED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122,123'!$A$7:$A$44</c:f>
              <c:numCache>
                <c:formatCode>m/d/yyyy</c:formatCode>
                <c:ptCount val="38"/>
                <c:pt idx="0">
                  <c:v>45653</c:v>
                </c:pt>
                <c:pt idx="1">
                  <c:v>45656</c:v>
                </c:pt>
                <c:pt idx="2">
                  <c:v>45659</c:v>
                </c:pt>
                <c:pt idx="3">
                  <c:v>45660</c:v>
                </c:pt>
                <c:pt idx="4">
                  <c:v>45663</c:v>
                </c:pt>
                <c:pt idx="5">
                  <c:v>45664</c:v>
                </c:pt>
                <c:pt idx="6">
                  <c:v>45670</c:v>
                </c:pt>
                <c:pt idx="7">
                  <c:v>45671</c:v>
                </c:pt>
                <c:pt idx="8">
                  <c:v>45672</c:v>
                </c:pt>
                <c:pt idx="9">
                  <c:v>45673</c:v>
                </c:pt>
                <c:pt idx="10">
                  <c:v>45674</c:v>
                </c:pt>
                <c:pt idx="11">
                  <c:v>45677</c:v>
                </c:pt>
                <c:pt idx="12">
                  <c:v>45678</c:v>
                </c:pt>
                <c:pt idx="13">
                  <c:v>45679</c:v>
                </c:pt>
                <c:pt idx="14">
                  <c:v>45680</c:v>
                </c:pt>
                <c:pt idx="15">
                  <c:v>45681</c:v>
                </c:pt>
                <c:pt idx="16">
                  <c:v>45684</c:v>
                </c:pt>
                <c:pt idx="17">
                  <c:v>45685</c:v>
                </c:pt>
                <c:pt idx="18">
                  <c:v>45686</c:v>
                </c:pt>
                <c:pt idx="19">
                  <c:v>45687</c:v>
                </c:pt>
                <c:pt idx="20">
                  <c:v>45688</c:v>
                </c:pt>
                <c:pt idx="21">
                  <c:v>45691</c:v>
                </c:pt>
                <c:pt idx="22">
                  <c:v>45692</c:v>
                </c:pt>
              </c:numCache>
            </c:numRef>
          </c:cat>
          <c:val>
            <c:numRef>
              <c:f>'Lot 122,123'!$B$7:$B$49</c:f>
              <c:numCache>
                <c:formatCode>0</c:formatCode>
                <c:ptCount val="4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  <c:pt idx="3">
                  <c:v>28</c:v>
                </c:pt>
                <c:pt idx="4">
                  <c:v>40</c:v>
                </c:pt>
                <c:pt idx="5">
                  <c:v>26</c:v>
                </c:pt>
                <c:pt idx="6" formatCode="General">
                  <c:v>30</c:v>
                </c:pt>
                <c:pt idx="7" formatCode="General">
                  <c:v>32</c:v>
                </c:pt>
                <c:pt idx="8" formatCode="General">
                  <c:v>43</c:v>
                </c:pt>
                <c:pt idx="9" formatCode="General">
                  <c:v>25</c:v>
                </c:pt>
                <c:pt idx="10">
                  <c:v>28</c:v>
                </c:pt>
                <c:pt idx="11">
                  <c:v>40</c:v>
                </c:pt>
                <c:pt idx="12">
                  <c:v>35</c:v>
                </c:pt>
                <c:pt idx="13">
                  <c:v>50</c:v>
                </c:pt>
                <c:pt idx="14" formatCode="General">
                  <c:v>36</c:v>
                </c:pt>
                <c:pt idx="15" formatCode="General">
                  <c:v>38</c:v>
                </c:pt>
                <c:pt idx="16">
                  <c:v>47</c:v>
                </c:pt>
                <c:pt idx="17" formatCode="General">
                  <c:v>32</c:v>
                </c:pt>
                <c:pt idx="18" formatCode="General">
                  <c:v>29</c:v>
                </c:pt>
                <c:pt idx="19" formatCode="General">
                  <c:v>31</c:v>
                </c:pt>
                <c:pt idx="20" formatCode="General">
                  <c:v>45</c:v>
                </c:pt>
                <c:pt idx="21" formatCode="General">
                  <c:v>39</c:v>
                </c:pt>
                <c:pt idx="22" formatCode="General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1-4A6C-97F6-EC5C64A487AB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122,123'!$T$8:$T$50</c:f>
              <c:numCache>
                <c:formatCode>0</c:formatCode>
                <c:ptCount val="43"/>
                <c:pt idx="0">
                  <c:v>32.333333333333336</c:v>
                </c:pt>
                <c:pt idx="1">
                  <c:v>32.333333333333336</c:v>
                </c:pt>
                <c:pt idx="2">
                  <c:v>32.333333333333336</c:v>
                </c:pt>
                <c:pt idx="3">
                  <c:v>32.333333333333336</c:v>
                </c:pt>
                <c:pt idx="4">
                  <c:v>32.333333333333336</c:v>
                </c:pt>
                <c:pt idx="5">
                  <c:v>32.333333333333336</c:v>
                </c:pt>
                <c:pt idx="6">
                  <c:v>32.333333333333336</c:v>
                </c:pt>
                <c:pt idx="7">
                  <c:v>32.333333333333336</c:v>
                </c:pt>
                <c:pt idx="8">
                  <c:v>32.333333333333336</c:v>
                </c:pt>
                <c:pt idx="9">
                  <c:v>32.333333333333336</c:v>
                </c:pt>
                <c:pt idx="10">
                  <c:v>32.333333333333336</c:v>
                </c:pt>
                <c:pt idx="11">
                  <c:v>32.333333333333336</c:v>
                </c:pt>
                <c:pt idx="12">
                  <c:v>32.333333333333336</c:v>
                </c:pt>
                <c:pt idx="13">
                  <c:v>32.333333333333336</c:v>
                </c:pt>
                <c:pt idx="14">
                  <c:v>32.333333333333336</c:v>
                </c:pt>
                <c:pt idx="15">
                  <c:v>32.333333333333336</c:v>
                </c:pt>
                <c:pt idx="16">
                  <c:v>32.333333333333336</c:v>
                </c:pt>
                <c:pt idx="17">
                  <c:v>32.333333333333336</c:v>
                </c:pt>
                <c:pt idx="18">
                  <c:v>32.333333333333336</c:v>
                </c:pt>
                <c:pt idx="19">
                  <c:v>32.333333333333336</c:v>
                </c:pt>
                <c:pt idx="20">
                  <c:v>32.333333333333336</c:v>
                </c:pt>
                <c:pt idx="21">
                  <c:v>32.333333333333336</c:v>
                </c:pt>
                <c:pt idx="22">
                  <c:v>32.333333333333336</c:v>
                </c:pt>
                <c:pt idx="23">
                  <c:v>32.333333333333336</c:v>
                </c:pt>
                <c:pt idx="24">
                  <c:v>32.333333333333336</c:v>
                </c:pt>
                <c:pt idx="25">
                  <c:v>32.333333333333336</c:v>
                </c:pt>
                <c:pt idx="26">
                  <c:v>32.333333333333336</c:v>
                </c:pt>
                <c:pt idx="27">
                  <c:v>32.333333333333336</c:v>
                </c:pt>
                <c:pt idx="28">
                  <c:v>32.333333333333336</c:v>
                </c:pt>
                <c:pt idx="29">
                  <c:v>32.333333333333336</c:v>
                </c:pt>
                <c:pt idx="30">
                  <c:v>32.333333333333336</c:v>
                </c:pt>
                <c:pt idx="31">
                  <c:v>32.333333333333336</c:v>
                </c:pt>
                <c:pt idx="32">
                  <c:v>32.333333333333336</c:v>
                </c:pt>
                <c:pt idx="33">
                  <c:v>32.333333333333336</c:v>
                </c:pt>
                <c:pt idx="34">
                  <c:v>32.333333333333336</c:v>
                </c:pt>
                <c:pt idx="35">
                  <c:v>32.333333333333336</c:v>
                </c:pt>
                <c:pt idx="36">
                  <c:v>32.333333333333336</c:v>
                </c:pt>
                <c:pt idx="37">
                  <c:v>32.333333333333336</c:v>
                </c:pt>
                <c:pt idx="38">
                  <c:v>32.333333333333336</c:v>
                </c:pt>
                <c:pt idx="39">
                  <c:v>32.333333333333336</c:v>
                </c:pt>
                <c:pt idx="40">
                  <c:v>32.333333333333336</c:v>
                </c:pt>
                <c:pt idx="41">
                  <c:v>32.333333333333336</c:v>
                </c:pt>
                <c:pt idx="42">
                  <c:v>32.333333333333336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1-4A6C-97F6-EC5C64A487AB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122,123'!$U$8:$U$50</c:f>
              <c:numCache>
                <c:formatCode>0</c:formatCode>
                <c:ptCount val="43"/>
                <c:pt idx="0">
                  <c:v>25.866666666666667</c:v>
                </c:pt>
                <c:pt idx="1">
                  <c:v>25.866666666666667</c:v>
                </c:pt>
                <c:pt idx="2">
                  <c:v>25.866666666666667</c:v>
                </c:pt>
                <c:pt idx="3">
                  <c:v>25.866666666666667</c:v>
                </c:pt>
                <c:pt idx="4">
                  <c:v>25.866666666666667</c:v>
                </c:pt>
                <c:pt idx="5">
                  <c:v>25.866666666666667</c:v>
                </c:pt>
                <c:pt idx="6">
                  <c:v>25.866666666666667</c:v>
                </c:pt>
                <c:pt idx="7">
                  <c:v>25.866666666666667</c:v>
                </c:pt>
                <c:pt idx="8">
                  <c:v>25.866666666666667</c:v>
                </c:pt>
                <c:pt idx="9">
                  <c:v>25.866666666666667</c:v>
                </c:pt>
                <c:pt idx="10">
                  <c:v>25.866666666666667</c:v>
                </c:pt>
                <c:pt idx="11">
                  <c:v>25.866666666666667</c:v>
                </c:pt>
                <c:pt idx="12">
                  <c:v>25.866666666666667</c:v>
                </c:pt>
                <c:pt idx="13">
                  <c:v>25.866666666666667</c:v>
                </c:pt>
                <c:pt idx="14">
                  <c:v>25.866666666666667</c:v>
                </c:pt>
                <c:pt idx="15">
                  <c:v>25.866666666666667</c:v>
                </c:pt>
                <c:pt idx="16">
                  <c:v>25.866666666666667</c:v>
                </c:pt>
                <c:pt idx="17">
                  <c:v>25.866666666666667</c:v>
                </c:pt>
                <c:pt idx="18">
                  <c:v>25.866666666666667</c:v>
                </c:pt>
                <c:pt idx="19">
                  <c:v>25.866666666666667</c:v>
                </c:pt>
                <c:pt idx="20">
                  <c:v>25.866666666666667</c:v>
                </c:pt>
                <c:pt idx="21">
                  <c:v>25.866666666666667</c:v>
                </c:pt>
                <c:pt idx="22">
                  <c:v>25.866666666666667</c:v>
                </c:pt>
                <c:pt idx="23">
                  <c:v>25.866666666666667</c:v>
                </c:pt>
                <c:pt idx="24">
                  <c:v>25.866666666666667</c:v>
                </c:pt>
                <c:pt idx="25">
                  <c:v>25.866666666666667</c:v>
                </c:pt>
                <c:pt idx="26">
                  <c:v>25.866666666666667</c:v>
                </c:pt>
                <c:pt idx="27">
                  <c:v>25.866666666666667</c:v>
                </c:pt>
                <c:pt idx="28">
                  <c:v>25.866666666666667</c:v>
                </c:pt>
                <c:pt idx="29">
                  <c:v>25.866666666666667</c:v>
                </c:pt>
                <c:pt idx="30">
                  <c:v>25.866666666666667</c:v>
                </c:pt>
                <c:pt idx="31">
                  <c:v>25.866666666666667</c:v>
                </c:pt>
                <c:pt idx="32">
                  <c:v>25.866666666666667</c:v>
                </c:pt>
                <c:pt idx="33">
                  <c:v>25.866666666666667</c:v>
                </c:pt>
                <c:pt idx="34">
                  <c:v>25.866666666666667</c:v>
                </c:pt>
                <c:pt idx="35">
                  <c:v>25.866666666666667</c:v>
                </c:pt>
                <c:pt idx="36">
                  <c:v>25.866666666666667</c:v>
                </c:pt>
                <c:pt idx="37">
                  <c:v>25.866666666666667</c:v>
                </c:pt>
                <c:pt idx="38">
                  <c:v>25.866666666666667</c:v>
                </c:pt>
                <c:pt idx="39">
                  <c:v>25.866666666666667</c:v>
                </c:pt>
                <c:pt idx="40">
                  <c:v>25.866666666666667</c:v>
                </c:pt>
                <c:pt idx="41">
                  <c:v>25.866666666666667</c:v>
                </c:pt>
                <c:pt idx="42">
                  <c:v>25.866666666666667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1-4A6C-97F6-EC5C64A487A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122,123'!$V$8:$V$50</c:f>
              <c:numCache>
                <c:formatCode>0</c:formatCode>
                <c:ptCount val="43"/>
                <c:pt idx="0">
                  <c:v>38.800000000000004</c:v>
                </c:pt>
                <c:pt idx="1">
                  <c:v>38.800000000000004</c:v>
                </c:pt>
                <c:pt idx="2">
                  <c:v>38.800000000000004</c:v>
                </c:pt>
                <c:pt idx="3">
                  <c:v>38.800000000000004</c:v>
                </c:pt>
                <c:pt idx="4">
                  <c:v>38.800000000000004</c:v>
                </c:pt>
                <c:pt idx="5">
                  <c:v>38.800000000000004</c:v>
                </c:pt>
                <c:pt idx="6">
                  <c:v>38.800000000000004</c:v>
                </c:pt>
                <c:pt idx="7">
                  <c:v>38.800000000000004</c:v>
                </c:pt>
                <c:pt idx="8">
                  <c:v>38.800000000000004</c:v>
                </c:pt>
                <c:pt idx="9">
                  <c:v>38.800000000000004</c:v>
                </c:pt>
                <c:pt idx="10">
                  <c:v>38.800000000000004</c:v>
                </c:pt>
                <c:pt idx="11">
                  <c:v>38.800000000000004</c:v>
                </c:pt>
                <c:pt idx="12">
                  <c:v>38.800000000000004</c:v>
                </c:pt>
                <c:pt idx="13">
                  <c:v>38.800000000000004</c:v>
                </c:pt>
                <c:pt idx="14">
                  <c:v>38.800000000000004</c:v>
                </c:pt>
                <c:pt idx="15">
                  <c:v>38.800000000000004</c:v>
                </c:pt>
                <c:pt idx="16">
                  <c:v>38.800000000000004</c:v>
                </c:pt>
                <c:pt idx="17">
                  <c:v>38.800000000000004</c:v>
                </c:pt>
                <c:pt idx="18">
                  <c:v>38.800000000000004</c:v>
                </c:pt>
                <c:pt idx="19">
                  <c:v>38.800000000000004</c:v>
                </c:pt>
                <c:pt idx="20">
                  <c:v>38.800000000000004</c:v>
                </c:pt>
                <c:pt idx="21">
                  <c:v>38.800000000000004</c:v>
                </c:pt>
                <c:pt idx="22">
                  <c:v>38.800000000000004</c:v>
                </c:pt>
                <c:pt idx="23">
                  <c:v>38.800000000000004</c:v>
                </c:pt>
                <c:pt idx="24">
                  <c:v>38.800000000000004</c:v>
                </c:pt>
                <c:pt idx="25">
                  <c:v>38.800000000000004</c:v>
                </c:pt>
                <c:pt idx="26">
                  <c:v>38.800000000000004</c:v>
                </c:pt>
                <c:pt idx="27">
                  <c:v>38.800000000000004</c:v>
                </c:pt>
                <c:pt idx="28">
                  <c:v>38.800000000000004</c:v>
                </c:pt>
                <c:pt idx="29">
                  <c:v>38.800000000000004</c:v>
                </c:pt>
                <c:pt idx="30">
                  <c:v>38.800000000000004</c:v>
                </c:pt>
                <c:pt idx="31">
                  <c:v>38.800000000000004</c:v>
                </c:pt>
                <c:pt idx="32">
                  <c:v>38.800000000000004</c:v>
                </c:pt>
                <c:pt idx="33">
                  <c:v>38.800000000000004</c:v>
                </c:pt>
                <c:pt idx="34">
                  <c:v>38.800000000000004</c:v>
                </c:pt>
                <c:pt idx="35">
                  <c:v>38.800000000000004</c:v>
                </c:pt>
                <c:pt idx="36">
                  <c:v>38.800000000000004</c:v>
                </c:pt>
                <c:pt idx="37">
                  <c:v>38.800000000000004</c:v>
                </c:pt>
                <c:pt idx="38">
                  <c:v>38.800000000000004</c:v>
                </c:pt>
                <c:pt idx="39">
                  <c:v>38.800000000000004</c:v>
                </c:pt>
                <c:pt idx="40">
                  <c:v>38.800000000000004</c:v>
                </c:pt>
                <c:pt idx="41">
                  <c:v>38.800000000000004</c:v>
                </c:pt>
                <c:pt idx="42">
                  <c:v>38.800000000000004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1-4A6C-97F6-EC5C64A487AB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122,123'!$W$8:$W$50</c:f>
              <c:numCache>
                <c:formatCode>General</c:formatCode>
                <c:ptCount val="43"/>
                <c:pt idx="0">
                  <c:v>19.399999999999999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19.399999999999999</c:v>
                </c:pt>
                <c:pt idx="4">
                  <c:v>19.399999999999999</c:v>
                </c:pt>
                <c:pt idx="5">
                  <c:v>19.399999999999999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19.399999999999999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19.399999999999999</c:v>
                </c:pt>
                <c:pt idx="12">
                  <c:v>19.399999999999999</c:v>
                </c:pt>
                <c:pt idx="13">
                  <c:v>19.399999999999999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19.399999999999999</c:v>
                </c:pt>
                <c:pt idx="17">
                  <c:v>19.399999999999999</c:v>
                </c:pt>
                <c:pt idx="18">
                  <c:v>19.399999999999999</c:v>
                </c:pt>
                <c:pt idx="19">
                  <c:v>19.399999999999999</c:v>
                </c:pt>
                <c:pt idx="20">
                  <c:v>19.399999999999999</c:v>
                </c:pt>
                <c:pt idx="21">
                  <c:v>19.399999999999999</c:v>
                </c:pt>
                <c:pt idx="22">
                  <c:v>19.399999999999999</c:v>
                </c:pt>
                <c:pt idx="23">
                  <c:v>19.399999999999999</c:v>
                </c:pt>
                <c:pt idx="24">
                  <c:v>19.399999999999999</c:v>
                </c:pt>
                <c:pt idx="25">
                  <c:v>19.399999999999999</c:v>
                </c:pt>
                <c:pt idx="26">
                  <c:v>19.399999999999999</c:v>
                </c:pt>
                <c:pt idx="27">
                  <c:v>19.399999999999999</c:v>
                </c:pt>
                <c:pt idx="28">
                  <c:v>19.399999999999999</c:v>
                </c:pt>
                <c:pt idx="29">
                  <c:v>19.399999999999999</c:v>
                </c:pt>
                <c:pt idx="30">
                  <c:v>19.399999999999999</c:v>
                </c:pt>
                <c:pt idx="31">
                  <c:v>19.399999999999999</c:v>
                </c:pt>
                <c:pt idx="32">
                  <c:v>19.399999999999999</c:v>
                </c:pt>
                <c:pt idx="33">
                  <c:v>19.399999999999999</c:v>
                </c:pt>
                <c:pt idx="34">
                  <c:v>19.399999999999999</c:v>
                </c:pt>
                <c:pt idx="35">
                  <c:v>19.399999999999999</c:v>
                </c:pt>
                <c:pt idx="36">
                  <c:v>19.399999999999999</c:v>
                </c:pt>
                <c:pt idx="37">
                  <c:v>19.399999999999999</c:v>
                </c:pt>
                <c:pt idx="38">
                  <c:v>19.399999999999999</c:v>
                </c:pt>
                <c:pt idx="39">
                  <c:v>19.399999999999999</c:v>
                </c:pt>
                <c:pt idx="40">
                  <c:v>19.399999999999999</c:v>
                </c:pt>
                <c:pt idx="41">
                  <c:v>19.399999999999999</c:v>
                </c:pt>
                <c:pt idx="42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71-4A6C-97F6-EC5C64A487AB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122,123'!$X$8:$X$50</c:f>
              <c:numCache>
                <c:formatCode>General</c:formatCode>
                <c:ptCount val="43"/>
                <c:pt idx="0">
                  <c:v>45.266666666666673</c:v>
                </c:pt>
                <c:pt idx="1">
                  <c:v>45.266666666666673</c:v>
                </c:pt>
                <c:pt idx="2">
                  <c:v>45.266666666666673</c:v>
                </c:pt>
                <c:pt idx="3">
                  <c:v>45.266666666666673</c:v>
                </c:pt>
                <c:pt idx="4">
                  <c:v>45.266666666666673</c:v>
                </c:pt>
                <c:pt idx="5">
                  <c:v>45.266666666666673</c:v>
                </c:pt>
                <c:pt idx="6">
                  <c:v>45.266666666666673</c:v>
                </c:pt>
                <c:pt idx="7">
                  <c:v>45.266666666666673</c:v>
                </c:pt>
                <c:pt idx="8">
                  <c:v>45.266666666666673</c:v>
                </c:pt>
                <c:pt idx="9">
                  <c:v>45.266666666666673</c:v>
                </c:pt>
                <c:pt idx="10">
                  <c:v>45.266666666666673</c:v>
                </c:pt>
                <c:pt idx="11">
                  <c:v>45.266666666666673</c:v>
                </c:pt>
                <c:pt idx="12">
                  <c:v>45.266666666666673</c:v>
                </c:pt>
                <c:pt idx="13">
                  <c:v>45.266666666666673</c:v>
                </c:pt>
                <c:pt idx="14">
                  <c:v>45.266666666666673</c:v>
                </c:pt>
                <c:pt idx="15">
                  <c:v>45.266666666666673</c:v>
                </c:pt>
                <c:pt idx="16">
                  <c:v>45.266666666666673</c:v>
                </c:pt>
                <c:pt idx="17">
                  <c:v>45.266666666666673</c:v>
                </c:pt>
                <c:pt idx="18">
                  <c:v>45.266666666666673</c:v>
                </c:pt>
                <c:pt idx="19">
                  <c:v>45.266666666666673</c:v>
                </c:pt>
                <c:pt idx="20">
                  <c:v>45.266666666666673</c:v>
                </c:pt>
                <c:pt idx="21">
                  <c:v>45.266666666666673</c:v>
                </c:pt>
                <c:pt idx="22">
                  <c:v>45.266666666666673</c:v>
                </c:pt>
                <c:pt idx="23">
                  <c:v>45.266666666666673</c:v>
                </c:pt>
                <c:pt idx="24">
                  <c:v>45.266666666666673</c:v>
                </c:pt>
                <c:pt idx="25">
                  <c:v>45.266666666666673</c:v>
                </c:pt>
                <c:pt idx="26">
                  <c:v>45.266666666666673</c:v>
                </c:pt>
                <c:pt idx="27">
                  <c:v>45.266666666666673</c:v>
                </c:pt>
                <c:pt idx="28">
                  <c:v>45.266666666666673</c:v>
                </c:pt>
                <c:pt idx="29">
                  <c:v>45.266666666666673</c:v>
                </c:pt>
                <c:pt idx="30">
                  <c:v>45.266666666666673</c:v>
                </c:pt>
                <c:pt idx="31">
                  <c:v>45.266666666666673</c:v>
                </c:pt>
                <c:pt idx="32">
                  <c:v>45.266666666666673</c:v>
                </c:pt>
                <c:pt idx="33">
                  <c:v>45.266666666666673</c:v>
                </c:pt>
                <c:pt idx="34">
                  <c:v>45.266666666666673</c:v>
                </c:pt>
                <c:pt idx="35">
                  <c:v>45.266666666666673</c:v>
                </c:pt>
                <c:pt idx="36">
                  <c:v>45.266666666666673</c:v>
                </c:pt>
                <c:pt idx="37">
                  <c:v>45.266666666666673</c:v>
                </c:pt>
                <c:pt idx="38">
                  <c:v>45.266666666666673</c:v>
                </c:pt>
                <c:pt idx="39">
                  <c:v>45.266666666666673</c:v>
                </c:pt>
                <c:pt idx="40">
                  <c:v>45.266666666666673</c:v>
                </c:pt>
                <c:pt idx="41">
                  <c:v>45.266666666666673</c:v>
                </c:pt>
                <c:pt idx="42">
                  <c:v>45.266666666666673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71-4A6C-97F6-EC5C64A4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122,123'!$A$7:$A$44</c:f>
              <c:numCache>
                <c:formatCode>m/d/yyyy</c:formatCode>
                <c:ptCount val="38"/>
                <c:pt idx="0">
                  <c:v>45653</c:v>
                </c:pt>
                <c:pt idx="1">
                  <c:v>45656</c:v>
                </c:pt>
                <c:pt idx="2">
                  <c:v>45659</c:v>
                </c:pt>
                <c:pt idx="3">
                  <c:v>45660</c:v>
                </c:pt>
                <c:pt idx="4">
                  <c:v>45663</c:v>
                </c:pt>
                <c:pt idx="5">
                  <c:v>45664</c:v>
                </c:pt>
                <c:pt idx="6">
                  <c:v>45670</c:v>
                </c:pt>
                <c:pt idx="7">
                  <c:v>45671</c:v>
                </c:pt>
                <c:pt idx="8">
                  <c:v>45672</c:v>
                </c:pt>
                <c:pt idx="9">
                  <c:v>45673</c:v>
                </c:pt>
                <c:pt idx="10">
                  <c:v>45674</c:v>
                </c:pt>
                <c:pt idx="11">
                  <c:v>45677</c:v>
                </c:pt>
                <c:pt idx="12">
                  <c:v>45678</c:v>
                </c:pt>
                <c:pt idx="13">
                  <c:v>45679</c:v>
                </c:pt>
                <c:pt idx="14">
                  <c:v>45680</c:v>
                </c:pt>
                <c:pt idx="15">
                  <c:v>45681</c:v>
                </c:pt>
                <c:pt idx="16">
                  <c:v>45684</c:v>
                </c:pt>
                <c:pt idx="17">
                  <c:v>45685</c:v>
                </c:pt>
                <c:pt idx="18">
                  <c:v>45686</c:v>
                </c:pt>
                <c:pt idx="19">
                  <c:v>45687</c:v>
                </c:pt>
                <c:pt idx="20">
                  <c:v>45688</c:v>
                </c:pt>
                <c:pt idx="21">
                  <c:v>45691</c:v>
                </c:pt>
                <c:pt idx="22">
                  <c:v>45692</c:v>
                </c:pt>
              </c:numCache>
            </c:numRef>
          </c:cat>
          <c:val>
            <c:numRef>
              <c:f>'Lot 122,123'!$C$7:$C$49</c:f>
              <c:numCache>
                <c:formatCode>0</c:formatCode>
                <c:ptCount val="43"/>
                <c:pt idx="0" formatCode="General">
                  <c:v>175</c:v>
                </c:pt>
                <c:pt idx="1">
                  <c:v>176</c:v>
                </c:pt>
                <c:pt idx="2">
                  <c:v>230</c:v>
                </c:pt>
                <c:pt idx="3">
                  <c:v>285</c:v>
                </c:pt>
                <c:pt idx="4">
                  <c:v>345</c:v>
                </c:pt>
                <c:pt idx="5" formatCode="General">
                  <c:v>178</c:v>
                </c:pt>
                <c:pt idx="6" formatCode="General">
                  <c:v>130</c:v>
                </c:pt>
                <c:pt idx="7" formatCode="General">
                  <c:v>191</c:v>
                </c:pt>
                <c:pt idx="8" formatCode="General">
                  <c:v>371</c:v>
                </c:pt>
                <c:pt idx="9" formatCode="General">
                  <c:v>239</c:v>
                </c:pt>
                <c:pt idx="10">
                  <c:v>173</c:v>
                </c:pt>
                <c:pt idx="11">
                  <c:v>185</c:v>
                </c:pt>
                <c:pt idx="12">
                  <c:v>250</c:v>
                </c:pt>
                <c:pt idx="13">
                  <c:v>286</c:v>
                </c:pt>
                <c:pt idx="14" formatCode="General">
                  <c:v>175</c:v>
                </c:pt>
                <c:pt idx="15" formatCode="General">
                  <c:v>364</c:v>
                </c:pt>
                <c:pt idx="16">
                  <c:v>351</c:v>
                </c:pt>
                <c:pt idx="17" formatCode="General">
                  <c:v>307</c:v>
                </c:pt>
                <c:pt idx="18" formatCode="General">
                  <c:v>230</c:v>
                </c:pt>
                <c:pt idx="19" formatCode="General">
                  <c:v>162</c:v>
                </c:pt>
                <c:pt idx="20" formatCode="General">
                  <c:v>261</c:v>
                </c:pt>
                <c:pt idx="21" formatCode="General">
                  <c:v>263</c:v>
                </c:pt>
                <c:pt idx="22" formatCode="General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2-4059-BFA7-698E731556F6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122,123'!$Y$8:$Y$50</c:f>
              <c:numCache>
                <c:formatCode>0</c:formatCode>
                <c:ptCount val="43"/>
                <c:pt idx="0">
                  <c:v>231.5</c:v>
                </c:pt>
                <c:pt idx="1">
                  <c:v>231.5</c:v>
                </c:pt>
                <c:pt idx="2">
                  <c:v>231.5</c:v>
                </c:pt>
                <c:pt idx="3">
                  <c:v>231.5</c:v>
                </c:pt>
                <c:pt idx="4">
                  <c:v>231.5</c:v>
                </c:pt>
                <c:pt idx="5">
                  <c:v>231.5</c:v>
                </c:pt>
                <c:pt idx="6">
                  <c:v>231.5</c:v>
                </c:pt>
                <c:pt idx="7">
                  <c:v>231.5</c:v>
                </c:pt>
                <c:pt idx="8">
                  <c:v>231.5</c:v>
                </c:pt>
                <c:pt idx="9">
                  <c:v>231.5</c:v>
                </c:pt>
                <c:pt idx="10">
                  <c:v>231.5</c:v>
                </c:pt>
                <c:pt idx="11">
                  <c:v>231.5</c:v>
                </c:pt>
                <c:pt idx="12">
                  <c:v>231.5</c:v>
                </c:pt>
                <c:pt idx="13">
                  <c:v>231.5</c:v>
                </c:pt>
                <c:pt idx="14">
                  <c:v>231.5</c:v>
                </c:pt>
                <c:pt idx="15">
                  <c:v>231.5</c:v>
                </c:pt>
                <c:pt idx="16">
                  <c:v>231.5</c:v>
                </c:pt>
                <c:pt idx="17">
                  <c:v>231.5</c:v>
                </c:pt>
                <c:pt idx="18">
                  <c:v>231.5</c:v>
                </c:pt>
                <c:pt idx="19">
                  <c:v>231.5</c:v>
                </c:pt>
                <c:pt idx="20">
                  <c:v>231.5</c:v>
                </c:pt>
                <c:pt idx="21">
                  <c:v>231.5</c:v>
                </c:pt>
                <c:pt idx="22">
                  <c:v>231.5</c:v>
                </c:pt>
                <c:pt idx="23">
                  <c:v>231.5</c:v>
                </c:pt>
                <c:pt idx="24">
                  <c:v>231.5</c:v>
                </c:pt>
                <c:pt idx="25">
                  <c:v>231.5</c:v>
                </c:pt>
                <c:pt idx="26">
                  <c:v>231.5</c:v>
                </c:pt>
                <c:pt idx="27">
                  <c:v>231.5</c:v>
                </c:pt>
                <c:pt idx="28">
                  <c:v>231.5</c:v>
                </c:pt>
                <c:pt idx="29">
                  <c:v>231.5</c:v>
                </c:pt>
                <c:pt idx="30">
                  <c:v>231.5</c:v>
                </c:pt>
                <c:pt idx="31">
                  <c:v>231.5</c:v>
                </c:pt>
                <c:pt idx="32">
                  <c:v>231.5</c:v>
                </c:pt>
                <c:pt idx="33">
                  <c:v>231.5</c:v>
                </c:pt>
                <c:pt idx="34">
                  <c:v>231.5</c:v>
                </c:pt>
                <c:pt idx="35">
                  <c:v>231.5</c:v>
                </c:pt>
                <c:pt idx="36">
                  <c:v>231.5</c:v>
                </c:pt>
                <c:pt idx="37">
                  <c:v>231.5</c:v>
                </c:pt>
                <c:pt idx="38">
                  <c:v>231.5</c:v>
                </c:pt>
                <c:pt idx="39">
                  <c:v>231.5</c:v>
                </c:pt>
                <c:pt idx="40">
                  <c:v>231.5</c:v>
                </c:pt>
                <c:pt idx="41">
                  <c:v>231.5</c:v>
                </c:pt>
                <c:pt idx="42">
                  <c:v>231.5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2-4059-BFA7-698E731556F6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122,123'!$Z$8:$Z$50</c:f>
              <c:numCache>
                <c:formatCode>0</c:formatCode>
                <c:ptCount val="43"/>
                <c:pt idx="0">
                  <c:v>185.2</c:v>
                </c:pt>
                <c:pt idx="1">
                  <c:v>185.2</c:v>
                </c:pt>
                <c:pt idx="2">
                  <c:v>185.2</c:v>
                </c:pt>
                <c:pt idx="3">
                  <c:v>185.2</c:v>
                </c:pt>
                <c:pt idx="4">
                  <c:v>185.2</c:v>
                </c:pt>
                <c:pt idx="5">
                  <c:v>185.2</c:v>
                </c:pt>
                <c:pt idx="6">
                  <c:v>185.2</c:v>
                </c:pt>
                <c:pt idx="7">
                  <c:v>185.2</c:v>
                </c:pt>
                <c:pt idx="8">
                  <c:v>185.2</c:v>
                </c:pt>
                <c:pt idx="9">
                  <c:v>185.2</c:v>
                </c:pt>
                <c:pt idx="10">
                  <c:v>185.2</c:v>
                </c:pt>
                <c:pt idx="11">
                  <c:v>185.2</c:v>
                </c:pt>
                <c:pt idx="12">
                  <c:v>185.2</c:v>
                </c:pt>
                <c:pt idx="13">
                  <c:v>185.2</c:v>
                </c:pt>
                <c:pt idx="14">
                  <c:v>185.2</c:v>
                </c:pt>
                <c:pt idx="15">
                  <c:v>185.2</c:v>
                </c:pt>
                <c:pt idx="16">
                  <c:v>185.2</c:v>
                </c:pt>
                <c:pt idx="17">
                  <c:v>185.2</c:v>
                </c:pt>
                <c:pt idx="18">
                  <c:v>185.2</c:v>
                </c:pt>
                <c:pt idx="19">
                  <c:v>185.2</c:v>
                </c:pt>
                <c:pt idx="20">
                  <c:v>185.2</c:v>
                </c:pt>
                <c:pt idx="21">
                  <c:v>185.2</c:v>
                </c:pt>
                <c:pt idx="22">
                  <c:v>185.2</c:v>
                </c:pt>
                <c:pt idx="23">
                  <c:v>185.2</c:v>
                </c:pt>
                <c:pt idx="24">
                  <c:v>185.2</c:v>
                </c:pt>
                <c:pt idx="25">
                  <c:v>185.2</c:v>
                </c:pt>
                <c:pt idx="26">
                  <c:v>185.2</c:v>
                </c:pt>
                <c:pt idx="27">
                  <c:v>185.2</c:v>
                </c:pt>
                <c:pt idx="28">
                  <c:v>185.2</c:v>
                </c:pt>
                <c:pt idx="29">
                  <c:v>185.2</c:v>
                </c:pt>
                <c:pt idx="30">
                  <c:v>185.2</c:v>
                </c:pt>
                <c:pt idx="31">
                  <c:v>185.2</c:v>
                </c:pt>
                <c:pt idx="32">
                  <c:v>185.2</c:v>
                </c:pt>
                <c:pt idx="33">
                  <c:v>185.2</c:v>
                </c:pt>
                <c:pt idx="34">
                  <c:v>185.2</c:v>
                </c:pt>
                <c:pt idx="35">
                  <c:v>185.2</c:v>
                </c:pt>
                <c:pt idx="36">
                  <c:v>185.2</c:v>
                </c:pt>
                <c:pt idx="37">
                  <c:v>185.2</c:v>
                </c:pt>
                <c:pt idx="38">
                  <c:v>185.2</c:v>
                </c:pt>
                <c:pt idx="39">
                  <c:v>185.2</c:v>
                </c:pt>
                <c:pt idx="40">
                  <c:v>185.2</c:v>
                </c:pt>
                <c:pt idx="41">
                  <c:v>185.2</c:v>
                </c:pt>
                <c:pt idx="42">
                  <c:v>185.2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2-4059-BFA7-698E731556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122,123'!$AA$8:$AA$50</c:f>
              <c:numCache>
                <c:formatCode>0</c:formatCode>
                <c:ptCount val="43"/>
                <c:pt idx="0">
                  <c:v>277.8</c:v>
                </c:pt>
                <c:pt idx="1">
                  <c:v>277.8</c:v>
                </c:pt>
                <c:pt idx="2">
                  <c:v>277.8</c:v>
                </c:pt>
                <c:pt idx="3">
                  <c:v>277.8</c:v>
                </c:pt>
                <c:pt idx="4">
                  <c:v>277.8</c:v>
                </c:pt>
                <c:pt idx="5">
                  <c:v>277.8</c:v>
                </c:pt>
                <c:pt idx="6">
                  <c:v>277.8</c:v>
                </c:pt>
                <c:pt idx="7">
                  <c:v>277.8</c:v>
                </c:pt>
                <c:pt idx="8">
                  <c:v>277.8</c:v>
                </c:pt>
                <c:pt idx="9">
                  <c:v>277.8</c:v>
                </c:pt>
                <c:pt idx="10">
                  <c:v>277.8</c:v>
                </c:pt>
                <c:pt idx="11">
                  <c:v>277.8</c:v>
                </c:pt>
                <c:pt idx="12">
                  <c:v>277.8</c:v>
                </c:pt>
                <c:pt idx="13">
                  <c:v>277.8</c:v>
                </c:pt>
                <c:pt idx="14">
                  <c:v>277.8</c:v>
                </c:pt>
                <c:pt idx="15">
                  <c:v>277.8</c:v>
                </c:pt>
                <c:pt idx="16">
                  <c:v>277.8</c:v>
                </c:pt>
                <c:pt idx="17">
                  <c:v>277.8</c:v>
                </c:pt>
                <c:pt idx="18">
                  <c:v>277.8</c:v>
                </c:pt>
                <c:pt idx="19">
                  <c:v>277.8</c:v>
                </c:pt>
                <c:pt idx="20">
                  <c:v>277.8</c:v>
                </c:pt>
                <c:pt idx="21">
                  <c:v>277.8</c:v>
                </c:pt>
                <c:pt idx="22">
                  <c:v>277.8</c:v>
                </c:pt>
                <c:pt idx="23">
                  <c:v>277.8</c:v>
                </c:pt>
                <c:pt idx="24">
                  <c:v>277.8</c:v>
                </c:pt>
                <c:pt idx="25">
                  <c:v>277.8</c:v>
                </c:pt>
                <c:pt idx="26">
                  <c:v>277.8</c:v>
                </c:pt>
                <c:pt idx="27">
                  <c:v>277.8</c:v>
                </c:pt>
                <c:pt idx="28">
                  <c:v>277.8</c:v>
                </c:pt>
                <c:pt idx="29">
                  <c:v>277.8</c:v>
                </c:pt>
                <c:pt idx="30">
                  <c:v>277.8</c:v>
                </c:pt>
                <c:pt idx="31">
                  <c:v>277.8</c:v>
                </c:pt>
                <c:pt idx="32">
                  <c:v>277.8</c:v>
                </c:pt>
                <c:pt idx="33">
                  <c:v>277.8</c:v>
                </c:pt>
                <c:pt idx="34">
                  <c:v>277.8</c:v>
                </c:pt>
                <c:pt idx="35">
                  <c:v>277.8</c:v>
                </c:pt>
                <c:pt idx="36">
                  <c:v>277.8</c:v>
                </c:pt>
                <c:pt idx="37">
                  <c:v>277.8</c:v>
                </c:pt>
                <c:pt idx="38">
                  <c:v>277.8</c:v>
                </c:pt>
                <c:pt idx="39">
                  <c:v>277.8</c:v>
                </c:pt>
                <c:pt idx="40">
                  <c:v>277.8</c:v>
                </c:pt>
                <c:pt idx="41">
                  <c:v>277.8</c:v>
                </c:pt>
                <c:pt idx="42">
                  <c:v>277.8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2-4059-BFA7-698E731556F6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122,123'!$AB$8:$AB$50</c:f>
              <c:numCache>
                <c:formatCode>General</c:formatCode>
                <c:ptCount val="43"/>
                <c:pt idx="0">
                  <c:v>138.89999999999998</c:v>
                </c:pt>
                <c:pt idx="1">
                  <c:v>138.89999999999998</c:v>
                </c:pt>
                <c:pt idx="2">
                  <c:v>138.89999999999998</c:v>
                </c:pt>
                <c:pt idx="3">
                  <c:v>138.89999999999998</c:v>
                </c:pt>
                <c:pt idx="4">
                  <c:v>138.89999999999998</c:v>
                </c:pt>
                <c:pt idx="5">
                  <c:v>138.89999999999998</c:v>
                </c:pt>
                <c:pt idx="6">
                  <c:v>138.89999999999998</c:v>
                </c:pt>
                <c:pt idx="7">
                  <c:v>138.89999999999998</c:v>
                </c:pt>
                <c:pt idx="8">
                  <c:v>138.89999999999998</c:v>
                </c:pt>
                <c:pt idx="9">
                  <c:v>138.89999999999998</c:v>
                </c:pt>
                <c:pt idx="10">
                  <c:v>138.89999999999998</c:v>
                </c:pt>
                <c:pt idx="11">
                  <c:v>138.89999999999998</c:v>
                </c:pt>
                <c:pt idx="12">
                  <c:v>138.89999999999998</c:v>
                </c:pt>
                <c:pt idx="13">
                  <c:v>138.89999999999998</c:v>
                </c:pt>
                <c:pt idx="14">
                  <c:v>138.89999999999998</c:v>
                </c:pt>
                <c:pt idx="15">
                  <c:v>138.89999999999998</c:v>
                </c:pt>
                <c:pt idx="16">
                  <c:v>138.89999999999998</c:v>
                </c:pt>
                <c:pt idx="17">
                  <c:v>138.89999999999998</c:v>
                </c:pt>
                <c:pt idx="18">
                  <c:v>138.89999999999998</c:v>
                </c:pt>
                <c:pt idx="19">
                  <c:v>138.89999999999998</c:v>
                </c:pt>
                <c:pt idx="20">
                  <c:v>138.89999999999998</c:v>
                </c:pt>
                <c:pt idx="21">
                  <c:v>138.89999999999998</c:v>
                </c:pt>
                <c:pt idx="22">
                  <c:v>138.89999999999998</c:v>
                </c:pt>
                <c:pt idx="23">
                  <c:v>138.89999999999998</c:v>
                </c:pt>
                <c:pt idx="24">
                  <c:v>138.89999999999998</c:v>
                </c:pt>
                <c:pt idx="25">
                  <c:v>138.89999999999998</c:v>
                </c:pt>
                <c:pt idx="26">
                  <c:v>138.89999999999998</c:v>
                </c:pt>
                <c:pt idx="27">
                  <c:v>138.89999999999998</c:v>
                </c:pt>
                <c:pt idx="28">
                  <c:v>138.89999999999998</c:v>
                </c:pt>
                <c:pt idx="29">
                  <c:v>138.89999999999998</c:v>
                </c:pt>
                <c:pt idx="30">
                  <c:v>138.89999999999998</c:v>
                </c:pt>
                <c:pt idx="31">
                  <c:v>138.89999999999998</c:v>
                </c:pt>
                <c:pt idx="32">
                  <c:v>138.89999999999998</c:v>
                </c:pt>
                <c:pt idx="33">
                  <c:v>138.89999999999998</c:v>
                </c:pt>
                <c:pt idx="34">
                  <c:v>138.89999999999998</c:v>
                </c:pt>
                <c:pt idx="35">
                  <c:v>138.89999999999998</c:v>
                </c:pt>
                <c:pt idx="36">
                  <c:v>138.89999999999998</c:v>
                </c:pt>
                <c:pt idx="37">
                  <c:v>138.89999999999998</c:v>
                </c:pt>
                <c:pt idx="38">
                  <c:v>138.89999999999998</c:v>
                </c:pt>
                <c:pt idx="39">
                  <c:v>138.89999999999998</c:v>
                </c:pt>
                <c:pt idx="40">
                  <c:v>138.89999999999998</c:v>
                </c:pt>
                <c:pt idx="41">
                  <c:v>138.89999999999998</c:v>
                </c:pt>
                <c:pt idx="42">
                  <c:v>138.89999999999998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2-4059-BFA7-698E731556F6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122,123'!$AC$8:$AC$49</c:f>
              <c:numCache>
                <c:formatCode>General</c:formatCode>
                <c:ptCount val="42"/>
                <c:pt idx="0">
                  <c:v>324.10000000000002</c:v>
                </c:pt>
                <c:pt idx="1">
                  <c:v>324.10000000000002</c:v>
                </c:pt>
                <c:pt idx="2">
                  <c:v>324.10000000000002</c:v>
                </c:pt>
                <c:pt idx="3">
                  <c:v>324.10000000000002</c:v>
                </c:pt>
                <c:pt idx="4">
                  <c:v>324.10000000000002</c:v>
                </c:pt>
                <c:pt idx="5">
                  <c:v>324.10000000000002</c:v>
                </c:pt>
                <c:pt idx="6">
                  <c:v>324.10000000000002</c:v>
                </c:pt>
                <c:pt idx="7">
                  <c:v>324.10000000000002</c:v>
                </c:pt>
                <c:pt idx="8">
                  <c:v>324.10000000000002</c:v>
                </c:pt>
                <c:pt idx="9">
                  <c:v>324.10000000000002</c:v>
                </c:pt>
                <c:pt idx="10">
                  <c:v>324.10000000000002</c:v>
                </c:pt>
                <c:pt idx="11">
                  <c:v>324.10000000000002</c:v>
                </c:pt>
                <c:pt idx="12">
                  <c:v>324.10000000000002</c:v>
                </c:pt>
                <c:pt idx="13">
                  <c:v>324.10000000000002</c:v>
                </c:pt>
                <c:pt idx="14">
                  <c:v>324.10000000000002</c:v>
                </c:pt>
                <c:pt idx="15">
                  <c:v>324.10000000000002</c:v>
                </c:pt>
                <c:pt idx="16">
                  <c:v>324.10000000000002</c:v>
                </c:pt>
                <c:pt idx="17">
                  <c:v>324.10000000000002</c:v>
                </c:pt>
                <c:pt idx="18">
                  <c:v>324.10000000000002</c:v>
                </c:pt>
                <c:pt idx="19">
                  <c:v>324.10000000000002</c:v>
                </c:pt>
                <c:pt idx="20">
                  <c:v>324.10000000000002</c:v>
                </c:pt>
                <c:pt idx="21">
                  <c:v>324.10000000000002</c:v>
                </c:pt>
                <c:pt idx="22">
                  <c:v>324.10000000000002</c:v>
                </c:pt>
                <c:pt idx="23">
                  <c:v>324.10000000000002</c:v>
                </c:pt>
                <c:pt idx="24">
                  <c:v>324.10000000000002</c:v>
                </c:pt>
                <c:pt idx="25">
                  <c:v>324.10000000000002</c:v>
                </c:pt>
                <c:pt idx="26">
                  <c:v>324.10000000000002</c:v>
                </c:pt>
                <c:pt idx="27">
                  <c:v>324.10000000000002</c:v>
                </c:pt>
                <c:pt idx="28">
                  <c:v>324.10000000000002</c:v>
                </c:pt>
                <c:pt idx="29">
                  <c:v>324.10000000000002</c:v>
                </c:pt>
                <c:pt idx="30">
                  <c:v>324.10000000000002</c:v>
                </c:pt>
                <c:pt idx="31">
                  <c:v>324.10000000000002</c:v>
                </c:pt>
                <c:pt idx="32">
                  <c:v>324.10000000000002</c:v>
                </c:pt>
                <c:pt idx="33">
                  <c:v>324.10000000000002</c:v>
                </c:pt>
                <c:pt idx="34">
                  <c:v>324.10000000000002</c:v>
                </c:pt>
                <c:pt idx="35">
                  <c:v>324.10000000000002</c:v>
                </c:pt>
                <c:pt idx="36">
                  <c:v>324.10000000000002</c:v>
                </c:pt>
                <c:pt idx="37">
                  <c:v>324.10000000000002</c:v>
                </c:pt>
                <c:pt idx="38">
                  <c:v>324.10000000000002</c:v>
                </c:pt>
                <c:pt idx="39">
                  <c:v>324.10000000000002</c:v>
                </c:pt>
                <c:pt idx="40">
                  <c:v>324.10000000000002</c:v>
                </c:pt>
                <c:pt idx="41">
                  <c:v>324.10000000000002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2-4059-BFA7-698E7315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124,125'!$A$7:$A$44</c:f>
              <c:numCache>
                <c:formatCode>m/d/yyyy</c:formatCode>
                <c:ptCount val="38"/>
                <c:pt idx="0">
                  <c:v>45687</c:v>
                </c:pt>
                <c:pt idx="1">
                  <c:v>45688</c:v>
                </c:pt>
                <c:pt idx="2">
                  <c:v>45691</c:v>
                </c:pt>
                <c:pt idx="3">
                  <c:v>45692</c:v>
                </c:pt>
                <c:pt idx="4">
                  <c:v>45693</c:v>
                </c:pt>
                <c:pt idx="5">
                  <c:v>45694</c:v>
                </c:pt>
                <c:pt idx="6">
                  <c:v>45695</c:v>
                </c:pt>
                <c:pt idx="7">
                  <c:v>45698</c:v>
                </c:pt>
                <c:pt idx="8">
                  <c:v>45699</c:v>
                </c:pt>
                <c:pt idx="9">
                  <c:v>45700</c:v>
                </c:pt>
                <c:pt idx="10">
                  <c:v>45701</c:v>
                </c:pt>
                <c:pt idx="11">
                  <c:v>45702</c:v>
                </c:pt>
                <c:pt idx="12">
                  <c:v>45705</c:v>
                </c:pt>
                <c:pt idx="13">
                  <c:v>45706</c:v>
                </c:pt>
                <c:pt idx="14">
                  <c:v>45707</c:v>
                </c:pt>
                <c:pt idx="15">
                  <c:v>45708</c:v>
                </c:pt>
                <c:pt idx="16">
                  <c:v>45709</c:v>
                </c:pt>
                <c:pt idx="17">
                  <c:v>45712</c:v>
                </c:pt>
                <c:pt idx="18">
                  <c:v>45713</c:v>
                </c:pt>
                <c:pt idx="19">
                  <c:v>45714</c:v>
                </c:pt>
                <c:pt idx="20">
                  <c:v>45715</c:v>
                </c:pt>
                <c:pt idx="21">
                  <c:v>45716</c:v>
                </c:pt>
                <c:pt idx="22">
                  <c:v>45719</c:v>
                </c:pt>
                <c:pt idx="23">
                  <c:v>45720</c:v>
                </c:pt>
                <c:pt idx="24">
                  <c:v>45721</c:v>
                </c:pt>
                <c:pt idx="25">
                  <c:v>45722</c:v>
                </c:pt>
                <c:pt idx="26">
                  <c:v>45723</c:v>
                </c:pt>
              </c:numCache>
            </c:numRef>
          </c:cat>
          <c:val>
            <c:numRef>
              <c:f>'Lot 124,125'!$B$7:$B$49</c:f>
              <c:numCache>
                <c:formatCode>0</c:formatCode>
                <c:ptCount val="43"/>
                <c:pt idx="0">
                  <c:v>40</c:v>
                </c:pt>
                <c:pt idx="1">
                  <c:v>37</c:v>
                </c:pt>
                <c:pt idx="2">
                  <c:v>57</c:v>
                </c:pt>
                <c:pt idx="3">
                  <c:v>46</c:v>
                </c:pt>
                <c:pt idx="4">
                  <c:v>58</c:v>
                </c:pt>
                <c:pt idx="5">
                  <c:v>51</c:v>
                </c:pt>
                <c:pt idx="6" formatCode="General">
                  <c:v>56</c:v>
                </c:pt>
                <c:pt idx="7" formatCode="General">
                  <c:v>53</c:v>
                </c:pt>
                <c:pt idx="8" formatCode="General">
                  <c:v>45</c:v>
                </c:pt>
                <c:pt idx="9" formatCode="General">
                  <c:v>68</c:v>
                </c:pt>
                <c:pt idx="10">
                  <c:v>43</c:v>
                </c:pt>
                <c:pt idx="11">
                  <c:v>42</c:v>
                </c:pt>
                <c:pt idx="12">
                  <c:v>49</c:v>
                </c:pt>
                <c:pt idx="13">
                  <c:v>40</c:v>
                </c:pt>
                <c:pt idx="14" formatCode="General">
                  <c:v>39</c:v>
                </c:pt>
                <c:pt idx="15" formatCode="General">
                  <c:v>39</c:v>
                </c:pt>
                <c:pt idx="16">
                  <c:v>37</c:v>
                </c:pt>
                <c:pt idx="17" formatCode="General">
                  <c:v>60</c:v>
                </c:pt>
                <c:pt idx="18" formatCode="General">
                  <c:v>37</c:v>
                </c:pt>
                <c:pt idx="19" formatCode="General">
                  <c:v>49</c:v>
                </c:pt>
                <c:pt idx="20" formatCode="General">
                  <c:v>22</c:v>
                </c:pt>
                <c:pt idx="21" formatCode="General">
                  <c:v>46</c:v>
                </c:pt>
                <c:pt idx="22" formatCode="General">
                  <c:v>44</c:v>
                </c:pt>
                <c:pt idx="23" formatCode="General">
                  <c:v>42</c:v>
                </c:pt>
                <c:pt idx="24" formatCode="General">
                  <c:v>52</c:v>
                </c:pt>
                <c:pt idx="25" formatCode="General">
                  <c:v>43</c:v>
                </c:pt>
                <c:pt idx="26" formatCode="General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6-460B-AB5A-4A039ACD96A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124,125'!$T$8:$T$50</c:f>
              <c:numCache>
                <c:formatCode>0</c:formatCode>
                <c:ptCount val="43"/>
                <c:pt idx="0">
                  <c:v>48.166666666666664</c:v>
                </c:pt>
                <c:pt idx="1">
                  <c:v>48.166666666666664</c:v>
                </c:pt>
                <c:pt idx="2">
                  <c:v>48.166666666666664</c:v>
                </c:pt>
                <c:pt idx="3">
                  <c:v>48.166666666666664</c:v>
                </c:pt>
                <c:pt idx="4">
                  <c:v>48.166666666666664</c:v>
                </c:pt>
                <c:pt idx="5">
                  <c:v>48.166666666666664</c:v>
                </c:pt>
                <c:pt idx="6">
                  <c:v>48.166666666666664</c:v>
                </c:pt>
                <c:pt idx="7">
                  <c:v>48.166666666666664</c:v>
                </c:pt>
                <c:pt idx="8">
                  <c:v>48.166666666666664</c:v>
                </c:pt>
                <c:pt idx="9">
                  <c:v>48.166666666666664</c:v>
                </c:pt>
                <c:pt idx="10">
                  <c:v>48.166666666666664</c:v>
                </c:pt>
                <c:pt idx="11">
                  <c:v>48.166666666666664</c:v>
                </c:pt>
                <c:pt idx="12">
                  <c:v>48.166666666666664</c:v>
                </c:pt>
                <c:pt idx="13">
                  <c:v>48.166666666666664</c:v>
                </c:pt>
                <c:pt idx="14">
                  <c:v>48.166666666666664</c:v>
                </c:pt>
                <c:pt idx="15">
                  <c:v>48.166666666666664</c:v>
                </c:pt>
                <c:pt idx="16">
                  <c:v>48.166666666666664</c:v>
                </c:pt>
                <c:pt idx="17">
                  <c:v>48.166666666666664</c:v>
                </c:pt>
                <c:pt idx="18">
                  <c:v>48.166666666666664</c:v>
                </c:pt>
                <c:pt idx="19">
                  <c:v>48.166666666666664</c:v>
                </c:pt>
                <c:pt idx="20">
                  <c:v>48.166666666666664</c:v>
                </c:pt>
                <c:pt idx="21">
                  <c:v>48.166666666666664</c:v>
                </c:pt>
                <c:pt idx="22">
                  <c:v>48.166666666666664</c:v>
                </c:pt>
                <c:pt idx="23">
                  <c:v>48.166666666666664</c:v>
                </c:pt>
                <c:pt idx="24">
                  <c:v>48.166666666666664</c:v>
                </c:pt>
                <c:pt idx="25">
                  <c:v>48.166666666666664</c:v>
                </c:pt>
                <c:pt idx="26">
                  <c:v>48.166666666666664</c:v>
                </c:pt>
                <c:pt idx="27">
                  <c:v>48.166666666666664</c:v>
                </c:pt>
                <c:pt idx="28">
                  <c:v>48.166666666666664</c:v>
                </c:pt>
                <c:pt idx="29">
                  <c:v>48.166666666666664</c:v>
                </c:pt>
                <c:pt idx="30">
                  <c:v>48.166666666666664</c:v>
                </c:pt>
                <c:pt idx="31">
                  <c:v>48.166666666666664</c:v>
                </c:pt>
                <c:pt idx="32">
                  <c:v>48.166666666666664</c:v>
                </c:pt>
                <c:pt idx="33">
                  <c:v>48.166666666666664</c:v>
                </c:pt>
                <c:pt idx="34">
                  <c:v>48.166666666666664</c:v>
                </c:pt>
                <c:pt idx="35">
                  <c:v>48.166666666666664</c:v>
                </c:pt>
                <c:pt idx="36">
                  <c:v>48.166666666666664</c:v>
                </c:pt>
                <c:pt idx="37">
                  <c:v>48.166666666666664</c:v>
                </c:pt>
                <c:pt idx="38">
                  <c:v>48.166666666666664</c:v>
                </c:pt>
                <c:pt idx="39">
                  <c:v>48.166666666666664</c:v>
                </c:pt>
                <c:pt idx="40">
                  <c:v>48.166666666666664</c:v>
                </c:pt>
                <c:pt idx="41">
                  <c:v>48.166666666666664</c:v>
                </c:pt>
                <c:pt idx="42">
                  <c:v>48.166666666666664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6-460B-AB5A-4A039ACD96A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124,125'!$U$8:$U$50</c:f>
              <c:numCache>
                <c:formatCode>0</c:formatCode>
                <c:ptCount val="43"/>
                <c:pt idx="0">
                  <c:v>38.533333333333331</c:v>
                </c:pt>
                <c:pt idx="1">
                  <c:v>38.533333333333331</c:v>
                </c:pt>
                <c:pt idx="2">
                  <c:v>38.533333333333331</c:v>
                </c:pt>
                <c:pt idx="3">
                  <c:v>38.533333333333331</c:v>
                </c:pt>
                <c:pt idx="4">
                  <c:v>38.533333333333331</c:v>
                </c:pt>
                <c:pt idx="5">
                  <c:v>38.533333333333331</c:v>
                </c:pt>
                <c:pt idx="6">
                  <c:v>38.533333333333331</c:v>
                </c:pt>
                <c:pt idx="7">
                  <c:v>38.533333333333331</c:v>
                </c:pt>
                <c:pt idx="8">
                  <c:v>38.533333333333331</c:v>
                </c:pt>
                <c:pt idx="9">
                  <c:v>38.533333333333331</c:v>
                </c:pt>
                <c:pt idx="10">
                  <c:v>38.533333333333331</c:v>
                </c:pt>
                <c:pt idx="11">
                  <c:v>38.533333333333331</c:v>
                </c:pt>
                <c:pt idx="12">
                  <c:v>38.533333333333331</c:v>
                </c:pt>
                <c:pt idx="13">
                  <c:v>38.533333333333331</c:v>
                </c:pt>
                <c:pt idx="14">
                  <c:v>38.533333333333331</c:v>
                </c:pt>
                <c:pt idx="15">
                  <c:v>38.533333333333331</c:v>
                </c:pt>
                <c:pt idx="16">
                  <c:v>38.533333333333331</c:v>
                </c:pt>
                <c:pt idx="17">
                  <c:v>38.533333333333331</c:v>
                </c:pt>
                <c:pt idx="18">
                  <c:v>38.533333333333331</c:v>
                </c:pt>
                <c:pt idx="19">
                  <c:v>38.533333333333331</c:v>
                </c:pt>
                <c:pt idx="20">
                  <c:v>38.533333333333331</c:v>
                </c:pt>
                <c:pt idx="21">
                  <c:v>38.533333333333331</c:v>
                </c:pt>
                <c:pt idx="22">
                  <c:v>38.533333333333331</c:v>
                </c:pt>
                <c:pt idx="23">
                  <c:v>38.533333333333331</c:v>
                </c:pt>
                <c:pt idx="24">
                  <c:v>38.533333333333331</c:v>
                </c:pt>
                <c:pt idx="25">
                  <c:v>38.533333333333331</c:v>
                </c:pt>
                <c:pt idx="26">
                  <c:v>38.533333333333331</c:v>
                </c:pt>
                <c:pt idx="27">
                  <c:v>38.533333333333331</c:v>
                </c:pt>
                <c:pt idx="28">
                  <c:v>38.533333333333331</c:v>
                </c:pt>
                <c:pt idx="29">
                  <c:v>38.533333333333331</c:v>
                </c:pt>
                <c:pt idx="30">
                  <c:v>38.533333333333331</c:v>
                </c:pt>
                <c:pt idx="31">
                  <c:v>38.533333333333331</c:v>
                </c:pt>
                <c:pt idx="32">
                  <c:v>38.533333333333331</c:v>
                </c:pt>
                <c:pt idx="33">
                  <c:v>38.533333333333331</c:v>
                </c:pt>
                <c:pt idx="34">
                  <c:v>38.533333333333331</c:v>
                </c:pt>
                <c:pt idx="35">
                  <c:v>38.533333333333331</c:v>
                </c:pt>
                <c:pt idx="36">
                  <c:v>38.533333333333331</c:v>
                </c:pt>
                <c:pt idx="37">
                  <c:v>38.533333333333331</c:v>
                </c:pt>
                <c:pt idx="38">
                  <c:v>38.533333333333331</c:v>
                </c:pt>
                <c:pt idx="39">
                  <c:v>38.533333333333331</c:v>
                </c:pt>
                <c:pt idx="40">
                  <c:v>38.533333333333331</c:v>
                </c:pt>
                <c:pt idx="41">
                  <c:v>38.533333333333331</c:v>
                </c:pt>
                <c:pt idx="42">
                  <c:v>38.533333333333331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6-460B-AB5A-4A039ACD96A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124,125'!$V$8:$V$50</c:f>
              <c:numCache>
                <c:formatCode>0</c:formatCode>
                <c:ptCount val="43"/>
                <c:pt idx="0">
                  <c:v>57.8</c:v>
                </c:pt>
                <c:pt idx="1">
                  <c:v>57.8</c:v>
                </c:pt>
                <c:pt idx="2">
                  <c:v>57.8</c:v>
                </c:pt>
                <c:pt idx="3">
                  <c:v>57.8</c:v>
                </c:pt>
                <c:pt idx="4">
                  <c:v>57.8</c:v>
                </c:pt>
                <c:pt idx="5">
                  <c:v>57.8</c:v>
                </c:pt>
                <c:pt idx="6">
                  <c:v>57.8</c:v>
                </c:pt>
                <c:pt idx="7">
                  <c:v>57.8</c:v>
                </c:pt>
                <c:pt idx="8">
                  <c:v>57.8</c:v>
                </c:pt>
                <c:pt idx="9">
                  <c:v>57.8</c:v>
                </c:pt>
                <c:pt idx="10">
                  <c:v>57.8</c:v>
                </c:pt>
                <c:pt idx="11">
                  <c:v>57.8</c:v>
                </c:pt>
                <c:pt idx="12">
                  <c:v>57.8</c:v>
                </c:pt>
                <c:pt idx="13">
                  <c:v>57.8</c:v>
                </c:pt>
                <c:pt idx="14">
                  <c:v>57.8</c:v>
                </c:pt>
                <c:pt idx="15">
                  <c:v>57.8</c:v>
                </c:pt>
                <c:pt idx="16">
                  <c:v>57.8</c:v>
                </c:pt>
                <c:pt idx="17">
                  <c:v>57.8</c:v>
                </c:pt>
                <c:pt idx="18">
                  <c:v>57.8</c:v>
                </c:pt>
                <c:pt idx="19">
                  <c:v>57.8</c:v>
                </c:pt>
                <c:pt idx="20">
                  <c:v>57.8</c:v>
                </c:pt>
                <c:pt idx="21">
                  <c:v>57.8</c:v>
                </c:pt>
                <c:pt idx="22">
                  <c:v>57.8</c:v>
                </c:pt>
                <c:pt idx="23">
                  <c:v>57.8</c:v>
                </c:pt>
                <c:pt idx="24">
                  <c:v>57.8</c:v>
                </c:pt>
                <c:pt idx="25">
                  <c:v>57.8</c:v>
                </c:pt>
                <c:pt idx="26">
                  <c:v>57.8</c:v>
                </c:pt>
                <c:pt idx="27">
                  <c:v>57.8</c:v>
                </c:pt>
                <c:pt idx="28">
                  <c:v>57.8</c:v>
                </c:pt>
                <c:pt idx="29">
                  <c:v>57.8</c:v>
                </c:pt>
                <c:pt idx="30">
                  <c:v>57.8</c:v>
                </c:pt>
                <c:pt idx="31">
                  <c:v>57.8</c:v>
                </c:pt>
                <c:pt idx="32">
                  <c:v>57.8</c:v>
                </c:pt>
                <c:pt idx="33">
                  <c:v>57.8</c:v>
                </c:pt>
                <c:pt idx="34">
                  <c:v>57.8</c:v>
                </c:pt>
                <c:pt idx="35">
                  <c:v>57.8</c:v>
                </c:pt>
                <c:pt idx="36">
                  <c:v>57.8</c:v>
                </c:pt>
                <c:pt idx="37">
                  <c:v>57.8</c:v>
                </c:pt>
                <c:pt idx="38">
                  <c:v>57.8</c:v>
                </c:pt>
                <c:pt idx="39">
                  <c:v>57.8</c:v>
                </c:pt>
                <c:pt idx="40">
                  <c:v>57.8</c:v>
                </c:pt>
                <c:pt idx="41">
                  <c:v>57.8</c:v>
                </c:pt>
                <c:pt idx="42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6-460B-AB5A-4A039ACD96A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124,125'!$W$8:$W$50</c:f>
              <c:numCache>
                <c:formatCode>General</c:formatCode>
                <c:ptCount val="43"/>
                <c:pt idx="0">
                  <c:v>28.9</c:v>
                </c:pt>
                <c:pt idx="1">
                  <c:v>28.9</c:v>
                </c:pt>
                <c:pt idx="2">
                  <c:v>28.9</c:v>
                </c:pt>
                <c:pt idx="3">
                  <c:v>28.9</c:v>
                </c:pt>
                <c:pt idx="4">
                  <c:v>28.9</c:v>
                </c:pt>
                <c:pt idx="5">
                  <c:v>28.9</c:v>
                </c:pt>
                <c:pt idx="6">
                  <c:v>28.9</c:v>
                </c:pt>
                <c:pt idx="7">
                  <c:v>28.9</c:v>
                </c:pt>
                <c:pt idx="8">
                  <c:v>28.9</c:v>
                </c:pt>
                <c:pt idx="9">
                  <c:v>28.9</c:v>
                </c:pt>
                <c:pt idx="10">
                  <c:v>28.9</c:v>
                </c:pt>
                <c:pt idx="11">
                  <c:v>28.9</c:v>
                </c:pt>
                <c:pt idx="12">
                  <c:v>28.9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28.9</c:v>
                </c:pt>
                <c:pt idx="18">
                  <c:v>28.9</c:v>
                </c:pt>
                <c:pt idx="19">
                  <c:v>28.9</c:v>
                </c:pt>
                <c:pt idx="20">
                  <c:v>28.9</c:v>
                </c:pt>
                <c:pt idx="21">
                  <c:v>28.9</c:v>
                </c:pt>
                <c:pt idx="22">
                  <c:v>28.9</c:v>
                </c:pt>
                <c:pt idx="23">
                  <c:v>28.9</c:v>
                </c:pt>
                <c:pt idx="24">
                  <c:v>28.9</c:v>
                </c:pt>
                <c:pt idx="25">
                  <c:v>28.9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28.9</c:v>
                </c:pt>
                <c:pt idx="31">
                  <c:v>28.9</c:v>
                </c:pt>
                <c:pt idx="32">
                  <c:v>28.9</c:v>
                </c:pt>
                <c:pt idx="33">
                  <c:v>28.9</c:v>
                </c:pt>
                <c:pt idx="34">
                  <c:v>28.9</c:v>
                </c:pt>
                <c:pt idx="35">
                  <c:v>28.9</c:v>
                </c:pt>
                <c:pt idx="36">
                  <c:v>28.9</c:v>
                </c:pt>
                <c:pt idx="37">
                  <c:v>28.9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6-460B-AB5A-4A039ACD96A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124,125'!$X$8:$X$50</c:f>
              <c:numCache>
                <c:formatCode>General</c:formatCode>
                <c:ptCount val="43"/>
                <c:pt idx="0">
                  <c:v>67.433333333333337</c:v>
                </c:pt>
                <c:pt idx="1">
                  <c:v>67.433333333333337</c:v>
                </c:pt>
                <c:pt idx="2">
                  <c:v>67.433333333333337</c:v>
                </c:pt>
                <c:pt idx="3">
                  <c:v>67.433333333333337</c:v>
                </c:pt>
                <c:pt idx="4">
                  <c:v>67.433333333333337</c:v>
                </c:pt>
                <c:pt idx="5">
                  <c:v>67.433333333333337</c:v>
                </c:pt>
                <c:pt idx="6">
                  <c:v>67.433333333333337</c:v>
                </c:pt>
                <c:pt idx="7">
                  <c:v>67.433333333333337</c:v>
                </c:pt>
                <c:pt idx="8">
                  <c:v>67.433333333333337</c:v>
                </c:pt>
                <c:pt idx="9">
                  <c:v>67.433333333333337</c:v>
                </c:pt>
                <c:pt idx="10">
                  <c:v>67.433333333333337</c:v>
                </c:pt>
                <c:pt idx="11">
                  <c:v>67.433333333333337</c:v>
                </c:pt>
                <c:pt idx="12">
                  <c:v>67.433333333333337</c:v>
                </c:pt>
                <c:pt idx="13">
                  <c:v>67.433333333333337</c:v>
                </c:pt>
                <c:pt idx="14">
                  <c:v>67.433333333333337</c:v>
                </c:pt>
                <c:pt idx="15">
                  <c:v>67.433333333333337</c:v>
                </c:pt>
                <c:pt idx="16">
                  <c:v>67.433333333333337</c:v>
                </c:pt>
                <c:pt idx="17">
                  <c:v>67.433333333333337</c:v>
                </c:pt>
                <c:pt idx="18">
                  <c:v>67.433333333333337</c:v>
                </c:pt>
                <c:pt idx="19">
                  <c:v>67.433333333333337</c:v>
                </c:pt>
                <c:pt idx="20">
                  <c:v>67.433333333333337</c:v>
                </c:pt>
                <c:pt idx="21">
                  <c:v>67.433333333333337</c:v>
                </c:pt>
                <c:pt idx="22">
                  <c:v>67.433333333333337</c:v>
                </c:pt>
                <c:pt idx="23">
                  <c:v>67.433333333333337</c:v>
                </c:pt>
                <c:pt idx="24">
                  <c:v>67.433333333333337</c:v>
                </c:pt>
                <c:pt idx="25">
                  <c:v>67.433333333333337</c:v>
                </c:pt>
                <c:pt idx="26">
                  <c:v>67.433333333333337</c:v>
                </c:pt>
                <c:pt idx="27">
                  <c:v>67.433333333333337</c:v>
                </c:pt>
                <c:pt idx="28">
                  <c:v>67.433333333333337</c:v>
                </c:pt>
                <c:pt idx="29">
                  <c:v>67.433333333333337</c:v>
                </c:pt>
                <c:pt idx="30">
                  <c:v>67.433333333333337</c:v>
                </c:pt>
                <c:pt idx="31">
                  <c:v>67.433333333333337</c:v>
                </c:pt>
                <c:pt idx="32">
                  <c:v>67.433333333333337</c:v>
                </c:pt>
                <c:pt idx="33">
                  <c:v>67.433333333333337</c:v>
                </c:pt>
                <c:pt idx="34">
                  <c:v>67.433333333333337</c:v>
                </c:pt>
                <c:pt idx="35">
                  <c:v>67.433333333333337</c:v>
                </c:pt>
                <c:pt idx="36">
                  <c:v>67.433333333333337</c:v>
                </c:pt>
                <c:pt idx="37">
                  <c:v>67.433333333333337</c:v>
                </c:pt>
                <c:pt idx="38">
                  <c:v>67.433333333333337</c:v>
                </c:pt>
                <c:pt idx="39">
                  <c:v>67.433333333333337</c:v>
                </c:pt>
                <c:pt idx="40">
                  <c:v>67.433333333333337</c:v>
                </c:pt>
                <c:pt idx="41">
                  <c:v>67.433333333333337</c:v>
                </c:pt>
                <c:pt idx="42">
                  <c:v>67.433333333333337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66-460B-AB5A-4A039ACD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124,125'!$A$7:$A$44</c:f>
              <c:numCache>
                <c:formatCode>m/d/yyyy</c:formatCode>
                <c:ptCount val="38"/>
                <c:pt idx="0">
                  <c:v>45687</c:v>
                </c:pt>
                <c:pt idx="1">
                  <c:v>45688</c:v>
                </c:pt>
                <c:pt idx="2">
                  <c:v>45691</c:v>
                </c:pt>
                <c:pt idx="3">
                  <c:v>45692</c:v>
                </c:pt>
                <c:pt idx="4">
                  <c:v>45693</c:v>
                </c:pt>
                <c:pt idx="5">
                  <c:v>45694</c:v>
                </c:pt>
                <c:pt idx="6">
                  <c:v>45695</c:v>
                </c:pt>
                <c:pt idx="7">
                  <c:v>45698</c:v>
                </c:pt>
                <c:pt idx="8">
                  <c:v>45699</c:v>
                </c:pt>
                <c:pt idx="9">
                  <c:v>45700</c:v>
                </c:pt>
                <c:pt idx="10">
                  <c:v>45701</c:v>
                </c:pt>
                <c:pt idx="11">
                  <c:v>45702</c:v>
                </c:pt>
                <c:pt idx="12">
                  <c:v>45705</c:v>
                </c:pt>
                <c:pt idx="13">
                  <c:v>45706</c:v>
                </c:pt>
                <c:pt idx="14">
                  <c:v>45707</c:v>
                </c:pt>
                <c:pt idx="15">
                  <c:v>45708</c:v>
                </c:pt>
                <c:pt idx="16">
                  <c:v>45709</c:v>
                </c:pt>
                <c:pt idx="17">
                  <c:v>45712</c:v>
                </c:pt>
                <c:pt idx="18">
                  <c:v>45713</c:v>
                </c:pt>
                <c:pt idx="19">
                  <c:v>45714</c:v>
                </c:pt>
                <c:pt idx="20">
                  <c:v>45715</c:v>
                </c:pt>
                <c:pt idx="21">
                  <c:v>45716</c:v>
                </c:pt>
                <c:pt idx="22">
                  <c:v>45719</c:v>
                </c:pt>
                <c:pt idx="23">
                  <c:v>45720</c:v>
                </c:pt>
                <c:pt idx="24">
                  <c:v>45721</c:v>
                </c:pt>
                <c:pt idx="25">
                  <c:v>45722</c:v>
                </c:pt>
                <c:pt idx="26">
                  <c:v>45723</c:v>
                </c:pt>
              </c:numCache>
            </c:numRef>
          </c:cat>
          <c:val>
            <c:numRef>
              <c:f>'Lot 124,125'!$C$7:$C$49</c:f>
              <c:numCache>
                <c:formatCode>0</c:formatCode>
                <c:ptCount val="43"/>
                <c:pt idx="0" formatCode="General">
                  <c:v>146</c:v>
                </c:pt>
                <c:pt idx="1">
                  <c:v>169</c:v>
                </c:pt>
                <c:pt idx="2">
                  <c:v>253</c:v>
                </c:pt>
                <c:pt idx="3">
                  <c:v>165</c:v>
                </c:pt>
                <c:pt idx="4">
                  <c:v>299</c:v>
                </c:pt>
                <c:pt idx="5" formatCode="General">
                  <c:v>168</c:v>
                </c:pt>
                <c:pt idx="6" formatCode="General">
                  <c:v>241</c:v>
                </c:pt>
                <c:pt idx="7" formatCode="General">
                  <c:v>156</c:v>
                </c:pt>
                <c:pt idx="8" formatCode="General">
                  <c:v>178</c:v>
                </c:pt>
                <c:pt idx="9" formatCode="General">
                  <c:v>383</c:v>
                </c:pt>
                <c:pt idx="10">
                  <c:v>237</c:v>
                </c:pt>
                <c:pt idx="11">
                  <c:v>197</c:v>
                </c:pt>
                <c:pt idx="12">
                  <c:v>233</c:v>
                </c:pt>
                <c:pt idx="13">
                  <c:v>180</c:v>
                </c:pt>
                <c:pt idx="14" formatCode="General">
                  <c:v>242</c:v>
                </c:pt>
                <c:pt idx="15" formatCode="General">
                  <c:v>202</c:v>
                </c:pt>
                <c:pt idx="16">
                  <c:v>141</c:v>
                </c:pt>
                <c:pt idx="17" formatCode="General">
                  <c:v>242</c:v>
                </c:pt>
                <c:pt idx="18" formatCode="General">
                  <c:v>160</c:v>
                </c:pt>
                <c:pt idx="19" formatCode="General">
                  <c:v>286</c:v>
                </c:pt>
                <c:pt idx="20" formatCode="General">
                  <c:v>171</c:v>
                </c:pt>
                <c:pt idx="21" formatCode="General">
                  <c:v>133</c:v>
                </c:pt>
                <c:pt idx="22" formatCode="General">
                  <c:v>178</c:v>
                </c:pt>
                <c:pt idx="23" formatCode="General">
                  <c:v>170</c:v>
                </c:pt>
                <c:pt idx="24" formatCode="General">
                  <c:v>239</c:v>
                </c:pt>
                <c:pt idx="25" formatCode="General">
                  <c:v>246</c:v>
                </c:pt>
                <c:pt idx="26" formatCode="General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E-41CF-ADF3-4BBB22EB89A2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124,125'!$Y$8:$Y$50</c:f>
              <c:numCache>
                <c:formatCode>0</c:formatCode>
                <c:ptCount val="4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E-41CF-ADF3-4BBB22EB89A2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124,125'!$Z$8:$Z$50</c:f>
              <c:numCache>
                <c:formatCode>0</c:formatCode>
                <c:ptCount val="43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E-41CF-ADF3-4BBB22EB89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124,125'!$AA$8:$AA$50</c:f>
              <c:numCache>
                <c:formatCode>0</c:formatCode>
                <c:ptCount val="4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E-41CF-ADF3-4BBB22EB89A2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124,125'!$AB$8:$AB$50</c:f>
              <c:numCache>
                <c:formatCode>General</c:formatCode>
                <c:ptCount val="4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E-41CF-ADF3-4BBB22EB89A2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124,125'!$AC$8:$AC$49</c:f>
              <c:numCache>
                <c:formatCode>General</c:formatCode>
                <c:ptCount val="42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E-41CF-ADF3-4BBB22EB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126'!$A$7:$A$45</c:f>
              <c:numCache>
                <c:formatCode>m/d/yyyy</c:formatCode>
                <c:ptCount val="39"/>
                <c:pt idx="0">
                  <c:v>45716</c:v>
                </c:pt>
                <c:pt idx="1">
                  <c:v>45719</c:v>
                </c:pt>
                <c:pt idx="2">
                  <c:v>45720</c:v>
                </c:pt>
                <c:pt idx="3">
                  <c:v>45721</c:v>
                </c:pt>
                <c:pt idx="4">
                  <c:v>45722</c:v>
                </c:pt>
                <c:pt idx="5">
                  <c:v>45723</c:v>
                </c:pt>
                <c:pt idx="6">
                  <c:v>45726</c:v>
                </c:pt>
                <c:pt idx="7">
                  <c:v>45727</c:v>
                </c:pt>
                <c:pt idx="8">
                  <c:v>45728</c:v>
                </c:pt>
                <c:pt idx="9">
                  <c:v>45729</c:v>
                </c:pt>
                <c:pt idx="10">
                  <c:v>45730</c:v>
                </c:pt>
                <c:pt idx="11">
                  <c:v>45733</c:v>
                </c:pt>
                <c:pt idx="12">
                  <c:v>45734</c:v>
                </c:pt>
                <c:pt idx="13">
                  <c:v>45735</c:v>
                </c:pt>
                <c:pt idx="14">
                  <c:v>45736</c:v>
                </c:pt>
                <c:pt idx="15">
                  <c:v>45737</c:v>
                </c:pt>
                <c:pt idx="16">
                  <c:v>45740</c:v>
                </c:pt>
                <c:pt idx="17">
                  <c:v>45741</c:v>
                </c:pt>
                <c:pt idx="18">
                  <c:v>45742</c:v>
                </c:pt>
                <c:pt idx="19">
                  <c:v>45743</c:v>
                </c:pt>
                <c:pt idx="20">
                  <c:v>45744</c:v>
                </c:pt>
                <c:pt idx="21">
                  <c:v>45747</c:v>
                </c:pt>
                <c:pt idx="22">
                  <c:v>45748</c:v>
                </c:pt>
                <c:pt idx="23">
                  <c:v>45749</c:v>
                </c:pt>
                <c:pt idx="24">
                  <c:v>45750</c:v>
                </c:pt>
                <c:pt idx="25">
                  <c:v>45751</c:v>
                </c:pt>
                <c:pt idx="26">
                  <c:v>45754</c:v>
                </c:pt>
              </c:numCache>
            </c:numRef>
          </c:cat>
          <c:val>
            <c:numRef>
              <c:f>'Lot 126'!$B$7:$B$48</c:f>
              <c:numCache>
                <c:formatCode>0</c:formatCode>
                <c:ptCount val="42"/>
                <c:pt idx="0">
                  <c:v>46</c:v>
                </c:pt>
                <c:pt idx="1">
                  <c:v>55</c:v>
                </c:pt>
                <c:pt idx="2">
                  <c:v>37</c:v>
                </c:pt>
                <c:pt idx="3">
                  <c:v>48</c:v>
                </c:pt>
                <c:pt idx="4">
                  <c:v>59</c:v>
                </c:pt>
                <c:pt idx="5">
                  <c:v>62</c:v>
                </c:pt>
                <c:pt idx="6" formatCode="General">
                  <c:v>73</c:v>
                </c:pt>
                <c:pt idx="7" formatCode="General">
                  <c:v>57</c:v>
                </c:pt>
                <c:pt idx="8" formatCode="General">
                  <c:v>71</c:v>
                </c:pt>
                <c:pt idx="9" formatCode="General">
                  <c:v>58</c:v>
                </c:pt>
                <c:pt idx="10">
                  <c:v>54</c:v>
                </c:pt>
                <c:pt idx="11" formatCode="General">
                  <c:v>68</c:v>
                </c:pt>
                <c:pt idx="12">
                  <c:v>46</c:v>
                </c:pt>
                <c:pt idx="13">
                  <c:v>67</c:v>
                </c:pt>
                <c:pt idx="14">
                  <c:v>47</c:v>
                </c:pt>
                <c:pt idx="15" formatCode="General">
                  <c:v>65</c:v>
                </c:pt>
                <c:pt idx="16" formatCode="General">
                  <c:v>56</c:v>
                </c:pt>
                <c:pt idx="17">
                  <c:v>43</c:v>
                </c:pt>
                <c:pt idx="18" formatCode="General">
                  <c:v>51</c:v>
                </c:pt>
                <c:pt idx="19" formatCode="General">
                  <c:v>52</c:v>
                </c:pt>
                <c:pt idx="20" formatCode="General">
                  <c:v>42</c:v>
                </c:pt>
                <c:pt idx="21" formatCode="General">
                  <c:v>57</c:v>
                </c:pt>
                <c:pt idx="22" formatCode="General">
                  <c:v>45</c:v>
                </c:pt>
                <c:pt idx="23" formatCode="General">
                  <c:v>62</c:v>
                </c:pt>
                <c:pt idx="24" formatCode="General">
                  <c:v>50</c:v>
                </c:pt>
                <c:pt idx="25" formatCode="General">
                  <c:v>52</c:v>
                </c:pt>
                <c:pt idx="26" formatCode="General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4968-B6E1-AF9CEE3DFFF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126'!$T$8:$T$51</c:f>
              <c:numCache>
                <c:formatCode>0</c:formatCode>
                <c:ptCount val="44"/>
                <c:pt idx="0">
                  <c:v>51.166666666666664</c:v>
                </c:pt>
                <c:pt idx="1">
                  <c:v>51.166666666666664</c:v>
                </c:pt>
                <c:pt idx="2">
                  <c:v>51.166666666666664</c:v>
                </c:pt>
                <c:pt idx="3">
                  <c:v>51.166666666666664</c:v>
                </c:pt>
                <c:pt idx="4">
                  <c:v>51.166666666666664</c:v>
                </c:pt>
                <c:pt idx="5">
                  <c:v>51.166666666666664</c:v>
                </c:pt>
                <c:pt idx="6">
                  <c:v>51.166666666666664</c:v>
                </c:pt>
                <c:pt idx="7">
                  <c:v>51.166666666666664</c:v>
                </c:pt>
                <c:pt idx="8">
                  <c:v>51.166666666666664</c:v>
                </c:pt>
                <c:pt idx="9">
                  <c:v>51.166666666666664</c:v>
                </c:pt>
                <c:pt idx="10">
                  <c:v>51.166666666666664</c:v>
                </c:pt>
                <c:pt idx="11">
                  <c:v>51.166666666666664</c:v>
                </c:pt>
                <c:pt idx="12">
                  <c:v>51.166666666666664</c:v>
                </c:pt>
                <c:pt idx="13">
                  <c:v>51.166666666666664</c:v>
                </c:pt>
                <c:pt idx="14">
                  <c:v>51.166666666666664</c:v>
                </c:pt>
                <c:pt idx="15">
                  <c:v>51.166666666666664</c:v>
                </c:pt>
                <c:pt idx="16">
                  <c:v>51.166666666666664</c:v>
                </c:pt>
                <c:pt idx="17">
                  <c:v>51.166666666666664</c:v>
                </c:pt>
                <c:pt idx="18">
                  <c:v>51.166666666666664</c:v>
                </c:pt>
                <c:pt idx="19">
                  <c:v>51.166666666666664</c:v>
                </c:pt>
                <c:pt idx="20">
                  <c:v>51.166666666666664</c:v>
                </c:pt>
                <c:pt idx="21">
                  <c:v>51.166666666666664</c:v>
                </c:pt>
                <c:pt idx="22">
                  <c:v>51.166666666666664</c:v>
                </c:pt>
                <c:pt idx="23">
                  <c:v>51.166666666666664</c:v>
                </c:pt>
                <c:pt idx="24">
                  <c:v>51.166666666666664</c:v>
                </c:pt>
                <c:pt idx="25">
                  <c:v>51.166666666666664</c:v>
                </c:pt>
                <c:pt idx="26">
                  <c:v>51.166666666666664</c:v>
                </c:pt>
                <c:pt idx="27">
                  <c:v>51.166666666666664</c:v>
                </c:pt>
                <c:pt idx="28">
                  <c:v>51.166666666666664</c:v>
                </c:pt>
                <c:pt idx="29">
                  <c:v>51.166666666666664</c:v>
                </c:pt>
                <c:pt idx="30">
                  <c:v>51.166666666666664</c:v>
                </c:pt>
                <c:pt idx="31">
                  <c:v>51.166666666666664</c:v>
                </c:pt>
                <c:pt idx="32">
                  <c:v>51.166666666666664</c:v>
                </c:pt>
                <c:pt idx="33">
                  <c:v>51.166666666666664</c:v>
                </c:pt>
                <c:pt idx="34">
                  <c:v>51.166666666666664</c:v>
                </c:pt>
                <c:pt idx="35">
                  <c:v>51.166666666666664</c:v>
                </c:pt>
                <c:pt idx="36">
                  <c:v>51.166666666666664</c:v>
                </c:pt>
                <c:pt idx="37">
                  <c:v>51.166666666666664</c:v>
                </c:pt>
                <c:pt idx="38">
                  <c:v>51.166666666666664</c:v>
                </c:pt>
                <c:pt idx="39">
                  <c:v>51.166666666666664</c:v>
                </c:pt>
                <c:pt idx="40">
                  <c:v>51.166666666666664</c:v>
                </c:pt>
                <c:pt idx="41">
                  <c:v>51.166666666666664</c:v>
                </c:pt>
                <c:pt idx="42">
                  <c:v>51.166666666666664</c:v>
                </c:pt>
                <c:pt idx="43">
                  <c:v>51.166666666666664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4968-B6E1-AF9CEE3DFFF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126'!$U$8:$U$51</c:f>
              <c:numCache>
                <c:formatCode>0</c:formatCode>
                <c:ptCount val="44"/>
                <c:pt idx="0">
                  <c:v>40.93333333333333</c:v>
                </c:pt>
                <c:pt idx="1">
                  <c:v>40.93333333333333</c:v>
                </c:pt>
                <c:pt idx="2">
                  <c:v>40.93333333333333</c:v>
                </c:pt>
                <c:pt idx="3">
                  <c:v>40.93333333333333</c:v>
                </c:pt>
                <c:pt idx="4">
                  <c:v>40.93333333333333</c:v>
                </c:pt>
                <c:pt idx="5">
                  <c:v>40.93333333333333</c:v>
                </c:pt>
                <c:pt idx="6">
                  <c:v>40.93333333333333</c:v>
                </c:pt>
                <c:pt idx="7">
                  <c:v>40.93333333333333</c:v>
                </c:pt>
                <c:pt idx="8">
                  <c:v>40.93333333333333</c:v>
                </c:pt>
                <c:pt idx="9">
                  <c:v>40.93333333333333</c:v>
                </c:pt>
                <c:pt idx="10">
                  <c:v>40.93333333333333</c:v>
                </c:pt>
                <c:pt idx="11">
                  <c:v>40.93333333333333</c:v>
                </c:pt>
                <c:pt idx="12">
                  <c:v>40.93333333333333</c:v>
                </c:pt>
                <c:pt idx="13">
                  <c:v>40.93333333333333</c:v>
                </c:pt>
                <c:pt idx="14">
                  <c:v>40.93333333333333</c:v>
                </c:pt>
                <c:pt idx="15">
                  <c:v>40.93333333333333</c:v>
                </c:pt>
                <c:pt idx="16">
                  <c:v>40.93333333333333</c:v>
                </c:pt>
                <c:pt idx="17">
                  <c:v>40.93333333333333</c:v>
                </c:pt>
                <c:pt idx="18">
                  <c:v>40.93333333333333</c:v>
                </c:pt>
                <c:pt idx="19">
                  <c:v>40.93333333333333</c:v>
                </c:pt>
                <c:pt idx="20">
                  <c:v>40.93333333333333</c:v>
                </c:pt>
                <c:pt idx="21">
                  <c:v>40.93333333333333</c:v>
                </c:pt>
                <c:pt idx="22">
                  <c:v>40.93333333333333</c:v>
                </c:pt>
                <c:pt idx="23">
                  <c:v>40.93333333333333</c:v>
                </c:pt>
                <c:pt idx="24">
                  <c:v>40.93333333333333</c:v>
                </c:pt>
                <c:pt idx="25">
                  <c:v>40.93333333333333</c:v>
                </c:pt>
                <c:pt idx="26">
                  <c:v>40.93333333333333</c:v>
                </c:pt>
                <c:pt idx="27">
                  <c:v>40.93333333333333</c:v>
                </c:pt>
                <c:pt idx="28">
                  <c:v>40.93333333333333</c:v>
                </c:pt>
                <c:pt idx="29">
                  <c:v>40.93333333333333</c:v>
                </c:pt>
                <c:pt idx="30">
                  <c:v>40.93333333333333</c:v>
                </c:pt>
                <c:pt idx="31">
                  <c:v>40.93333333333333</c:v>
                </c:pt>
                <c:pt idx="32">
                  <c:v>40.93333333333333</c:v>
                </c:pt>
                <c:pt idx="33">
                  <c:v>40.93333333333333</c:v>
                </c:pt>
                <c:pt idx="34">
                  <c:v>40.93333333333333</c:v>
                </c:pt>
                <c:pt idx="35">
                  <c:v>40.93333333333333</c:v>
                </c:pt>
                <c:pt idx="36">
                  <c:v>40.93333333333333</c:v>
                </c:pt>
                <c:pt idx="37">
                  <c:v>40.93333333333333</c:v>
                </c:pt>
                <c:pt idx="38">
                  <c:v>40.93333333333333</c:v>
                </c:pt>
                <c:pt idx="39">
                  <c:v>40.93333333333333</c:v>
                </c:pt>
                <c:pt idx="40">
                  <c:v>40.93333333333333</c:v>
                </c:pt>
                <c:pt idx="41">
                  <c:v>40.93333333333333</c:v>
                </c:pt>
                <c:pt idx="42">
                  <c:v>40.93333333333333</c:v>
                </c:pt>
                <c:pt idx="43">
                  <c:v>40.93333333333333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4968-B6E1-AF9CEE3DFFF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126'!$V$8:$V$51</c:f>
              <c:numCache>
                <c:formatCode>0</c:formatCode>
                <c:ptCount val="44"/>
                <c:pt idx="0">
                  <c:v>61.4</c:v>
                </c:pt>
                <c:pt idx="1">
                  <c:v>61.4</c:v>
                </c:pt>
                <c:pt idx="2">
                  <c:v>61.4</c:v>
                </c:pt>
                <c:pt idx="3">
                  <c:v>61.4</c:v>
                </c:pt>
                <c:pt idx="4">
                  <c:v>61.4</c:v>
                </c:pt>
                <c:pt idx="5">
                  <c:v>61.4</c:v>
                </c:pt>
                <c:pt idx="6">
                  <c:v>61.4</c:v>
                </c:pt>
                <c:pt idx="7">
                  <c:v>61.4</c:v>
                </c:pt>
                <c:pt idx="8">
                  <c:v>61.4</c:v>
                </c:pt>
                <c:pt idx="9">
                  <c:v>61.4</c:v>
                </c:pt>
                <c:pt idx="10">
                  <c:v>61.4</c:v>
                </c:pt>
                <c:pt idx="11">
                  <c:v>61.4</c:v>
                </c:pt>
                <c:pt idx="12">
                  <c:v>61.4</c:v>
                </c:pt>
                <c:pt idx="13">
                  <c:v>61.4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61.4</c:v>
                </c:pt>
                <c:pt idx="18">
                  <c:v>61.4</c:v>
                </c:pt>
                <c:pt idx="19">
                  <c:v>61.4</c:v>
                </c:pt>
                <c:pt idx="20">
                  <c:v>61.4</c:v>
                </c:pt>
                <c:pt idx="21">
                  <c:v>61.4</c:v>
                </c:pt>
                <c:pt idx="22">
                  <c:v>61.4</c:v>
                </c:pt>
                <c:pt idx="23">
                  <c:v>61.4</c:v>
                </c:pt>
                <c:pt idx="24">
                  <c:v>61.4</c:v>
                </c:pt>
                <c:pt idx="25">
                  <c:v>61.4</c:v>
                </c:pt>
                <c:pt idx="26">
                  <c:v>61.4</c:v>
                </c:pt>
                <c:pt idx="27">
                  <c:v>61.4</c:v>
                </c:pt>
                <c:pt idx="28">
                  <c:v>61.4</c:v>
                </c:pt>
                <c:pt idx="29">
                  <c:v>61.4</c:v>
                </c:pt>
                <c:pt idx="30">
                  <c:v>61.4</c:v>
                </c:pt>
                <c:pt idx="31">
                  <c:v>61.4</c:v>
                </c:pt>
                <c:pt idx="32">
                  <c:v>61.4</c:v>
                </c:pt>
                <c:pt idx="33">
                  <c:v>61.4</c:v>
                </c:pt>
                <c:pt idx="34">
                  <c:v>61.4</c:v>
                </c:pt>
                <c:pt idx="35">
                  <c:v>61.4</c:v>
                </c:pt>
                <c:pt idx="36">
                  <c:v>61.4</c:v>
                </c:pt>
                <c:pt idx="37">
                  <c:v>61.4</c:v>
                </c:pt>
                <c:pt idx="38">
                  <c:v>61.4</c:v>
                </c:pt>
                <c:pt idx="39">
                  <c:v>61.4</c:v>
                </c:pt>
                <c:pt idx="40">
                  <c:v>61.4</c:v>
                </c:pt>
                <c:pt idx="41">
                  <c:v>61.4</c:v>
                </c:pt>
                <c:pt idx="42">
                  <c:v>61.4</c:v>
                </c:pt>
                <c:pt idx="43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4968-B6E1-AF9CEE3DFFF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126'!$W$8:$W$51</c:f>
              <c:numCache>
                <c:formatCode>General</c:formatCode>
                <c:ptCount val="44"/>
                <c:pt idx="0">
                  <c:v>30.699999999999996</c:v>
                </c:pt>
                <c:pt idx="1">
                  <c:v>30.699999999999996</c:v>
                </c:pt>
                <c:pt idx="2">
                  <c:v>30.699999999999996</c:v>
                </c:pt>
                <c:pt idx="3">
                  <c:v>30.699999999999996</c:v>
                </c:pt>
                <c:pt idx="4">
                  <c:v>30.699999999999996</c:v>
                </c:pt>
                <c:pt idx="5">
                  <c:v>30.699999999999996</c:v>
                </c:pt>
                <c:pt idx="6">
                  <c:v>30.699999999999996</c:v>
                </c:pt>
                <c:pt idx="7">
                  <c:v>30.699999999999996</c:v>
                </c:pt>
                <c:pt idx="8">
                  <c:v>30.699999999999996</c:v>
                </c:pt>
                <c:pt idx="9">
                  <c:v>30.699999999999996</c:v>
                </c:pt>
                <c:pt idx="10">
                  <c:v>30.699999999999996</c:v>
                </c:pt>
                <c:pt idx="11">
                  <c:v>30.699999999999996</c:v>
                </c:pt>
                <c:pt idx="12">
                  <c:v>30.699999999999996</c:v>
                </c:pt>
                <c:pt idx="13">
                  <c:v>30.699999999999996</c:v>
                </c:pt>
                <c:pt idx="14">
                  <c:v>30.699999999999996</c:v>
                </c:pt>
                <c:pt idx="15">
                  <c:v>30.699999999999996</c:v>
                </c:pt>
                <c:pt idx="16">
                  <c:v>30.699999999999996</c:v>
                </c:pt>
                <c:pt idx="17">
                  <c:v>30.699999999999996</c:v>
                </c:pt>
                <c:pt idx="18">
                  <c:v>30.699999999999996</c:v>
                </c:pt>
                <c:pt idx="19">
                  <c:v>30.699999999999996</c:v>
                </c:pt>
                <c:pt idx="20">
                  <c:v>30.699999999999996</c:v>
                </c:pt>
                <c:pt idx="21">
                  <c:v>30.699999999999996</c:v>
                </c:pt>
                <c:pt idx="22">
                  <c:v>30.699999999999996</c:v>
                </c:pt>
                <c:pt idx="23">
                  <c:v>30.699999999999996</c:v>
                </c:pt>
                <c:pt idx="24">
                  <c:v>30.699999999999996</c:v>
                </c:pt>
                <c:pt idx="25">
                  <c:v>30.699999999999996</c:v>
                </c:pt>
                <c:pt idx="26">
                  <c:v>30.699999999999996</c:v>
                </c:pt>
                <c:pt idx="27">
                  <c:v>30.699999999999996</c:v>
                </c:pt>
                <c:pt idx="28">
                  <c:v>30.699999999999996</c:v>
                </c:pt>
                <c:pt idx="29">
                  <c:v>30.699999999999996</c:v>
                </c:pt>
                <c:pt idx="30">
                  <c:v>30.699999999999996</c:v>
                </c:pt>
                <c:pt idx="31">
                  <c:v>30.699999999999996</c:v>
                </c:pt>
                <c:pt idx="32">
                  <c:v>30.699999999999996</c:v>
                </c:pt>
                <c:pt idx="33">
                  <c:v>30.699999999999996</c:v>
                </c:pt>
                <c:pt idx="34">
                  <c:v>30.699999999999996</c:v>
                </c:pt>
                <c:pt idx="35">
                  <c:v>30.699999999999996</c:v>
                </c:pt>
                <c:pt idx="36">
                  <c:v>30.699999999999996</c:v>
                </c:pt>
                <c:pt idx="37">
                  <c:v>30.699999999999996</c:v>
                </c:pt>
                <c:pt idx="38">
                  <c:v>30.699999999999996</c:v>
                </c:pt>
                <c:pt idx="39">
                  <c:v>30.699999999999996</c:v>
                </c:pt>
                <c:pt idx="40">
                  <c:v>30.699999999999996</c:v>
                </c:pt>
                <c:pt idx="41">
                  <c:v>30.699999999999996</c:v>
                </c:pt>
                <c:pt idx="42">
                  <c:v>30.699999999999996</c:v>
                </c:pt>
                <c:pt idx="43">
                  <c:v>30.699999999999996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6-4968-B6E1-AF9CEE3DFFF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126'!$X$8:$X$51</c:f>
              <c:numCache>
                <c:formatCode>General</c:formatCode>
                <c:ptCount val="44"/>
                <c:pt idx="0">
                  <c:v>71.633333333333326</c:v>
                </c:pt>
                <c:pt idx="1">
                  <c:v>71.633333333333326</c:v>
                </c:pt>
                <c:pt idx="2">
                  <c:v>71.633333333333326</c:v>
                </c:pt>
                <c:pt idx="3">
                  <c:v>71.633333333333326</c:v>
                </c:pt>
                <c:pt idx="4">
                  <c:v>71.633333333333326</c:v>
                </c:pt>
                <c:pt idx="5">
                  <c:v>71.633333333333326</c:v>
                </c:pt>
                <c:pt idx="6">
                  <c:v>71.633333333333326</c:v>
                </c:pt>
                <c:pt idx="7">
                  <c:v>71.633333333333326</c:v>
                </c:pt>
                <c:pt idx="8">
                  <c:v>71.633333333333326</c:v>
                </c:pt>
                <c:pt idx="9">
                  <c:v>71.633333333333326</c:v>
                </c:pt>
                <c:pt idx="10">
                  <c:v>71.633333333333326</c:v>
                </c:pt>
                <c:pt idx="11">
                  <c:v>71.633333333333326</c:v>
                </c:pt>
                <c:pt idx="12">
                  <c:v>71.633333333333326</c:v>
                </c:pt>
                <c:pt idx="13">
                  <c:v>71.633333333333326</c:v>
                </c:pt>
                <c:pt idx="14">
                  <c:v>71.633333333333326</c:v>
                </c:pt>
                <c:pt idx="15">
                  <c:v>71.633333333333326</c:v>
                </c:pt>
                <c:pt idx="16">
                  <c:v>71.633333333333326</c:v>
                </c:pt>
                <c:pt idx="17">
                  <c:v>71.633333333333326</c:v>
                </c:pt>
                <c:pt idx="18">
                  <c:v>71.633333333333326</c:v>
                </c:pt>
                <c:pt idx="19">
                  <c:v>71.633333333333326</c:v>
                </c:pt>
                <c:pt idx="20">
                  <c:v>71.633333333333326</c:v>
                </c:pt>
                <c:pt idx="21">
                  <c:v>71.633333333333326</c:v>
                </c:pt>
                <c:pt idx="22">
                  <c:v>71.633333333333326</c:v>
                </c:pt>
                <c:pt idx="23">
                  <c:v>71.633333333333326</c:v>
                </c:pt>
                <c:pt idx="24">
                  <c:v>71.633333333333326</c:v>
                </c:pt>
                <c:pt idx="25">
                  <c:v>71.633333333333326</c:v>
                </c:pt>
                <c:pt idx="26">
                  <c:v>71.633333333333326</c:v>
                </c:pt>
                <c:pt idx="27">
                  <c:v>71.633333333333326</c:v>
                </c:pt>
                <c:pt idx="28">
                  <c:v>71.633333333333326</c:v>
                </c:pt>
                <c:pt idx="29">
                  <c:v>71.633333333333326</c:v>
                </c:pt>
                <c:pt idx="30">
                  <c:v>71.633333333333326</c:v>
                </c:pt>
                <c:pt idx="31">
                  <c:v>71.633333333333326</c:v>
                </c:pt>
                <c:pt idx="32">
                  <c:v>71.633333333333326</c:v>
                </c:pt>
                <c:pt idx="33">
                  <c:v>71.633333333333326</c:v>
                </c:pt>
                <c:pt idx="34">
                  <c:v>71.633333333333326</c:v>
                </c:pt>
                <c:pt idx="35">
                  <c:v>71.633333333333326</c:v>
                </c:pt>
                <c:pt idx="36">
                  <c:v>71.633333333333326</c:v>
                </c:pt>
                <c:pt idx="37">
                  <c:v>71.633333333333326</c:v>
                </c:pt>
                <c:pt idx="38">
                  <c:v>71.633333333333326</c:v>
                </c:pt>
                <c:pt idx="39">
                  <c:v>71.633333333333326</c:v>
                </c:pt>
                <c:pt idx="40">
                  <c:v>71.633333333333326</c:v>
                </c:pt>
                <c:pt idx="41">
                  <c:v>71.633333333333326</c:v>
                </c:pt>
                <c:pt idx="42">
                  <c:v>71.633333333333326</c:v>
                </c:pt>
                <c:pt idx="43">
                  <c:v>71.633333333333326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6-4968-B6E1-AF9CEE3D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8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Extracted QC Lot 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98,99'!$A$7:$A$45</c:f>
              <c:numCache>
                <c:formatCode>m/d/yyyy</c:formatCode>
                <c:ptCount val="39"/>
                <c:pt idx="0">
                  <c:v>45336</c:v>
                </c:pt>
                <c:pt idx="1">
                  <c:v>45337</c:v>
                </c:pt>
                <c:pt idx="2">
                  <c:v>45338</c:v>
                </c:pt>
                <c:pt idx="3">
                  <c:v>45341</c:v>
                </c:pt>
                <c:pt idx="4">
                  <c:v>45342</c:v>
                </c:pt>
                <c:pt idx="5">
                  <c:v>45343</c:v>
                </c:pt>
                <c:pt idx="6">
                  <c:v>45344</c:v>
                </c:pt>
                <c:pt idx="7">
                  <c:v>45345</c:v>
                </c:pt>
                <c:pt idx="8">
                  <c:v>45348</c:v>
                </c:pt>
                <c:pt idx="9">
                  <c:v>45349</c:v>
                </c:pt>
                <c:pt idx="10">
                  <c:v>45350</c:v>
                </c:pt>
                <c:pt idx="11">
                  <c:v>45351</c:v>
                </c:pt>
                <c:pt idx="12">
                  <c:v>45352</c:v>
                </c:pt>
                <c:pt idx="13">
                  <c:v>45355</c:v>
                </c:pt>
                <c:pt idx="14">
                  <c:v>45356</c:v>
                </c:pt>
                <c:pt idx="15">
                  <c:v>45357</c:v>
                </c:pt>
                <c:pt idx="16">
                  <c:v>45358</c:v>
                </c:pt>
                <c:pt idx="17">
                  <c:v>45359</c:v>
                </c:pt>
                <c:pt idx="18">
                  <c:v>45362</c:v>
                </c:pt>
                <c:pt idx="19">
                  <c:v>45363</c:v>
                </c:pt>
                <c:pt idx="20">
                  <c:v>45364</c:v>
                </c:pt>
                <c:pt idx="21">
                  <c:v>45365</c:v>
                </c:pt>
                <c:pt idx="22">
                  <c:v>45366</c:v>
                </c:pt>
                <c:pt idx="23">
                  <c:v>45369</c:v>
                </c:pt>
                <c:pt idx="24">
                  <c:v>45370</c:v>
                </c:pt>
                <c:pt idx="25">
                  <c:v>45371</c:v>
                </c:pt>
                <c:pt idx="26">
                  <c:v>45372</c:v>
                </c:pt>
                <c:pt idx="27">
                  <c:v>45373</c:v>
                </c:pt>
                <c:pt idx="28">
                  <c:v>45376</c:v>
                </c:pt>
                <c:pt idx="29">
                  <c:v>45377</c:v>
                </c:pt>
                <c:pt idx="30">
                  <c:v>45378</c:v>
                </c:pt>
                <c:pt idx="31">
                  <c:v>45379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45390</c:v>
                </c:pt>
                <c:pt idx="37">
                  <c:v>45391</c:v>
                </c:pt>
                <c:pt idx="38">
                  <c:v>45392</c:v>
                </c:pt>
              </c:numCache>
            </c:numRef>
          </c:cat>
          <c:val>
            <c:numRef>
              <c:f>'Lot 98,99'!$B$7:$B$48</c:f>
              <c:numCache>
                <c:formatCode>0</c:formatCode>
                <c:ptCount val="42"/>
                <c:pt idx="0">
                  <c:v>44</c:v>
                </c:pt>
                <c:pt idx="1">
                  <c:v>27</c:v>
                </c:pt>
                <c:pt idx="2">
                  <c:v>30</c:v>
                </c:pt>
                <c:pt idx="4">
                  <c:v>33</c:v>
                </c:pt>
                <c:pt idx="5">
                  <c:v>41</c:v>
                </c:pt>
                <c:pt idx="6" formatCode="General">
                  <c:v>25</c:v>
                </c:pt>
                <c:pt idx="7">
                  <c:v>30</c:v>
                </c:pt>
                <c:pt idx="8">
                  <c:v>26</c:v>
                </c:pt>
                <c:pt idx="9" formatCode="General">
                  <c:v>26</c:v>
                </c:pt>
                <c:pt idx="10" formatCode="General">
                  <c:v>38</c:v>
                </c:pt>
                <c:pt idx="11">
                  <c:v>55</c:v>
                </c:pt>
                <c:pt idx="12" formatCode="General">
                  <c:v>39</c:v>
                </c:pt>
                <c:pt idx="13">
                  <c:v>38</c:v>
                </c:pt>
                <c:pt idx="14">
                  <c:v>37</c:v>
                </c:pt>
                <c:pt idx="15" formatCode="General">
                  <c:v>28</c:v>
                </c:pt>
                <c:pt idx="16" formatCode="General">
                  <c:v>20</c:v>
                </c:pt>
                <c:pt idx="17">
                  <c:v>34</c:v>
                </c:pt>
                <c:pt idx="18" formatCode="General">
                  <c:v>37</c:v>
                </c:pt>
                <c:pt idx="19" formatCode="General">
                  <c:v>52</c:v>
                </c:pt>
                <c:pt idx="20" formatCode="General">
                  <c:v>40</c:v>
                </c:pt>
                <c:pt idx="21" formatCode="General">
                  <c:v>23</c:v>
                </c:pt>
                <c:pt idx="22" formatCode="General">
                  <c:v>40</c:v>
                </c:pt>
                <c:pt idx="23" formatCode="General">
                  <c:v>28</c:v>
                </c:pt>
                <c:pt idx="24" formatCode="General">
                  <c:v>24</c:v>
                </c:pt>
                <c:pt idx="25" formatCode="General">
                  <c:v>32</c:v>
                </c:pt>
                <c:pt idx="26" formatCode="General">
                  <c:v>28</c:v>
                </c:pt>
                <c:pt idx="27" formatCode="General">
                  <c:v>28</c:v>
                </c:pt>
                <c:pt idx="28" formatCode="General">
                  <c:v>43</c:v>
                </c:pt>
                <c:pt idx="29" formatCode="General">
                  <c:v>20</c:v>
                </c:pt>
                <c:pt idx="30" formatCode="General">
                  <c:v>31</c:v>
                </c:pt>
                <c:pt idx="31" formatCode="General">
                  <c:v>19</c:v>
                </c:pt>
                <c:pt idx="32" formatCode="General">
                  <c:v>19</c:v>
                </c:pt>
                <c:pt idx="33" formatCode="General">
                  <c:v>35</c:v>
                </c:pt>
                <c:pt idx="34" formatCode="General">
                  <c:v>22</c:v>
                </c:pt>
                <c:pt idx="35" formatCode="General">
                  <c:v>26</c:v>
                </c:pt>
                <c:pt idx="36" formatCode="General">
                  <c:v>22</c:v>
                </c:pt>
                <c:pt idx="37" formatCode="General">
                  <c:v>14</c:v>
                </c:pt>
                <c:pt idx="38" formatCode="General">
                  <c:v>31</c:v>
                </c:pt>
                <c:pt idx="39" formatCode="General">
                  <c:v>28</c:v>
                </c:pt>
                <c:pt idx="40" formatCode="General">
                  <c:v>16</c:v>
                </c:pt>
                <c:pt idx="41" formatCode="General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5-45B4-B7E1-3A241EC041E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98,99'!$T$8:$T$51</c:f>
              <c:numCache>
                <c:formatCode>0</c:formatCode>
                <c:ptCount val="4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5-45B4-B7E1-3A241EC041E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98,99'!$U$8:$U$51</c:f>
              <c:numCache>
                <c:formatCode>0</c:formatCode>
                <c:ptCount val="4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5-45B4-B7E1-3A241EC041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98,99'!$V$8:$V$51</c:f>
              <c:numCache>
                <c:formatCode>0</c:formatCode>
                <c:ptCount val="4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5-45B4-B7E1-3A241EC041E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98,99'!$W$8:$W$51</c:f>
              <c:numCache>
                <c:formatCode>General</c:formatCode>
                <c:ptCount val="4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5-45B4-B7E1-3A241EC041E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98,99'!$X$8:$X$51</c:f>
              <c:numCache>
                <c:formatCode>General</c:formatCode>
                <c:ptCount val="44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D5-45B4-B7E1-3A241EC0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128'!$A$7:$A$45</c:f>
              <c:numCache>
                <c:formatCode>m/d/yyyy</c:formatCode>
                <c:ptCount val="39"/>
                <c:pt idx="0">
                  <c:v>45723</c:v>
                </c:pt>
                <c:pt idx="1">
                  <c:v>45726</c:v>
                </c:pt>
                <c:pt idx="2">
                  <c:v>45727</c:v>
                </c:pt>
                <c:pt idx="3">
                  <c:v>45728</c:v>
                </c:pt>
                <c:pt idx="4">
                  <c:v>45729</c:v>
                </c:pt>
                <c:pt idx="5">
                  <c:v>45730</c:v>
                </c:pt>
                <c:pt idx="6">
                  <c:v>45733</c:v>
                </c:pt>
                <c:pt idx="7">
                  <c:v>45734</c:v>
                </c:pt>
                <c:pt idx="8">
                  <c:v>45735</c:v>
                </c:pt>
                <c:pt idx="9">
                  <c:v>45736</c:v>
                </c:pt>
                <c:pt idx="10">
                  <c:v>45737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45747</c:v>
                </c:pt>
                <c:pt idx="17">
                  <c:v>45748</c:v>
                </c:pt>
                <c:pt idx="18">
                  <c:v>45749</c:v>
                </c:pt>
                <c:pt idx="19">
                  <c:v>45750</c:v>
                </c:pt>
                <c:pt idx="20">
                  <c:v>45751</c:v>
                </c:pt>
                <c:pt idx="21">
                  <c:v>45754</c:v>
                </c:pt>
              </c:numCache>
            </c:numRef>
          </c:cat>
          <c:val>
            <c:numRef>
              <c:f>'Lot 128'!$B$7:$B$48</c:f>
              <c:numCache>
                <c:formatCode>0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7-45F7-B0D7-3F4E620EA3CF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128'!$T$8:$T$51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7-45F7-B0D7-3F4E620EA3CF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128'!$U$8:$U$51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7-45F7-B0D7-3F4E620EA3C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128'!$V$8:$V$51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7-45F7-B0D7-3F4E620EA3CF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128'!$W$8:$W$51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67-45F7-B0D7-3F4E620EA3CF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128'!$X$8:$X$51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67-45F7-B0D7-3F4E620E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4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128'!$A$7:$A$45</c:f>
              <c:numCache>
                <c:formatCode>m/d/yyyy</c:formatCode>
                <c:ptCount val="39"/>
                <c:pt idx="0">
                  <c:v>45723</c:v>
                </c:pt>
                <c:pt idx="1">
                  <c:v>45726</c:v>
                </c:pt>
                <c:pt idx="2">
                  <c:v>45727</c:v>
                </c:pt>
                <c:pt idx="3">
                  <c:v>45728</c:v>
                </c:pt>
                <c:pt idx="4">
                  <c:v>45729</c:v>
                </c:pt>
                <c:pt idx="5">
                  <c:v>45730</c:v>
                </c:pt>
                <c:pt idx="6">
                  <c:v>45733</c:v>
                </c:pt>
                <c:pt idx="7">
                  <c:v>45734</c:v>
                </c:pt>
                <c:pt idx="8">
                  <c:v>45735</c:v>
                </c:pt>
                <c:pt idx="9">
                  <c:v>45736</c:v>
                </c:pt>
                <c:pt idx="10">
                  <c:v>45737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45747</c:v>
                </c:pt>
                <c:pt idx="17">
                  <c:v>45748</c:v>
                </c:pt>
                <c:pt idx="18">
                  <c:v>45749</c:v>
                </c:pt>
                <c:pt idx="19">
                  <c:v>45750</c:v>
                </c:pt>
                <c:pt idx="20">
                  <c:v>45751</c:v>
                </c:pt>
                <c:pt idx="21">
                  <c:v>45754</c:v>
                </c:pt>
              </c:numCache>
            </c:numRef>
          </c:cat>
          <c:val>
            <c:numRef>
              <c:f>'Lot 128'!$C$7:$C$48</c:f>
              <c:numCache>
                <c:formatCode>0</c:formatCode>
                <c:ptCount val="42"/>
                <c:pt idx="0" formatCode="General">
                  <c:v>233</c:v>
                </c:pt>
                <c:pt idx="1">
                  <c:v>309</c:v>
                </c:pt>
                <c:pt idx="2">
                  <c:v>178</c:v>
                </c:pt>
                <c:pt idx="3">
                  <c:v>330</c:v>
                </c:pt>
                <c:pt idx="4">
                  <c:v>214</c:v>
                </c:pt>
                <c:pt idx="5">
                  <c:v>159</c:v>
                </c:pt>
                <c:pt idx="6" formatCode="General">
                  <c:v>233</c:v>
                </c:pt>
                <c:pt idx="7" formatCode="General">
                  <c:v>179</c:v>
                </c:pt>
                <c:pt idx="8" formatCode="General">
                  <c:v>367</c:v>
                </c:pt>
                <c:pt idx="9" formatCode="General">
                  <c:v>260</c:v>
                </c:pt>
                <c:pt idx="10" formatCode="General">
                  <c:v>306</c:v>
                </c:pt>
                <c:pt idx="11">
                  <c:v>206</c:v>
                </c:pt>
                <c:pt idx="12">
                  <c:v>255</c:v>
                </c:pt>
                <c:pt idx="13">
                  <c:v>264</c:v>
                </c:pt>
                <c:pt idx="14">
                  <c:v>142</c:v>
                </c:pt>
                <c:pt idx="15" formatCode="General">
                  <c:v>170</c:v>
                </c:pt>
                <c:pt idx="16" formatCode="General">
                  <c:v>263</c:v>
                </c:pt>
                <c:pt idx="17">
                  <c:v>147</c:v>
                </c:pt>
                <c:pt idx="18" formatCode="General">
                  <c:v>274</c:v>
                </c:pt>
                <c:pt idx="19" formatCode="General">
                  <c:v>208</c:v>
                </c:pt>
                <c:pt idx="20" formatCode="General">
                  <c:v>191</c:v>
                </c:pt>
                <c:pt idx="21" formatCode="General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4-4429-AEA6-C86F821E6BB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128'!$Y$8:$Y$51</c:f>
              <c:numCache>
                <c:formatCode>0</c:formatCode>
                <c:ptCount val="44"/>
                <c:pt idx="0">
                  <c:v>252.8</c:v>
                </c:pt>
                <c:pt idx="1">
                  <c:v>252.8</c:v>
                </c:pt>
                <c:pt idx="2">
                  <c:v>252.8</c:v>
                </c:pt>
                <c:pt idx="3">
                  <c:v>252.8</c:v>
                </c:pt>
                <c:pt idx="4">
                  <c:v>252.8</c:v>
                </c:pt>
                <c:pt idx="5">
                  <c:v>252.8</c:v>
                </c:pt>
                <c:pt idx="6">
                  <c:v>252.8</c:v>
                </c:pt>
                <c:pt idx="7">
                  <c:v>252.8</c:v>
                </c:pt>
                <c:pt idx="8">
                  <c:v>252.8</c:v>
                </c:pt>
                <c:pt idx="9">
                  <c:v>252.8</c:v>
                </c:pt>
                <c:pt idx="10">
                  <c:v>252.8</c:v>
                </c:pt>
                <c:pt idx="11">
                  <c:v>252.8</c:v>
                </c:pt>
                <c:pt idx="13">
                  <c:v>252.8</c:v>
                </c:pt>
                <c:pt idx="14">
                  <c:v>252.8</c:v>
                </c:pt>
                <c:pt idx="15">
                  <c:v>252.8</c:v>
                </c:pt>
                <c:pt idx="16">
                  <c:v>252.8</c:v>
                </c:pt>
                <c:pt idx="17">
                  <c:v>252.8</c:v>
                </c:pt>
                <c:pt idx="18">
                  <c:v>252.8</c:v>
                </c:pt>
                <c:pt idx="19">
                  <c:v>252.8</c:v>
                </c:pt>
                <c:pt idx="20">
                  <c:v>252.8</c:v>
                </c:pt>
                <c:pt idx="21">
                  <c:v>252.8</c:v>
                </c:pt>
                <c:pt idx="22">
                  <c:v>252.8</c:v>
                </c:pt>
                <c:pt idx="23">
                  <c:v>252.8</c:v>
                </c:pt>
                <c:pt idx="24">
                  <c:v>252.8</c:v>
                </c:pt>
                <c:pt idx="25">
                  <c:v>252.8</c:v>
                </c:pt>
                <c:pt idx="26">
                  <c:v>252.8</c:v>
                </c:pt>
                <c:pt idx="27">
                  <c:v>252.8</c:v>
                </c:pt>
                <c:pt idx="28">
                  <c:v>252.8</c:v>
                </c:pt>
                <c:pt idx="29">
                  <c:v>252.8</c:v>
                </c:pt>
                <c:pt idx="30">
                  <c:v>252.8</c:v>
                </c:pt>
                <c:pt idx="31">
                  <c:v>252.8</c:v>
                </c:pt>
                <c:pt idx="32">
                  <c:v>252.8</c:v>
                </c:pt>
                <c:pt idx="33">
                  <c:v>252.8</c:v>
                </c:pt>
                <c:pt idx="34">
                  <c:v>252.8</c:v>
                </c:pt>
                <c:pt idx="35">
                  <c:v>252.8</c:v>
                </c:pt>
                <c:pt idx="36">
                  <c:v>252.8</c:v>
                </c:pt>
                <c:pt idx="37">
                  <c:v>252.8</c:v>
                </c:pt>
                <c:pt idx="38">
                  <c:v>252.8</c:v>
                </c:pt>
                <c:pt idx="39">
                  <c:v>252.8</c:v>
                </c:pt>
                <c:pt idx="40">
                  <c:v>252.8</c:v>
                </c:pt>
                <c:pt idx="41">
                  <c:v>252.8</c:v>
                </c:pt>
                <c:pt idx="42">
                  <c:v>252.8</c:v>
                </c:pt>
                <c:pt idx="43">
                  <c:v>252.8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4-4429-AEA6-C86F821E6BB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128'!$Z$8:$Z$51</c:f>
              <c:numCache>
                <c:formatCode>0</c:formatCode>
                <c:ptCount val="44"/>
                <c:pt idx="0">
                  <c:v>202.24</c:v>
                </c:pt>
                <c:pt idx="1">
                  <c:v>202.24</c:v>
                </c:pt>
                <c:pt idx="2">
                  <c:v>202.24</c:v>
                </c:pt>
                <c:pt idx="3">
                  <c:v>202.24</c:v>
                </c:pt>
                <c:pt idx="4">
                  <c:v>202.24</c:v>
                </c:pt>
                <c:pt idx="5">
                  <c:v>202.24</c:v>
                </c:pt>
                <c:pt idx="6">
                  <c:v>202.24</c:v>
                </c:pt>
                <c:pt idx="7">
                  <c:v>202.24</c:v>
                </c:pt>
                <c:pt idx="8">
                  <c:v>202.24</c:v>
                </c:pt>
                <c:pt idx="9">
                  <c:v>202.24</c:v>
                </c:pt>
                <c:pt idx="10">
                  <c:v>202.24</c:v>
                </c:pt>
                <c:pt idx="11">
                  <c:v>202.24</c:v>
                </c:pt>
                <c:pt idx="13">
                  <c:v>202.24</c:v>
                </c:pt>
                <c:pt idx="14">
                  <c:v>202.24</c:v>
                </c:pt>
                <c:pt idx="15">
                  <c:v>202.24</c:v>
                </c:pt>
                <c:pt idx="16">
                  <c:v>202.24</c:v>
                </c:pt>
                <c:pt idx="17">
                  <c:v>202.24</c:v>
                </c:pt>
                <c:pt idx="18">
                  <c:v>202.24</c:v>
                </c:pt>
                <c:pt idx="19">
                  <c:v>202.24</c:v>
                </c:pt>
                <c:pt idx="20">
                  <c:v>202.24</c:v>
                </c:pt>
                <c:pt idx="21">
                  <c:v>202.24</c:v>
                </c:pt>
                <c:pt idx="22">
                  <c:v>202.24</c:v>
                </c:pt>
                <c:pt idx="23">
                  <c:v>202.24</c:v>
                </c:pt>
                <c:pt idx="24">
                  <c:v>202.24</c:v>
                </c:pt>
                <c:pt idx="25">
                  <c:v>202.24</c:v>
                </c:pt>
                <c:pt idx="26">
                  <c:v>202.24</c:v>
                </c:pt>
                <c:pt idx="27">
                  <c:v>202.24</c:v>
                </c:pt>
                <c:pt idx="28">
                  <c:v>202.24</c:v>
                </c:pt>
                <c:pt idx="29">
                  <c:v>202.24</c:v>
                </c:pt>
                <c:pt idx="30">
                  <c:v>202.24</c:v>
                </c:pt>
                <c:pt idx="31">
                  <c:v>202.24</c:v>
                </c:pt>
                <c:pt idx="32">
                  <c:v>202.24</c:v>
                </c:pt>
                <c:pt idx="33">
                  <c:v>202.24</c:v>
                </c:pt>
                <c:pt idx="34">
                  <c:v>202.24</c:v>
                </c:pt>
                <c:pt idx="35">
                  <c:v>202.24</c:v>
                </c:pt>
                <c:pt idx="36">
                  <c:v>202.24</c:v>
                </c:pt>
                <c:pt idx="37">
                  <c:v>202.24</c:v>
                </c:pt>
                <c:pt idx="38">
                  <c:v>202.24</c:v>
                </c:pt>
                <c:pt idx="39">
                  <c:v>202.24</c:v>
                </c:pt>
                <c:pt idx="40">
                  <c:v>202.24</c:v>
                </c:pt>
                <c:pt idx="41">
                  <c:v>202.24</c:v>
                </c:pt>
                <c:pt idx="42">
                  <c:v>202.24</c:v>
                </c:pt>
                <c:pt idx="43">
                  <c:v>202.24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4-4429-AEA6-C86F821E6B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128'!$AA$8:$AA$51</c:f>
              <c:numCache>
                <c:formatCode>0</c:formatCode>
                <c:ptCount val="44"/>
                <c:pt idx="0">
                  <c:v>303.36</c:v>
                </c:pt>
                <c:pt idx="1">
                  <c:v>303.36</c:v>
                </c:pt>
                <c:pt idx="2">
                  <c:v>303.36</c:v>
                </c:pt>
                <c:pt idx="3">
                  <c:v>303.36</c:v>
                </c:pt>
                <c:pt idx="4">
                  <c:v>303.36</c:v>
                </c:pt>
                <c:pt idx="5">
                  <c:v>303.36</c:v>
                </c:pt>
                <c:pt idx="6">
                  <c:v>303.36</c:v>
                </c:pt>
                <c:pt idx="7">
                  <c:v>303.36</c:v>
                </c:pt>
                <c:pt idx="8">
                  <c:v>303.36</c:v>
                </c:pt>
                <c:pt idx="9">
                  <c:v>303.36</c:v>
                </c:pt>
                <c:pt idx="10">
                  <c:v>303.36</c:v>
                </c:pt>
                <c:pt idx="11">
                  <c:v>303.36</c:v>
                </c:pt>
                <c:pt idx="13">
                  <c:v>303.36</c:v>
                </c:pt>
                <c:pt idx="14">
                  <c:v>303.36</c:v>
                </c:pt>
                <c:pt idx="15">
                  <c:v>303.36</c:v>
                </c:pt>
                <c:pt idx="16">
                  <c:v>303.36</c:v>
                </c:pt>
                <c:pt idx="17">
                  <c:v>303.36</c:v>
                </c:pt>
                <c:pt idx="18">
                  <c:v>303.36</c:v>
                </c:pt>
                <c:pt idx="19">
                  <c:v>303.36</c:v>
                </c:pt>
                <c:pt idx="20">
                  <c:v>303.36</c:v>
                </c:pt>
                <c:pt idx="21">
                  <c:v>303.36</c:v>
                </c:pt>
                <c:pt idx="22">
                  <c:v>303.36</c:v>
                </c:pt>
                <c:pt idx="23">
                  <c:v>303.36</c:v>
                </c:pt>
                <c:pt idx="24">
                  <c:v>303.36</c:v>
                </c:pt>
                <c:pt idx="25">
                  <c:v>303.36</c:v>
                </c:pt>
                <c:pt idx="26">
                  <c:v>303.36</c:v>
                </c:pt>
                <c:pt idx="27">
                  <c:v>303.36</c:v>
                </c:pt>
                <c:pt idx="28">
                  <c:v>303.36</c:v>
                </c:pt>
                <c:pt idx="29">
                  <c:v>303.36</c:v>
                </c:pt>
                <c:pt idx="30">
                  <c:v>303.36</c:v>
                </c:pt>
                <c:pt idx="31">
                  <c:v>303.36</c:v>
                </c:pt>
                <c:pt idx="32">
                  <c:v>303.36</c:v>
                </c:pt>
                <c:pt idx="33">
                  <c:v>303.36</c:v>
                </c:pt>
                <c:pt idx="34">
                  <c:v>303.36</c:v>
                </c:pt>
                <c:pt idx="35">
                  <c:v>303.36</c:v>
                </c:pt>
                <c:pt idx="36">
                  <c:v>303.36</c:v>
                </c:pt>
                <c:pt idx="37">
                  <c:v>303.36</c:v>
                </c:pt>
                <c:pt idx="38">
                  <c:v>303.36</c:v>
                </c:pt>
                <c:pt idx="39">
                  <c:v>303.36</c:v>
                </c:pt>
                <c:pt idx="40">
                  <c:v>303.36</c:v>
                </c:pt>
                <c:pt idx="41">
                  <c:v>303.36</c:v>
                </c:pt>
                <c:pt idx="42">
                  <c:v>303.36</c:v>
                </c:pt>
                <c:pt idx="43">
                  <c:v>303.36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4-4429-AEA6-C86F821E6BB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128'!$AB$8:$AB$51</c:f>
              <c:numCache>
                <c:formatCode>General</c:formatCode>
                <c:ptCount val="44"/>
                <c:pt idx="0">
                  <c:v>151.68</c:v>
                </c:pt>
                <c:pt idx="1">
                  <c:v>151.68</c:v>
                </c:pt>
                <c:pt idx="2">
                  <c:v>151.68</c:v>
                </c:pt>
                <c:pt idx="3">
                  <c:v>151.68</c:v>
                </c:pt>
                <c:pt idx="4">
                  <c:v>151.68</c:v>
                </c:pt>
                <c:pt idx="5">
                  <c:v>151.68</c:v>
                </c:pt>
                <c:pt idx="6">
                  <c:v>151.68</c:v>
                </c:pt>
                <c:pt idx="7">
                  <c:v>151.68</c:v>
                </c:pt>
                <c:pt idx="8">
                  <c:v>151.68</c:v>
                </c:pt>
                <c:pt idx="9">
                  <c:v>151.68</c:v>
                </c:pt>
                <c:pt idx="10">
                  <c:v>151.68</c:v>
                </c:pt>
                <c:pt idx="11">
                  <c:v>151.68</c:v>
                </c:pt>
                <c:pt idx="13">
                  <c:v>151.68</c:v>
                </c:pt>
                <c:pt idx="14">
                  <c:v>151.68</c:v>
                </c:pt>
                <c:pt idx="15">
                  <c:v>151.68</c:v>
                </c:pt>
                <c:pt idx="16">
                  <c:v>151.68</c:v>
                </c:pt>
                <c:pt idx="17">
                  <c:v>151.68</c:v>
                </c:pt>
                <c:pt idx="18">
                  <c:v>151.68</c:v>
                </c:pt>
                <c:pt idx="19">
                  <c:v>151.68</c:v>
                </c:pt>
                <c:pt idx="20">
                  <c:v>151.68</c:v>
                </c:pt>
                <c:pt idx="21">
                  <c:v>151.68</c:v>
                </c:pt>
                <c:pt idx="22">
                  <c:v>151.68</c:v>
                </c:pt>
                <c:pt idx="23">
                  <c:v>151.68</c:v>
                </c:pt>
                <c:pt idx="24">
                  <c:v>151.68</c:v>
                </c:pt>
                <c:pt idx="25">
                  <c:v>151.68</c:v>
                </c:pt>
                <c:pt idx="26">
                  <c:v>151.68</c:v>
                </c:pt>
                <c:pt idx="27">
                  <c:v>151.68</c:v>
                </c:pt>
                <c:pt idx="28">
                  <c:v>151.68</c:v>
                </c:pt>
                <c:pt idx="29">
                  <c:v>151.68</c:v>
                </c:pt>
                <c:pt idx="30">
                  <c:v>151.68</c:v>
                </c:pt>
                <c:pt idx="31">
                  <c:v>151.68</c:v>
                </c:pt>
                <c:pt idx="32">
                  <c:v>151.68</c:v>
                </c:pt>
                <c:pt idx="33">
                  <c:v>151.68</c:v>
                </c:pt>
                <c:pt idx="34">
                  <c:v>151.68</c:v>
                </c:pt>
                <c:pt idx="35">
                  <c:v>151.68</c:v>
                </c:pt>
                <c:pt idx="36">
                  <c:v>151.68</c:v>
                </c:pt>
                <c:pt idx="37">
                  <c:v>151.68</c:v>
                </c:pt>
                <c:pt idx="38">
                  <c:v>151.68</c:v>
                </c:pt>
                <c:pt idx="39">
                  <c:v>151.68</c:v>
                </c:pt>
                <c:pt idx="40">
                  <c:v>151.68</c:v>
                </c:pt>
                <c:pt idx="41">
                  <c:v>151.68</c:v>
                </c:pt>
                <c:pt idx="42">
                  <c:v>151.68</c:v>
                </c:pt>
                <c:pt idx="43">
                  <c:v>151.68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4-4429-AEA6-C86F821E6BB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128'!$AC$8:$AC$50</c:f>
              <c:numCache>
                <c:formatCode>General</c:formatCode>
                <c:ptCount val="43"/>
                <c:pt idx="0">
                  <c:v>353.92</c:v>
                </c:pt>
                <c:pt idx="1">
                  <c:v>353.92</c:v>
                </c:pt>
                <c:pt idx="2">
                  <c:v>353.92</c:v>
                </c:pt>
                <c:pt idx="3">
                  <c:v>353.92</c:v>
                </c:pt>
                <c:pt idx="4">
                  <c:v>353.92</c:v>
                </c:pt>
                <c:pt idx="5">
                  <c:v>353.92</c:v>
                </c:pt>
                <c:pt idx="6">
                  <c:v>353.92</c:v>
                </c:pt>
                <c:pt idx="7">
                  <c:v>353.92</c:v>
                </c:pt>
                <c:pt idx="8">
                  <c:v>353.92</c:v>
                </c:pt>
                <c:pt idx="9">
                  <c:v>353.92</c:v>
                </c:pt>
                <c:pt idx="10">
                  <c:v>353.92</c:v>
                </c:pt>
                <c:pt idx="11">
                  <c:v>353.92</c:v>
                </c:pt>
                <c:pt idx="13">
                  <c:v>353.92</c:v>
                </c:pt>
                <c:pt idx="14">
                  <c:v>353.92</c:v>
                </c:pt>
                <c:pt idx="15">
                  <c:v>353.92</c:v>
                </c:pt>
                <c:pt idx="16">
                  <c:v>353.92</c:v>
                </c:pt>
                <c:pt idx="17">
                  <c:v>353.92</c:v>
                </c:pt>
                <c:pt idx="18">
                  <c:v>353.92</c:v>
                </c:pt>
                <c:pt idx="19">
                  <c:v>353.92</c:v>
                </c:pt>
                <c:pt idx="20">
                  <c:v>353.92</c:v>
                </c:pt>
                <c:pt idx="21">
                  <c:v>353.92</c:v>
                </c:pt>
                <c:pt idx="22">
                  <c:v>353.92</c:v>
                </c:pt>
                <c:pt idx="23">
                  <c:v>353.92</c:v>
                </c:pt>
                <c:pt idx="24">
                  <c:v>353.92</c:v>
                </c:pt>
                <c:pt idx="25">
                  <c:v>353.92</c:v>
                </c:pt>
                <c:pt idx="26">
                  <c:v>353.92</c:v>
                </c:pt>
                <c:pt idx="27">
                  <c:v>353.92</c:v>
                </c:pt>
                <c:pt idx="28">
                  <c:v>353.92</c:v>
                </c:pt>
                <c:pt idx="29">
                  <c:v>353.92</c:v>
                </c:pt>
                <c:pt idx="30">
                  <c:v>353.92</c:v>
                </c:pt>
                <c:pt idx="31">
                  <c:v>353.92</c:v>
                </c:pt>
                <c:pt idx="32">
                  <c:v>353.92</c:v>
                </c:pt>
                <c:pt idx="33">
                  <c:v>353.92</c:v>
                </c:pt>
                <c:pt idx="34">
                  <c:v>353.92</c:v>
                </c:pt>
                <c:pt idx="35">
                  <c:v>353.92</c:v>
                </c:pt>
                <c:pt idx="36">
                  <c:v>353.92</c:v>
                </c:pt>
                <c:pt idx="37">
                  <c:v>353.92</c:v>
                </c:pt>
                <c:pt idx="38">
                  <c:v>353.92</c:v>
                </c:pt>
                <c:pt idx="39">
                  <c:v>353.92</c:v>
                </c:pt>
                <c:pt idx="40">
                  <c:v>353.92</c:v>
                </c:pt>
                <c:pt idx="41">
                  <c:v>353.92</c:v>
                </c:pt>
                <c:pt idx="42">
                  <c:v>353.92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D4-4429-AEA6-C86F821E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39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129,130'!$A$7:$A$45</c:f>
              <c:numCache>
                <c:formatCode>m/d/yyyy</c:formatCode>
                <c:ptCount val="39"/>
                <c:pt idx="0">
                  <c:v>45744</c:v>
                </c:pt>
                <c:pt idx="1">
                  <c:v>45747</c:v>
                </c:pt>
                <c:pt idx="2">
                  <c:v>45748</c:v>
                </c:pt>
                <c:pt idx="3">
                  <c:v>45749</c:v>
                </c:pt>
                <c:pt idx="4">
                  <c:v>45750</c:v>
                </c:pt>
                <c:pt idx="5">
                  <c:v>45751</c:v>
                </c:pt>
                <c:pt idx="6">
                  <c:v>45755</c:v>
                </c:pt>
                <c:pt idx="7">
                  <c:v>45756</c:v>
                </c:pt>
                <c:pt idx="8">
                  <c:v>45757</c:v>
                </c:pt>
                <c:pt idx="9">
                  <c:v>45758</c:v>
                </c:pt>
                <c:pt idx="10">
                  <c:v>45761</c:v>
                </c:pt>
                <c:pt idx="11">
                  <c:v>45763</c:v>
                </c:pt>
                <c:pt idx="12">
                  <c:v>45763</c:v>
                </c:pt>
                <c:pt idx="13">
                  <c:v>45764</c:v>
                </c:pt>
                <c:pt idx="14">
                  <c:v>45769</c:v>
                </c:pt>
                <c:pt idx="15">
                  <c:v>45771</c:v>
                </c:pt>
                <c:pt idx="16">
                  <c:v>45771</c:v>
                </c:pt>
                <c:pt idx="17">
                  <c:v>45772</c:v>
                </c:pt>
                <c:pt idx="18">
                  <c:v>45775</c:v>
                </c:pt>
                <c:pt idx="19">
                  <c:v>45776</c:v>
                </c:pt>
                <c:pt idx="20">
                  <c:v>45777</c:v>
                </c:pt>
                <c:pt idx="21">
                  <c:v>45778</c:v>
                </c:pt>
                <c:pt idx="22">
                  <c:v>45779</c:v>
                </c:pt>
                <c:pt idx="23">
                  <c:v>45783</c:v>
                </c:pt>
                <c:pt idx="24">
                  <c:v>45784</c:v>
                </c:pt>
                <c:pt idx="25">
                  <c:v>45785</c:v>
                </c:pt>
                <c:pt idx="26">
                  <c:v>45786</c:v>
                </c:pt>
                <c:pt idx="27">
                  <c:v>45789</c:v>
                </c:pt>
                <c:pt idx="28">
                  <c:v>45790</c:v>
                </c:pt>
                <c:pt idx="29">
                  <c:v>45791</c:v>
                </c:pt>
              </c:numCache>
            </c:numRef>
          </c:cat>
          <c:val>
            <c:numRef>
              <c:f>'Lot 129,130'!$B$7:$B$48</c:f>
              <c:numCache>
                <c:formatCode>0</c:formatCode>
                <c:ptCount val="42"/>
                <c:pt idx="0">
                  <c:v>45</c:v>
                </c:pt>
                <c:pt idx="1">
                  <c:v>66</c:v>
                </c:pt>
                <c:pt idx="2">
                  <c:v>43</c:v>
                </c:pt>
                <c:pt idx="3">
                  <c:v>50</c:v>
                </c:pt>
                <c:pt idx="4">
                  <c:v>44</c:v>
                </c:pt>
                <c:pt idx="5">
                  <c:v>44</c:v>
                </c:pt>
                <c:pt idx="6" formatCode="General">
                  <c:v>34</c:v>
                </c:pt>
                <c:pt idx="7" formatCode="General">
                  <c:v>51</c:v>
                </c:pt>
                <c:pt idx="8" formatCode="General">
                  <c:v>34</c:v>
                </c:pt>
                <c:pt idx="9" formatCode="General">
                  <c:v>35</c:v>
                </c:pt>
                <c:pt idx="10">
                  <c:v>57</c:v>
                </c:pt>
                <c:pt idx="11">
                  <c:v>70</c:v>
                </c:pt>
                <c:pt idx="12">
                  <c:v>63</c:v>
                </c:pt>
                <c:pt idx="13">
                  <c:v>48</c:v>
                </c:pt>
                <c:pt idx="14">
                  <c:v>51</c:v>
                </c:pt>
                <c:pt idx="15" formatCode="General">
                  <c:v>62</c:v>
                </c:pt>
                <c:pt idx="16" formatCode="General">
                  <c:v>58</c:v>
                </c:pt>
                <c:pt idx="17">
                  <c:v>64</c:v>
                </c:pt>
                <c:pt idx="18" formatCode="General">
                  <c:v>51</c:v>
                </c:pt>
                <c:pt idx="19" formatCode="General">
                  <c:v>30</c:v>
                </c:pt>
                <c:pt idx="20" formatCode="General">
                  <c:v>55</c:v>
                </c:pt>
                <c:pt idx="21" formatCode="General">
                  <c:v>32</c:v>
                </c:pt>
                <c:pt idx="22" formatCode="General">
                  <c:v>43</c:v>
                </c:pt>
                <c:pt idx="23" formatCode="General">
                  <c:v>44</c:v>
                </c:pt>
                <c:pt idx="24" formatCode="General">
                  <c:v>29</c:v>
                </c:pt>
                <c:pt idx="25" formatCode="General">
                  <c:v>34</c:v>
                </c:pt>
                <c:pt idx="26" formatCode="General">
                  <c:v>34</c:v>
                </c:pt>
                <c:pt idx="27" formatCode="General">
                  <c:v>50</c:v>
                </c:pt>
                <c:pt idx="28" formatCode="General">
                  <c:v>31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7-42F3-AC61-7672582A233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129,130'!$T$8:$T$51</c:f>
              <c:numCache>
                <c:formatCode>0</c:formatCode>
                <c:ptCount val="44"/>
                <c:pt idx="0">
                  <c:v>48.666666666666664</c:v>
                </c:pt>
                <c:pt idx="1">
                  <c:v>48.666666666666664</c:v>
                </c:pt>
                <c:pt idx="2">
                  <c:v>48.666666666666664</c:v>
                </c:pt>
                <c:pt idx="3">
                  <c:v>48.666666666666664</c:v>
                </c:pt>
                <c:pt idx="4">
                  <c:v>48.666666666666664</c:v>
                </c:pt>
                <c:pt idx="5">
                  <c:v>48.666666666666664</c:v>
                </c:pt>
                <c:pt idx="6">
                  <c:v>48.666666666666664</c:v>
                </c:pt>
                <c:pt idx="7">
                  <c:v>48.666666666666664</c:v>
                </c:pt>
                <c:pt idx="8">
                  <c:v>48.666666666666664</c:v>
                </c:pt>
                <c:pt idx="9">
                  <c:v>48.666666666666664</c:v>
                </c:pt>
                <c:pt idx="10">
                  <c:v>48.666666666666664</c:v>
                </c:pt>
                <c:pt idx="11">
                  <c:v>48.666666666666664</c:v>
                </c:pt>
                <c:pt idx="12">
                  <c:v>48.666666666666664</c:v>
                </c:pt>
                <c:pt idx="13">
                  <c:v>48.666666666666664</c:v>
                </c:pt>
                <c:pt idx="14">
                  <c:v>48.666666666666664</c:v>
                </c:pt>
                <c:pt idx="15">
                  <c:v>48.666666666666664</c:v>
                </c:pt>
                <c:pt idx="16">
                  <c:v>48.666666666666664</c:v>
                </c:pt>
                <c:pt idx="17">
                  <c:v>48.666666666666664</c:v>
                </c:pt>
                <c:pt idx="18">
                  <c:v>48.666666666666664</c:v>
                </c:pt>
                <c:pt idx="19">
                  <c:v>48.666666666666664</c:v>
                </c:pt>
                <c:pt idx="20">
                  <c:v>48.666666666666664</c:v>
                </c:pt>
                <c:pt idx="21">
                  <c:v>48.666666666666664</c:v>
                </c:pt>
                <c:pt idx="22">
                  <c:v>48.666666666666664</c:v>
                </c:pt>
                <c:pt idx="23">
                  <c:v>48.666666666666664</c:v>
                </c:pt>
                <c:pt idx="24">
                  <c:v>48.666666666666664</c:v>
                </c:pt>
                <c:pt idx="25">
                  <c:v>48.666666666666664</c:v>
                </c:pt>
                <c:pt idx="26">
                  <c:v>48.666666666666664</c:v>
                </c:pt>
                <c:pt idx="27">
                  <c:v>48.666666666666664</c:v>
                </c:pt>
                <c:pt idx="28">
                  <c:v>48.666666666666664</c:v>
                </c:pt>
                <c:pt idx="29">
                  <c:v>48.666666666666664</c:v>
                </c:pt>
                <c:pt idx="30">
                  <c:v>48.666666666666664</c:v>
                </c:pt>
                <c:pt idx="31">
                  <c:v>48.666666666666664</c:v>
                </c:pt>
                <c:pt idx="32">
                  <c:v>48.666666666666664</c:v>
                </c:pt>
                <c:pt idx="33">
                  <c:v>48.666666666666664</c:v>
                </c:pt>
                <c:pt idx="34">
                  <c:v>48.666666666666664</c:v>
                </c:pt>
                <c:pt idx="35">
                  <c:v>48.666666666666664</c:v>
                </c:pt>
                <c:pt idx="36">
                  <c:v>48.666666666666664</c:v>
                </c:pt>
                <c:pt idx="37">
                  <c:v>48.666666666666664</c:v>
                </c:pt>
                <c:pt idx="38">
                  <c:v>48.666666666666664</c:v>
                </c:pt>
                <c:pt idx="39">
                  <c:v>48.666666666666664</c:v>
                </c:pt>
                <c:pt idx="40">
                  <c:v>48.666666666666664</c:v>
                </c:pt>
                <c:pt idx="41">
                  <c:v>48.666666666666664</c:v>
                </c:pt>
                <c:pt idx="42">
                  <c:v>48.666666666666664</c:v>
                </c:pt>
                <c:pt idx="43">
                  <c:v>48.666666666666664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7-42F3-AC61-7672582A233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129,130'!$U$8:$U$51</c:f>
              <c:numCache>
                <c:formatCode>0</c:formatCode>
                <c:ptCount val="44"/>
                <c:pt idx="0">
                  <c:v>38.93333333333333</c:v>
                </c:pt>
                <c:pt idx="1">
                  <c:v>38.93333333333333</c:v>
                </c:pt>
                <c:pt idx="2">
                  <c:v>38.93333333333333</c:v>
                </c:pt>
                <c:pt idx="3">
                  <c:v>38.93333333333333</c:v>
                </c:pt>
                <c:pt idx="4">
                  <c:v>38.93333333333333</c:v>
                </c:pt>
                <c:pt idx="5">
                  <c:v>38.93333333333333</c:v>
                </c:pt>
                <c:pt idx="6">
                  <c:v>38.93333333333333</c:v>
                </c:pt>
                <c:pt idx="7">
                  <c:v>38.93333333333333</c:v>
                </c:pt>
                <c:pt idx="8">
                  <c:v>38.93333333333333</c:v>
                </c:pt>
                <c:pt idx="9">
                  <c:v>38.93333333333333</c:v>
                </c:pt>
                <c:pt idx="10">
                  <c:v>38.93333333333333</c:v>
                </c:pt>
                <c:pt idx="11">
                  <c:v>38.93333333333333</c:v>
                </c:pt>
                <c:pt idx="12">
                  <c:v>38.93333333333333</c:v>
                </c:pt>
                <c:pt idx="13">
                  <c:v>38.93333333333333</c:v>
                </c:pt>
                <c:pt idx="14">
                  <c:v>38.93333333333333</c:v>
                </c:pt>
                <c:pt idx="15">
                  <c:v>38.93333333333333</c:v>
                </c:pt>
                <c:pt idx="16">
                  <c:v>38.93333333333333</c:v>
                </c:pt>
                <c:pt idx="17">
                  <c:v>38.93333333333333</c:v>
                </c:pt>
                <c:pt idx="18">
                  <c:v>38.93333333333333</c:v>
                </c:pt>
                <c:pt idx="19">
                  <c:v>38.93333333333333</c:v>
                </c:pt>
                <c:pt idx="20">
                  <c:v>38.93333333333333</c:v>
                </c:pt>
                <c:pt idx="21">
                  <c:v>38.93333333333333</c:v>
                </c:pt>
                <c:pt idx="22">
                  <c:v>38.93333333333333</c:v>
                </c:pt>
                <c:pt idx="23">
                  <c:v>38.93333333333333</c:v>
                </c:pt>
                <c:pt idx="24">
                  <c:v>38.93333333333333</c:v>
                </c:pt>
                <c:pt idx="25">
                  <c:v>38.93333333333333</c:v>
                </c:pt>
                <c:pt idx="26">
                  <c:v>38.93333333333333</c:v>
                </c:pt>
                <c:pt idx="27">
                  <c:v>38.93333333333333</c:v>
                </c:pt>
                <c:pt idx="28">
                  <c:v>38.93333333333333</c:v>
                </c:pt>
                <c:pt idx="29">
                  <c:v>38.93333333333333</c:v>
                </c:pt>
                <c:pt idx="30">
                  <c:v>38.93333333333333</c:v>
                </c:pt>
                <c:pt idx="31">
                  <c:v>38.93333333333333</c:v>
                </c:pt>
                <c:pt idx="32">
                  <c:v>38.93333333333333</c:v>
                </c:pt>
                <c:pt idx="33">
                  <c:v>38.93333333333333</c:v>
                </c:pt>
                <c:pt idx="34">
                  <c:v>38.93333333333333</c:v>
                </c:pt>
                <c:pt idx="35">
                  <c:v>38.93333333333333</c:v>
                </c:pt>
                <c:pt idx="36">
                  <c:v>38.93333333333333</c:v>
                </c:pt>
                <c:pt idx="37">
                  <c:v>38.93333333333333</c:v>
                </c:pt>
                <c:pt idx="38">
                  <c:v>38.93333333333333</c:v>
                </c:pt>
                <c:pt idx="39">
                  <c:v>38.93333333333333</c:v>
                </c:pt>
                <c:pt idx="40">
                  <c:v>38.93333333333333</c:v>
                </c:pt>
                <c:pt idx="41">
                  <c:v>38.93333333333333</c:v>
                </c:pt>
                <c:pt idx="42">
                  <c:v>38.93333333333333</c:v>
                </c:pt>
                <c:pt idx="43">
                  <c:v>38.93333333333333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7-42F3-AC61-7672582A233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129,130'!$V$8:$V$51</c:f>
              <c:numCache>
                <c:formatCode>0</c:formatCode>
                <c:ptCount val="44"/>
                <c:pt idx="0">
                  <c:v>58.4</c:v>
                </c:pt>
                <c:pt idx="1">
                  <c:v>58.4</c:v>
                </c:pt>
                <c:pt idx="2">
                  <c:v>58.4</c:v>
                </c:pt>
                <c:pt idx="3">
                  <c:v>58.4</c:v>
                </c:pt>
                <c:pt idx="4">
                  <c:v>58.4</c:v>
                </c:pt>
                <c:pt idx="5">
                  <c:v>58.4</c:v>
                </c:pt>
                <c:pt idx="6">
                  <c:v>58.4</c:v>
                </c:pt>
                <c:pt idx="7">
                  <c:v>58.4</c:v>
                </c:pt>
                <c:pt idx="8">
                  <c:v>58.4</c:v>
                </c:pt>
                <c:pt idx="9">
                  <c:v>58.4</c:v>
                </c:pt>
                <c:pt idx="10">
                  <c:v>58.4</c:v>
                </c:pt>
                <c:pt idx="11">
                  <c:v>58.4</c:v>
                </c:pt>
                <c:pt idx="12">
                  <c:v>58.4</c:v>
                </c:pt>
                <c:pt idx="13">
                  <c:v>58.4</c:v>
                </c:pt>
                <c:pt idx="14">
                  <c:v>58.4</c:v>
                </c:pt>
                <c:pt idx="15">
                  <c:v>58.4</c:v>
                </c:pt>
                <c:pt idx="16">
                  <c:v>58.4</c:v>
                </c:pt>
                <c:pt idx="17">
                  <c:v>58.4</c:v>
                </c:pt>
                <c:pt idx="18">
                  <c:v>58.4</c:v>
                </c:pt>
                <c:pt idx="19">
                  <c:v>58.4</c:v>
                </c:pt>
                <c:pt idx="20">
                  <c:v>58.4</c:v>
                </c:pt>
                <c:pt idx="21">
                  <c:v>58.4</c:v>
                </c:pt>
                <c:pt idx="22">
                  <c:v>58.4</c:v>
                </c:pt>
                <c:pt idx="23">
                  <c:v>58.4</c:v>
                </c:pt>
                <c:pt idx="24">
                  <c:v>58.4</c:v>
                </c:pt>
                <c:pt idx="25">
                  <c:v>58.4</c:v>
                </c:pt>
                <c:pt idx="26">
                  <c:v>58.4</c:v>
                </c:pt>
                <c:pt idx="27">
                  <c:v>58.4</c:v>
                </c:pt>
                <c:pt idx="28">
                  <c:v>58.4</c:v>
                </c:pt>
                <c:pt idx="29">
                  <c:v>58.4</c:v>
                </c:pt>
                <c:pt idx="30">
                  <c:v>58.4</c:v>
                </c:pt>
                <c:pt idx="31">
                  <c:v>58.4</c:v>
                </c:pt>
                <c:pt idx="32">
                  <c:v>58.4</c:v>
                </c:pt>
                <c:pt idx="33">
                  <c:v>58.4</c:v>
                </c:pt>
                <c:pt idx="34">
                  <c:v>58.4</c:v>
                </c:pt>
                <c:pt idx="35">
                  <c:v>58.4</c:v>
                </c:pt>
                <c:pt idx="36">
                  <c:v>58.4</c:v>
                </c:pt>
                <c:pt idx="37">
                  <c:v>58.4</c:v>
                </c:pt>
                <c:pt idx="38">
                  <c:v>58.4</c:v>
                </c:pt>
                <c:pt idx="39">
                  <c:v>58.4</c:v>
                </c:pt>
                <c:pt idx="40">
                  <c:v>58.4</c:v>
                </c:pt>
                <c:pt idx="41">
                  <c:v>58.4</c:v>
                </c:pt>
                <c:pt idx="42">
                  <c:v>58.4</c:v>
                </c:pt>
                <c:pt idx="43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7-42F3-AC61-7672582A233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129,130'!$W$8:$W$51</c:f>
              <c:numCache>
                <c:formatCode>General</c:formatCode>
                <c:ptCount val="44"/>
                <c:pt idx="0">
                  <c:v>29.199999999999996</c:v>
                </c:pt>
                <c:pt idx="1">
                  <c:v>29.199999999999996</c:v>
                </c:pt>
                <c:pt idx="2">
                  <c:v>29.199999999999996</c:v>
                </c:pt>
                <c:pt idx="3">
                  <c:v>29.199999999999996</c:v>
                </c:pt>
                <c:pt idx="4">
                  <c:v>29.199999999999996</c:v>
                </c:pt>
                <c:pt idx="5">
                  <c:v>29.199999999999996</c:v>
                </c:pt>
                <c:pt idx="6">
                  <c:v>29.199999999999996</c:v>
                </c:pt>
                <c:pt idx="7">
                  <c:v>29.199999999999996</c:v>
                </c:pt>
                <c:pt idx="8">
                  <c:v>29.199999999999996</c:v>
                </c:pt>
                <c:pt idx="9">
                  <c:v>29.199999999999996</c:v>
                </c:pt>
                <c:pt idx="10">
                  <c:v>29.199999999999996</c:v>
                </c:pt>
                <c:pt idx="11">
                  <c:v>29.199999999999996</c:v>
                </c:pt>
                <c:pt idx="12">
                  <c:v>29.199999999999996</c:v>
                </c:pt>
                <c:pt idx="13">
                  <c:v>29.199999999999996</c:v>
                </c:pt>
                <c:pt idx="14">
                  <c:v>29.199999999999996</c:v>
                </c:pt>
                <c:pt idx="15">
                  <c:v>29.199999999999996</c:v>
                </c:pt>
                <c:pt idx="16">
                  <c:v>29.199999999999996</c:v>
                </c:pt>
                <c:pt idx="17">
                  <c:v>29.199999999999996</c:v>
                </c:pt>
                <c:pt idx="18">
                  <c:v>29.199999999999996</c:v>
                </c:pt>
                <c:pt idx="19">
                  <c:v>29.199999999999996</c:v>
                </c:pt>
                <c:pt idx="20">
                  <c:v>29.199999999999996</c:v>
                </c:pt>
                <c:pt idx="21">
                  <c:v>29.199999999999996</c:v>
                </c:pt>
                <c:pt idx="22">
                  <c:v>29.199999999999996</c:v>
                </c:pt>
                <c:pt idx="23">
                  <c:v>29.199999999999996</c:v>
                </c:pt>
                <c:pt idx="24">
                  <c:v>29.199999999999996</c:v>
                </c:pt>
                <c:pt idx="25">
                  <c:v>29.199999999999996</c:v>
                </c:pt>
                <c:pt idx="26">
                  <c:v>29.199999999999996</c:v>
                </c:pt>
                <c:pt idx="27">
                  <c:v>29.199999999999996</c:v>
                </c:pt>
                <c:pt idx="28">
                  <c:v>29.199999999999996</c:v>
                </c:pt>
                <c:pt idx="29">
                  <c:v>29.199999999999996</c:v>
                </c:pt>
                <c:pt idx="30">
                  <c:v>29.199999999999996</c:v>
                </c:pt>
                <c:pt idx="31">
                  <c:v>29.199999999999996</c:v>
                </c:pt>
                <c:pt idx="32">
                  <c:v>29.199999999999996</c:v>
                </c:pt>
                <c:pt idx="33">
                  <c:v>29.199999999999996</c:v>
                </c:pt>
                <c:pt idx="34">
                  <c:v>29.199999999999996</c:v>
                </c:pt>
                <c:pt idx="35">
                  <c:v>29.199999999999996</c:v>
                </c:pt>
                <c:pt idx="36">
                  <c:v>29.199999999999996</c:v>
                </c:pt>
                <c:pt idx="37">
                  <c:v>29.199999999999996</c:v>
                </c:pt>
                <c:pt idx="38">
                  <c:v>29.199999999999996</c:v>
                </c:pt>
                <c:pt idx="39">
                  <c:v>29.199999999999996</c:v>
                </c:pt>
                <c:pt idx="40">
                  <c:v>29.199999999999996</c:v>
                </c:pt>
                <c:pt idx="41">
                  <c:v>29.199999999999996</c:v>
                </c:pt>
                <c:pt idx="42">
                  <c:v>29.199999999999996</c:v>
                </c:pt>
                <c:pt idx="43">
                  <c:v>29.199999999999996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7-42F3-AC61-7672582A233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129,130'!$X$8:$X$51</c:f>
              <c:numCache>
                <c:formatCode>General</c:formatCode>
                <c:ptCount val="44"/>
                <c:pt idx="0">
                  <c:v>68.133333333333326</c:v>
                </c:pt>
                <c:pt idx="1">
                  <c:v>68.133333333333326</c:v>
                </c:pt>
                <c:pt idx="2">
                  <c:v>68.133333333333326</c:v>
                </c:pt>
                <c:pt idx="3">
                  <c:v>68.133333333333326</c:v>
                </c:pt>
                <c:pt idx="4">
                  <c:v>68.133333333333326</c:v>
                </c:pt>
                <c:pt idx="5">
                  <c:v>68.133333333333326</c:v>
                </c:pt>
                <c:pt idx="6">
                  <c:v>68.133333333333326</c:v>
                </c:pt>
                <c:pt idx="7">
                  <c:v>68.133333333333326</c:v>
                </c:pt>
                <c:pt idx="8">
                  <c:v>68.133333333333326</c:v>
                </c:pt>
                <c:pt idx="9">
                  <c:v>68.133333333333326</c:v>
                </c:pt>
                <c:pt idx="10">
                  <c:v>68.133333333333326</c:v>
                </c:pt>
                <c:pt idx="11">
                  <c:v>68.133333333333326</c:v>
                </c:pt>
                <c:pt idx="12">
                  <c:v>68.133333333333326</c:v>
                </c:pt>
                <c:pt idx="13">
                  <c:v>68.133333333333326</c:v>
                </c:pt>
                <c:pt idx="14">
                  <c:v>68.133333333333326</c:v>
                </c:pt>
                <c:pt idx="15">
                  <c:v>68.133333333333326</c:v>
                </c:pt>
                <c:pt idx="16">
                  <c:v>68.133333333333326</c:v>
                </c:pt>
                <c:pt idx="17">
                  <c:v>68.133333333333326</c:v>
                </c:pt>
                <c:pt idx="18">
                  <c:v>68.133333333333326</c:v>
                </c:pt>
                <c:pt idx="19">
                  <c:v>68.133333333333326</c:v>
                </c:pt>
                <c:pt idx="20">
                  <c:v>68.133333333333326</c:v>
                </c:pt>
                <c:pt idx="21">
                  <c:v>68.133333333333326</c:v>
                </c:pt>
                <c:pt idx="22">
                  <c:v>68.133333333333326</c:v>
                </c:pt>
                <c:pt idx="23">
                  <c:v>68.133333333333326</c:v>
                </c:pt>
                <c:pt idx="24">
                  <c:v>68.133333333333326</c:v>
                </c:pt>
                <c:pt idx="25">
                  <c:v>68.133333333333326</c:v>
                </c:pt>
                <c:pt idx="26">
                  <c:v>68.133333333333326</c:v>
                </c:pt>
                <c:pt idx="27">
                  <c:v>68.133333333333326</c:v>
                </c:pt>
                <c:pt idx="28">
                  <c:v>68.133333333333326</c:v>
                </c:pt>
                <c:pt idx="29">
                  <c:v>68.133333333333326</c:v>
                </c:pt>
                <c:pt idx="30">
                  <c:v>68.133333333333326</c:v>
                </c:pt>
                <c:pt idx="31">
                  <c:v>68.133333333333326</c:v>
                </c:pt>
                <c:pt idx="32">
                  <c:v>68.133333333333326</c:v>
                </c:pt>
                <c:pt idx="33">
                  <c:v>68.133333333333326</c:v>
                </c:pt>
                <c:pt idx="34">
                  <c:v>68.133333333333326</c:v>
                </c:pt>
                <c:pt idx="35">
                  <c:v>68.133333333333326</c:v>
                </c:pt>
                <c:pt idx="36">
                  <c:v>68.133333333333326</c:v>
                </c:pt>
                <c:pt idx="37">
                  <c:v>68.133333333333326</c:v>
                </c:pt>
                <c:pt idx="38">
                  <c:v>68.133333333333326</c:v>
                </c:pt>
                <c:pt idx="39">
                  <c:v>68.133333333333326</c:v>
                </c:pt>
                <c:pt idx="40">
                  <c:v>68.133333333333326</c:v>
                </c:pt>
                <c:pt idx="41">
                  <c:v>68.133333333333326</c:v>
                </c:pt>
                <c:pt idx="42">
                  <c:v>68.133333333333326</c:v>
                </c:pt>
                <c:pt idx="43">
                  <c:v>68.133333333333326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67-42F3-AC61-7672582A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129,130'!$A$7:$A$45</c:f>
              <c:numCache>
                <c:formatCode>m/d/yyyy</c:formatCode>
                <c:ptCount val="39"/>
                <c:pt idx="0">
                  <c:v>45744</c:v>
                </c:pt>
                <c:pt idx="1">
                  <c:v>45747</c:v>
                </c:pt>
                <c:pt idx="2">
                  <c:v>45748</c:v>
                </c:pt>
                <c:pt idx="3">
                  <c:v>45749</c:v>
                </c:pt>
                <c:pt idx="4">
                  <c:v>45750</c:v>
                </c:pt>
                <c:pt idx="5">
                  <c:v>45751</c:v>
                </c:pt>
                <c:pt idx="6">
                  <c:v>45755</c:v>
                </c:pt>
                <c:pt idx="7">
                  <c:v>45756</c:v>
                </c:pt>
                <c:pt idx="8">
                  <c:v>45757</c:v>
                </c:pt>
                <c:pt idx="9">
                  <c:v>45758</c:v>
                </c:pt>
                <c:pt idx="10">
                  <c:v>45761</c:v>
                </c:pt>
                <c:pt idx="11">
                  <c:v>45763</c:v>
                </c:pt>
                <c:pt idx="12">
                  <c:v>45763</c:v>
                </c:pt>
                <c:pt idx="13">
                  <c:v>45764</c:v>
                </c:pt>
                <c:pt idx="14">
                  <c:v>45769</c:v>
                </c:pt>
                <c:pt idx="15">
                  <c:v>45771</c:v>
                </c:pt>
                <c:pt idx="16">
                  <c:v>45771</c:v>
                </c:pt>
                <c:pt idx="17">
                  <c:v>45772</c:v>
                </c:pt>
                <c:pt idx="18">
                  <c:v>45775</c:v>
                </c:pt>
                <c:pt idx="19">
                  <c:v>45776</c:v>
                </c:pt>
                <c:pt idx="20">
                  <c:v>45777</c:v>
                </c:pt>
                <c:pt idx="21">
                  <c:v>45778</c:v>
                </c:pt>
                <c:pt idx="22">
                  <c:v>45779</c:v>
                </c:pt>
                <c:pt idx="23">
                  <c:v>45783</c:v>
                </c:pt>
                <c:pt idx="24">
                  <c:v>45784</c:v>
                </c:pt>
                <c:pt idx="25">
                  <c:v>45785</c:v>
                </c:pt>
                <c:pt idx="26">
                  <c:v>45786</c:v>
                </c:pt>
                <c:pt idx="27">
                  <c:v>45789</c:v>
                </c:pt>
                <c:pt idx="28">
                  <c:v>45790</c:v>
                </c:pt>
                <c:pt idx="29">
                  <c:v>45791</c:v>
                </c:pt>
              </c:numCache>
            </c:numRef>
          </c:cat>
          <c:val>
            <c:numRef>
              <c:f>'Lot 129,130'!$C$7:$C$48</c:f>
              <c:numCache>
                <c:formatCode>0</c:formatCode>
                <c:ptCount val="42"/>
                <c:pt idx="0" formatCode="General">
                  <c:v>280</c:v>
                </c:pt>
                <c:pt idx="1">
                  <c:v>561</c:v>
                </c:pt>
                <c:pt idx="2">
                  <c:v>200</c:v>
                </c:pt>
                <c:pt idx="3">
                  <c:v>415</c:v>
                </c:pt>
                <c:pt idx="4">
                  <c:v>354</c:v>
                </c:pt>
                <c:pt idx="5">
                  <c:v>434</c:v>
                </c:pt>
                <c:pt idx="6" formatCode="General">
                  <c:v>236</c:v>
                </c:pt>
                <c:pt idx="7" formatCode="General">
                  <c:v>525</c:v>
                </c:pt>
                <c:pt idx="8" formatCode="General">
                  <c:v>366</c:v>
                </c:pt>
                <c:pt idx="9" formatCode="General">
                  <c:v>303</c:v>
                </c:pt>
                <c:pt idx="10" formatCode="General">
                  <c:v>440</c:v>
                </c:pt>
                <c:pt idx="11">
                  <c:v>555</c:v>
                </c:pt>
                <c:pt idx="12">
                  <c:v>522</c:v>
                </c:pt>
                <c:pt idx="13">
                  <c:v>326</c:v>
                </c:pt>
                <c:pt idx="14">
                  <c:v>351</c:v>
                </c:pt>
                <c:pt idx="15" formatCode="General">
                  <c:v>475</c:v>
                </c:pt>
                <c:pt idx="16" formatCode="General">
                  <c:v>584</c:v>
                </c:pt>
                <c:pt idx="17">
                  <c:v>480</c:v>
                </c:pt>
                <c:pt idx="18" formatCode="General">
                  <c:v>425</c:v>
                </c:pt>
                <c:pt idx="19" formatCode="General">
                  <c:v>362</c:v>
                </c:pt>
                <c:pt idx="20" formatCode="General">
                  <c:v>489</c:v>
                </c:pt>
                <c:pt idx="21" formatCode="General">
                  <c:v>349</c:v>
                </c:pt>
                <c:pt idx="22" formatCode="General">
                  <c:v>375</c:v>
                </c:pt>
                <c:pt idx="23" formatCode="General">
                  <c:v>349</c:v>
                </c:pt>
                <c:pt idx="24" formatCode="General">
                  <c:v>161</c:v>
                </c:pt>
                <c:pt idx="25" formatCode="General">
                  <c:v>339</c:v>
                </c:pt>
                <c:pt idx="26" formatCode="General">
                  <c:v>298</c:v>
                </c:pt>
                <c:pt idx="27" formatCode="General">
                  <c:v>488</c:v>
                </c:pt>
                <c:pt idx="28" formatCode="General">
                  <c:v>242</c:v>
                </c:pt>
                <c:pt idx="29" formatCode="General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C-476F-8474-DDEB9FC9A7F6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129,130'!$Y$8:$Y$51</c:f>
              <c:numCache>
                <c:formatCode>0</c:formatCode>
                <c:ptCount val="44"/>
                <c:pt idx="0">
                  <c:v>374</c:v>
                </c:pt>
                <c:pt idx="1">
                  <c:v>374</c:v>
                </c:pt>
                <c:pt idx="2">
                  <c:v>374</c:v>
                </c:pt>
                <c:pt idx="3">
                  <c:v>374</c:v>
                </c:pt>
                <c:pt idx="4">
                  <c:v>374</c:v>
                </c:pt>
                <c:pt idx="5">
                  <c:v>374</c:v>
                </c:pt>
                <c:pt idx="6">
                  <c:v>374</c:v>
                </c:pt>
                <c:pt idx="7">
                  <c:v>374</c:v>
                </c:pt>
                <c:pt idx="8">
                  <c:v>374</c:v>
                </c:pt>
                <c:pt idx="9">
                  <c:v>374</c:v>
                </c:pt>
                <c:pt idx="10">
                  <c:v>374</c:v>
                </c:pt>
                <c:pt idx="11">
                  <c:v>374</c:v>
                </c:pt>
                <c:pt idx="12">
                  <c:v>374</c:v>
                </c:pt>
                <c:pt idx="13">
                  <c:v>374</c:v>
                </c:pt>
                <c:pt idx="14">
                  <c:v>374</c:v>
                </c:pt>
                <c:pt idx="15">
                  <c:v>374</c:v>
                </c:pt>
                <c:pt idx="16">
                  <c:v>374</c:v>
                </c:pt>
                <c:pt idx="17">
                  <c:v>374</c:v>
                </c:pt>
                <c:pt idx="18">
                  <c:v>374</c:v>
                </c:pt>
                <c:pt idx="19">
                  <c:v>374</c:v>
                </c:pt>
                <c:pt idx="20">
                  <c:v>374</c:v>
                </c:pt>
                <c:pt idx="21">
                  <c:v>374</c:v>
                </c:pt>
                <c:pt idx="22">
                  <c:v>374</c:v>
                </c:pt>
                <c:pt idx="23">
                  <c:v>374</c:v>
                </c:pt>
                <c:pt idx="24">
                  <c:v>374</c:v>
                </c:pt>
                <c:pt idx="25">
                  <c:v>374</c:v>
                </c:pt>
                <c:pt idx="26">
                  <c:v>374</c:v>
                </c:pt>
                <c:pt idx="27">
                  <c:v>374</c:v>
                </c:pt>
                <c:pt idx="28">
                  <c:v>374</c:v>
                </c:pt>
                <c:pt idx="29">
                  <c:v>374</c:v>
                </c:pt>
                <c:pt idx="30">
                  <c:v>374</c:v>
                </c:pt>
                <c:pt idx="31">
                  <c:v>374</c:v>
                </c:pt>
                <c:pt idx="32">
                  <c:v>374</c:v>
                </c:pt>
                <c:pt idx="33">
                  <c:v>374</c:v>
                </c:pt>
                <c:pt idx="34">
                  <c:v>374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374</c:v>
                </c:pt>
                <c:pt idx="39">
                  <c:v>374</c:v>
                </c:pt>
                <c:pt idx="40">
                  <c:v>374</c:v>
                </c:pt>
                <c:pt idx="41">
                  <c:v>374</c:v>
                </c:pt>
                <c:pt idx="42">
                  <c:v>374</c:v>
                </c:pt>
                <c:pt idx="4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C-476F-8474-DDEB9FC9A7F6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129,130'!$Z$8:$Z$51</c:f>
              <c:numCache>
                <c:formatCode>0</c:formatCode>
                <c:ptCount val="44"/>
                <c:pt idx="0">
                  <c:v>299.2</c:v>
                </c:pt>
                <c:pt idx="1">
                  <c:v>299.2</c:v>
                </c:pt>
                <c:pt idx="2">
                  <c:v>299.2</c:v>
                </c:pt>
                <c:pt idx="3">
                  <c:v>299.2</c:v>
                </c:pt>
                <c:pt idx="4">
                  <c:v>299.2</c:v>
                </c:pt>
                <c:pt idx="5">
                  <c:v>299.2</c:v>
                </c:pt>
                <c:pt idx="6">
                  <c:v>299.2</c:v>
                </c:pt>
                <c:pt idx="7">
                  <c:v>299.2</c:v>
                </c:pt>
                <c:pt idx="8">
                  <c:v>299.2</c:v>
                </c:pt>
                <c:pt idx="9">
                  <c:v>299.2</c:v>
                </c:pt>
                <c:pt idx="10">
                  <c:v>299.2</c:v>
                </c:pt>
                <c:pt idx="11">
                  <c:v>299.2</c:v>
                </c:pt>
                <c:pt idx="12">
                  <c:v>299.2</c:v>
                </c:pt>
                <c:pt idx="13">
                  <c:v>299.2</c:v>
                </c:pt>
                <c:pt idx="14">
                  <c:v>299.2</c:v>
                </c:pt>
                <c:pt idx="15">
                  <c:v>299.2</c:v>
                </c:pt>
                <c:pt idx="16">
                  <c:v>299.2</c:v>
                </c:pt>
                <c:pt idx="17">
                  <c:v>299.2</c:v>
                </c:pt>
                <c:pt idx="18">
                  <c:v>299.2</c:v>
                </c:pt>
                <c:pt idx="19">
                  <c:v>299.2</c:v>
                </c:pt>
                <c:pt idx="20">
                  <c:v>299.2</c:v>
                </c:pt>
                <c:pt idx="21">
                  <c:v>299.2</c:v>
                </c:pt>
                <c:pt idx="22">
                  <c:v>299.2</c:v>
                </c:pt>
                <c:pt idx="23">
                  <c:v>299.2</c:v>
                </c:pt>
                <c:pt idx="24">
                  <c:v>299.2</c:v>
                </c:pt>
                <c:pt idx="25">
                  <c:v>299.2</c:v>
                </c:pt>
                <c:pt idx="26">
                  <c:v>299.2</c:v>
                </c:pt>
                <c:pt idx="27">
                  <c:v>299.2</c:v>
                </c:pt>
                <c:pt idx="28">
                  <c:v>299.2</c:v>
                </c:pt>
                <c:pt idx="29">
                  <c:v>299.2</c:v>
                </c:pt>
                <c:pt idx="30">
                  <c:v>299.2</c:v>
                </c:pt>
                <c:pt idx="31">
                  <c:v>299.2</c:v>
                </c:pt>
                <c:pt idx="32">
                  <c:v>299.2</c:v>
                </c:pt>
                <c:pt idx="33">
                  <c:v>299.2</c:v>
                </c:pt>
                <c:pt idx="34">
                  <c:v>299.2</c:v>
                </c:pt>
                <c:pt idx="35">
                  <c:v>299.2</c:v>
                </c:pt>
                <c:pt idx="36">
                  <c:v>299.2</c:v>
                </c:pt>
                <c:pt idx="37">
                  <c:v>299.2</c:v>
                </c:pt>
                <c:pt idx="38">
                  <c:v>299.2</c:v>
                </c:pt>
                <c:pt idx="39">
                  <c:v>299.2</c:v>
                </c:pt>
                <c:pt idx="40">
                  <c:v>299.2</c:v>
                </c:pt>
                <c:pt idx="41">
                  <c:v>299.2</c:v>
                </c:pt>
                <c:pt idx="42">
                  <c:v>299.2</c:v>
                </c:pt>
                <c:pt idx="43">
                  <c:v>299.2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C-476F-8474-DDEB9FC9A7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129,130'!$AA$8:$AA$51</c:f>
              <c:numCache>
                <c:formatCode>0</c:formatCode>
                <c:ptCount val="44"/>
                <c:pt idx="0">
                  <c:v>448.8</c:v>
                </c:pt>
                <c:pt idx="1">
                  <c:v>448.8</c:v>
                </c:pt>
                <c:pt idx="2">
                  <c:v>448.8</c:v>
                </c:pt>
                <c:pt idx="3">
                  <c:v>448.8</c:v>
                </c:pt>
                <c:pt idx="4">
                  <c:v>448.8</c:v>
                </c:pt>
                <c:pt idx="5">
                  <c:v>448.8</c:v>
                </c:pt>
                <c:pt idx="6">
                  <c:v>448.8</c:v>
                </c:pt>
                <c:pt idx="7">
                  <c:v>448.8</c:v>
                </c:pt>
                <c:pt idx="8">
                  <c:v>448.8</c:v>
                </c:pt>
                <c:pt idx="9">
                  <c:v>448.8</c:v>
                </c:pt>
                <c:pt idx="10">
                  <c:v>448.8</c:v>
                </c:pt>
                <c:pt idx="11">
                  <c:v>448.8</c:v>
                </c:pt>
                <c:pt idx="12">
                  <c:v>448.8</c:v>
                </c:pt>
                <c:pt idx="13">
                  <c:v>448.8</c:v>
                </c:pt>
                <c:pt idx="14">
                  <c:v>448.8</c:v>
                </c:pt>
                <c:pt idx="15">
                  <c:v>448.8</c:v>
                </c:pt>
                <c:pt idx="16">
                  <c:v>448.8</c:v>
                </c:pt>
                <c:pt idx="17">
                  <c:v>448.8</c:v>
                </c:pt>
                <c:pt idx="18">
                  <c:v>448.8</c:v>
                </c:pt>
                <c:pt idx="19">
                  <c:v>448.8</c:v>
                </c:pt>
                <c:pt idx="20">
                  <c:v>448.8</c:v>
                </c:pt>
                <c:pt idx="21">
                  <c:v>448.8</c:v>
                </c:pt>
                <c:pt idx="22">
                  <c:v>448.8</c:v>
                </c:pt>
                <c:pt idx="23">
                  <c:v>448.8</c:v>
                </c:pt>
                <c:pt idx="24">
                  <c:v>448.8</c:v>
                </c:pt>
                <c:pt idx="25">
                  <c:v>448.8</c:v>
                </c:pt>
                <c:pt idx="26">
                  <c:v>448.8</c:v>
                </c:pt>
                <c:pt idx="27">
                  <c:v>448.8</c:v>
                </c:pt>
                <c:pt idx="28">
                  <c:v>448.8</c:v>
                </c:pt>
                <c:pt idx="29">
                  <c:v>448.8</c:v>
                </c:pt>
                <c:pt idx="30">
                  <c:v>448.8</c:v>
                </c:pt>
                <c:pt idx="31">
                  <c:v>448.8</c:v>
                </c:pt>
                <c:pt idx="32">
                  <c:v>448.8</c:v>
                </c:pt>
                <c:pt idx="33">
                  <c:v>448.8</c:v>
                </c:pt>
                <c:pt idx="34">
                  <c:v>448.8</c:v>
                </c:pt>
                <c:pt idx="35">
                  <c:v>448.8</c:v>
                </c:pt>
                <c:pt idx="36">
                  <c:v>448.8</c:v>
                </c:pt>
                <c:pt idx="37">
                  <c:v>448.8</c:v>
                </c:pt>
                <c:pt idx="38">
                  <c:v>448.8</c:v>
                </c:pt>
                <c:pt idx="39">
                  <c:v>448.8</c:v>
                </c:pt>
                <c:pt idx="40">
                  <c:v>448.8</c:v>
                </c:pt>
                <c:pt idx="41">
                  <c:v>448.8</c:v>
                </c:pt>
                <c:pt idx="42">
                  <c:v>448.8</c:v>
                </c:pt>
                <c:pt idx="43">
                  <c:v>448.8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C-476F-8474-DDEB9FC9A7F6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129,130'!$AB$8:$AB$51</c:f>
              <c:numCache>
                <c:formatCode>General</c:formatCode>
                <c:ptCount val="44"/>
                <c:pt idx="0">
                  <c:v>224.4</c:v>
                </c:pt>
                <c:pt idx="1">
                  <c:v>224.4</c:v>
                </c:pt>
                <c:pt idx="2">
                  <c:v>224.4</c:v>
                </c:pt>
                <c:pt idx="3">
                  <c:v>224.4</c:v>
                </c:pt>
                <c:pt idx="4">
                  <c:v>224.4</c:v>
                </c:pt>
                <c:pt idx="5">
                  <c:v>224.4</c:v>
                </c:pt>
                <c:pt idx="6">
                  <c:v>224.4</c:v>
                </c:pt>
                <c:pt idx="7">
                  <c:v>224.4</c:v>
                </c:pt>
                <c:pt idx="8">
                  <c:v>224.4</c:v>
                </c:pt>
                <c:pt idx="9">
                  <c:v>224.4</c:v>
                </c:pt>
                <c:pt idx="10">
                  <c:v>224.4</c:v>
                </c:pt>
                <c:pt idx="11">
                  <c:v>224.4</c:v>
                </c:pt>
                <c:pt idx="12">
                  <c:v>224.4</c:v>
                </c:pt>
                <c:pt idx="13">
                  <c:v>224.4</c:v>
                </c:pt>
                <c:pt idx="14">
                  <c:v>224.4</c:v>
                </c:pt>
                <c:pt idx="15">
                  <c:v>224.4</c:v>
                </c:pt>
                <c:pt idx="16">
                  <c:v>224.4</c:v>
                </c:pt>
                <c:pt idx="17">
                  <c:v>224.4</c:v>
                </c:pt>
                <c:pt idx="18">
                  <c:v>224.4</c:v>
                </c:pt>
                <c:pt idx="19">
                  <c:v>224.4</c:v>
                </c:pt>
                <c:pt idx="20">
                  <c:v>224.4</c:v>
                </c:pt>
                <c:pt idx="21">
                  <c:v>224.4</c:v>
                </c:pt>
                <c:pt idx="22">
                  <c:v>224.4</c:v>
                </c:pt>
                <c:pt idx="23">
                  <c:v>224.4</c:v>
                </c:pt>
                <c:pt idx="24">
                  <c:v>224.4</c:v>
                </c:pt>
                <c:pt idx="25">
                  <c:v>224.4</c:v>
                </c:pt>
                <c:pt idx="26">
                  <c:v>224.4</c:v>
                </c:pt>
                <c:pt idx="27">
                  <c:v>224.4</c:v>
                </c:pt>
                <c:pt idx="28">
                  <c:v>224.4</c:v>
                </c:pt>
                <c:pt idx="29">
                  <c:v>224.4</c:v>
                </c:pt>
                <c:pt idx="30">
                  <c:v>224.4</c:v>
                </c:pt>
                <c:pt idx="31">
                  <c:v>224.4</c:v>
                </c:pt>
                <c:pt idx="32">
                  <c:v>224.4</c:v>
                </c:pt>
                <c:pt idx="33">
                  <c:v>224.4</c:v>
                </c:pt>
                <c:pt idx="34">
                  <c:v>224.4</c:v>
                </c:pt>
                <c:pt idx="35">
                  <c:v>224.4</c:v>
                </c:pt>
                <c:pt idx="36">
                  <c:v>224.4</c:v>
                </c:pt>
                <c:pt idx="37">
                  <c:v>224.4</c:v>
                </c:pt>
                <c:pt idx="38">
                  <c:v>224.4</c:v>
                </c:pt>
                <c:pt idx="39">
                  <c:v>224.4</c:v>
                </c:pt>
                <c:pt idx="40">
                  <c:v>224.4</c:v>
                </c:pt>
                <c:pt idx="41">
                  <c:v>224.4</c:v>
                </c:pt>
                <c:pt idx="42">
                  <c:v>224.4</c:v>
                </c:pt>
                <c:pt idx="43">
                  <c:v>224.4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C-476F-8474-DDEB9FC9A7F6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129,130'!$AC$8:$AC$50</c:f>
              <c:numCache>
                <c:formatCode>General</c:formatCode>
                <c:ptCount val="43"/>
                <c:pt idx="0">
                  <c:v>523.6</c:v>
                </c:pt>
                <c:pt idx="1">
                  <c:v>523.6</c:v>
                </c:pt>
                <c:pt idx="2">
                  <c:v>523.6</c:v>
                </c:pt>
                <c:pt idx="3">
                  <c:v>523.6</c:v>
                </c:pt>
                <c:pt idx="4">
                  <c:v>523.6</c:v>
                </c:pt>
                <c:pt idx="5">
                  <c:v>523.6</c:v>
                </c:pt>
                <c:pt idx="6">
                  <c:v>523.6</c:v>
                </c:pt>
                <c:pt idx="7">
                  <c:v>523.6</c:v>
                </c:pt>
                <c:pt idx="8">
                  <c:v>523.6</c:v>
                </c:pt>
                <c:pt idx="9">
                  <c:v>523.6</c:v>
                </c:pt>
                <c:pt idx="10">
                  <c:v>523.6</c:v>
                </c:pt>
                <c:pt idx="11">
                  <c:v>523.6</c:v>
                </c:pt>
                <c:pt idx="12">
                  <c:v>523.6</c:v>
                </c:pt>
                <c:pt idx="13">
                  <c:v>523.6</c:v>
                </c:pt>
                <c:pt idx="14">
                  <c:v>523.6</c:v>
                </c:pt>
                <c:pt idx="15">
                  <c:v>523.6</c:v>
                </c:pt>
                <c:pt idx="16">
                  <c:v>523.6</c:v>
                </c:pt>
                <c:pt idx="17">
                  <c:v>523.6</c:v>
                </c:pt>
                <c:pt idx="18">
                  <c:v>523.6</c:v>
                </c:pt>
                <c:pt idx="19">
                  <c:v>523.6</c:v>
                </c:pt>
                <c:pt idx="20">
                  <c:v>523.6</c:v>
                </c:pt>
                <c:pt idx="21">
                  <c:v>523.6</c:v>
                </c:pt>
                <c:pt idx="22">
                  <c:v>523.6</c:v>
                </c:pt>
                <c:pt idx="23">
                  <c:v>523.6</c:v>
                </c:pt>
                <c:pt idx="24">
                  <c:v>523.6</c:v>
                </c:pt>
                <c:pt idx="25">
                  <c:v>523.6</c:v>
                </c:pt>
                <c:pt idx="26">
                  <c:v>523.6</c:v>
                </c:pt>
                <c:pt idx="27">
                  <c:v>523.6</c:v>
                </c:pt>
                <c:pt idx="28">
                  <c:v>523.6</c:v>
                </c:pt>
                <c:pt idx="29">
                  <c:v>523.6</c:v>
                </c:pt>
                <c:pt idx="30">
                  <c:v>523.6</c:v>
                </c:pt>
                <c:pt idx="31">
                  <c:v>523.6</c:v>
                </c:pt>
                <c:pt idx="32">
                  <c:v>523.6</c:v>
                </c:pt>
                <c:pt idx="33">
                  <c:v>523.6</c:v>
                </c:pt>
                <c:pt idx="34">
                  <c:v>523.6</c:v>
                </c:pt>
                <c:pt idx="35">
                  <c:v>523.6</c:v>
                </c:pt>
                <c:pt idx="36">
                  <c:v>523.6</c:v>
                </c:pt>
                <c:pt idx="37">
                  <c:v>523.6</c:v>
                </c:pt>
                <c:pt idx="38">
                  <c:v>523.6</c:v>
                </c:pt>
                <c:pt idx="39">
                  <c:v>523.6</c:v>
                </c:pt>
                <c:pt idx="40">
                  <c:v>523.6</c:v>
                </c:pt>
                <c:pt idx="41">
                  <c:v>523.6</c:v>
                </c:pt>
                <c:pt idx="42">
                  <c:v>523.6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3C-476F-8474-DDEB9FC9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60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131,132'!$A$7:$A$46</c:f>
              <c:numCache>
                <c:formatCode>m/d/yyyy</c:formatCode>
                <c:ptCount val="40"/>
                <c:pt idx="0">
                  <c:v>45779</c:v>
                </c:pt>
                <c:pt idx="1">
                  <c:v>45783</c:v>
                </c:pt>
                <c:pt idx="2">
                  <c:v>45784</c:v>
                </c:pt>
                <c:pt idx="3">
                  <c:v>45785</c:v>
                </c:pt>
                <c:pt idx="4">
                  <c:v>45786</c:v>
                </c:pt>
                <c:pt idx="5">
                  <c:v>45789</c:v>
                </c:pt>
                <c:pt idx="6">
                  <c:v>45790</c:v>
                </c:pt>
                <c:pt idx="7">
                  <c:v>45792</c:v>
                </c:pt>
                <c:pt idx="8">
                  <c:v>45793</c:v>
                </c:pt>
                <c:pt idx="9">
                  <c:v>45796</c:v>
                </c:pt>
                <c:pt idx="10">
                  <c:v>45797</c:v>
                </c:pt>
                <c:pt idx="11">
                  <c:v>45798</c:v>
                </c:pt>
                <c:pt idx="12">
                  <c:v>45799</c:v>
                </c:pt>
                <c:pt idx="13">
                  <c:v>45800</c:v>
                </c:pt>
                <c:pt idx="14">
                  <c:v>45804</c:v>
                </c:pt>
                <c:pt idx="15">
                  <c:v>45806</c:v>
                </c:pt>
                <c:pt idx="16">
                  <c:v>45807</c:v>
                </c:pt>
                <c:pt idx="17">
                  <c:v>45810</c:v>
                </c:pt>
                <c:pt idx="18">
                  <c:v>45811</c:v>
                </c:pt>
                <c:pt idx="19">
                  <c:v>45812</c:v>
                </c:pt>
                <c:pt idx="20">
                  <c:v>45813</c:v>
                </c:pt>
                <c:pt idx="21">
                  <c:v>45817</c:v>
                </c:pt>
                <c:pt idx="22">
                  <c:v>45818</c:v>
                </c:pt>
                <c:pt idx="23">
                  <c:v>45819</c:v>
                </c:pt>
                <c:pt idx="24">
                  <c:v>45820</c:v>
                </c:pt>
                <c:pt idx="25">
                  <c:v>45821</c:v>
                </c:pt>
                <c:pt idx="26">
                  <c:v>45824</c:v>
                </c:pt>
                <c:pt idx="27">
                  <c:v>45825</c:v>
                </c:pt>
                <c:pt idx="28">
                  <c:v>45826</c:v>
                </c:pt>
                <c:pt idx="29">
                  <c:v>45827</c:v>
                </c:pt>
              </c:numCache>
            </c:numRef>
          </c:cat>
          <c:val>
            <c:numRef>
              <c:f>'Lot 131,132'!$B$7:$B$49</c:f>
              <c:numCache>
                <c:formatCode>0</c:formatCode>
                <c:ptCount val="43"/>
                <c:pt idx="0">
                  <c:v>36</c:v>
                </c:pt>
                <c:pt idx="1">
                  <c:v>41</c:v>
                </c:pt>
                <c:pt idx="2">
                  <c:v>35</c:v>
                </c:pt>
                <c:pt idx="3">
                  <c:v>24</c:v>
                </c:pt>
                <c:pt idx="4">
                  <c:v>11</c:v>
                </c:pt>
                <c:pt idx="5">
                  <c:v>34</c:v>
                </c:pt>
                <c:pt idx="6" formatCode="General">
                  <c:v>27</c:v>
                </c:pt>
                <c:pt idx="7" formatCode="General">
                  <c:v>47</c:v>
                </c:pt>
                <c:pt idx="8" formatCode="General">
                  <c:v>28</c:v>
                </c:pt>
                <c:pt idx="9" formatCode="General">
                  <c:v>59</c:v>
                </c:pt>
                <c:pt idx="10">
                  <c:v>22</c:v>
                </c:pt>
                <c:pt idx="11">
                  <c:v>33</c:v>
                </c:pt>
                <c:pt idx="12">
                  <c:v>48</c:v>
                </c:pt>
                <c:pt idx="13">
                  <c:v>21</c:v>
                </c:pt>
                <c:pt idx="14">
                  <c:v>55</c:v>
                </c:pt>
                <c:pt idx="15" formatCode="General">
                  <c:v>25</c:v>
                </c:pt>
                <c:pt idx="16" formatCode="General">
                  <c:v>20</c:v>
                </c:pt>
                <c:pt idx="17">
                  <c:v>27</c:v>
                </c:pt>
                <c:pt idx="18" formatCode="General">
                  <c:v>30</c:v>
                </c:pt>
                <c:pt idx="19" formatCode="General">
                  <c:v>22</c:v>
                </c:pt>
                <c:pt idx="20" formatCode="General">
                  <c:v>26</c:v>
                </c:pt>
                <c:pt idx="21" formatCode="General">
                  <c:v>27</c:v>
                </c:pt>
                <c:pt idx="22" formatCode="General">
                  <c:v>16</c:v>
                </c:pt>
                <c:pt idx="23" formatCode="General">
                  <c:v>27</c:v>
                </c:pt>
                <c:pt idx="24" formatCode="General">
                  <c:v>29</c:v>
                </c:pt>
                <c:pt idx="25" formatCode="General">
                  <c:v>30</c:v>
                </c:pt>
                <c:pt idx="26" formatCode="General">
                  <c:v>36</c:v>
                </c:pt>
                <c:pt idx="27" formatCode="General">
                  <c:v>26</c:v>
                </c:pt>
                <c:pt idx="28" formatCode="General">
                  <c:v>22</c:v>
                </c:pt>
                <c:pt idx="29" formatCode="General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D-4764-85B6-E6BD680E495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131,132'!$T$8:$T$52</c:f>
              <c:numCache>
                <c:formatCode>0</c:formatCode>
                <c:ptCount val="45"/>
                <c:pt idx="0">
                  <c:v>30.166666666666668</c:v>
                </c:pt>
                <c:pt idx="1">
                  <c:v>30.166666666666668</c:v>
                </c:pt>
                <c:pt idx="2">
                  <c:v>30.166666666666668</c:v>
                </c:pt>
                <c:pt idx="3">
                  <c:v>30.166666666666668</c:v>
                </c:pt>
                <c:pt idx="4">
                  <c:v>30.166666666666668</c:v>
                </c:pt>
                <c:pt idx="5">
                  <c:v>30.166666666666668</c:v>
                </c:pt>
                <c:pt idx="6">
                  <c:v>30.166666666666668</c:v>
                </c:pt>
                <c:pt idx="7">
                  <c:v>30.166666666666668</c:v>
                </c:pt>
                <c:pt idx="8">
                  <c:v>30.166666666666668</c:v>
                </c:pt>
                <c:pt idx="9">
                  <c:v>30.166666666666668</c:v>
                </c:pt>
                <c:pt idx="10">
                  <c:v>30.166666666666668</c:v>
                </c:pt>
                <c:pt idx="11">
                  <c:v>30.166666666666668</c:v>
                </c:pt>
                <c:pt idx="12">
                  <c:v>30.166666666666668</c:v>
                </c:pt>
                <c:pt idx="13">
                  <c:v>30.166666666666668</c:v>
                </c:pt>
                <c:pt idx="14">
                  <c:v>30.166666666666668</c:v>
                </c:pt>
                <c:pt idx="15">
                  <c:v>30.166666666666668</c:v>
                </c:pt>
                <c:pt idx="16">
                  <c:v>30.166666666666668</c:v>
                </c:pt>
                <c:pt idx="17">
                  <c:v>30.166666666666668</c:v>
                </c:pt>
                <c:pt idx="18">
                  <c:v>30.166666666666668</c:v>
                </c:pt>
                <c:pt idx="19">
                  <c:v>30.166666666666668</c:v>
                </c:pt>
                <c:pt idx="20">
                  <c:v>30.166666666666668</c:v>
                </c:pt>
                <c:pt idx="22">
                  <c:v>30.166666666666668</c:v>
                </c:pt>
                <c:pt idx="23">
                  <c:v>30.166666666666668</c:v>
                </c:pt>
                <c:pt idx="24">
                  <c:v>30.166666666666668</c:v>
                </c:pt>
                <c:pt idx="25">
                  <c:v>30.166666666666668</c:v>
                </c:pt>
                <c:pt idx="26">
                  <c:v>30.166666666666668</c:v>
                </c:pt>
                <c:pt idx="27">
                  <c:v>30.166666666666668</c:v>
                </c:pt>
                <c:pt idx="28">
                  <c:v>30.166666666666668</c:v>
                </c:pt>
                <c:pt idx="29">
                  <c:v>30.166666666666668</c:v>
                </c:pt>
                <c:pt idx="30">
                  <c:v>30.166666666666668</c:v>
                </c:pt>
                <c:pt idx="31">
                  <c:v>30.166666666666668</c:v>
                </c:pt>
                <c:pt idx="32">
                  <c:v>30.166666666666668</c:v>
                </c:pt>
                <c:pt idx="33">
                  <c:v>30.166666666666668</c:v>
                </c:pt>
                <c:pt idx="34">
                  <c:v>30.166666666666668</c:v>
                </c:pt>
                <c:pt idx="35">
                  <c:v>30.166666666666668</c:v>
                </c:pt>
                <c:pt idx="36">
                  <c:v>30.166666666666668</c:v>
                </c:pt>
                <c:pt idx="37">
                  <c:v>30.166666666666668</c:v>
                </c:pt>
                <c:pt idx="38">
                  <c:v>30.166666666666668</c:v>
                </c:pt>
                <c:pt idx="39">
                  <c:v>30.166666666666668</c:v>
                </c:pt>
                <c:pt idx="40">
                  <c:v>30.166666666666668</c:v>
                </c:pt>
                <c:pt idx="41">
                  <c:v>30.166666666666668</c:v>
                </c:pt>
                <c:pt idx="42">
                  <c:v>30.166666666666668</c:v>
                </c:pt>
                <c:pt idx="43">
                  <c:v>30.166666666666668</c:v>
                </c:pt>
                <c:pt idx="44">
                  <c:v>30.166666666666668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D-4764-85B6-E6BD680E495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131,132'!$U$8:$U$52</c:f>
              <c:numCache>
                <c:formatCode>0</c:formatCode>
                <c:ptCount val="45"/>
                <c:pt idx="0">
                  <c:v>24.133333333333333</c:v>
                </c:pt>
                <c:pt idx="1">
                  <c:v>24.133333333333333</c:v>
                </c:pt>
                <c:pt idx="2">
                  <c:v>24.133333333333333</c:v>
                </c:pt>
                <c:pt idx="3">
                  <c:v>24.133333333333333</c:v>
                </c:pt>
                <c:pt idx="4">
                  <c:v>24.133333333333333</c:v>
                </c:pt>
                <c:pt idx="5">
                  <c:v>24.133333333333333</c:v>
                </c:pt>
                <c:pt idx="6">
                  <c:v>24.133333333333333</c:v>
                </c:pt>
                <c:pt idx="7">
                  <c:v>24.133333333333333</c:v>
                </c:pt>
                <c:pt idx="8">
                  <c:v>24.133333333333333</c:v>
                </c:pt>
                <c:pt idx="9">
                  <c:v>24.133333333333333</c:v>
                </c:pt>
                <c:pt idx="10">
                  <c:v>24.133333333333333</c:v>
                </c:pt>
                <c:pt idx="11">
                  <c:v>24.133333333333333</c:v>
                </c:pt>
                <c:pt idx="12">
                  <c:v>24.133333333333333</c:v>
                </c:pt>
                <c:pt idx="13">
                  <c:v>24.133333333333333</c:v>
                </c:pt>
                <c:pt idx="14">
                  <c:v>24.133333333333333</c:v>
                </c:pt>
                <c:pt idx="15">
                  <c:v>24.133333333333333</c:v>
                </c:pt>
                <c:pt idx="16">
                  <c:v>24.133333333333333</c:v>
                </c:pt>
                <c:pt idx="17">
                  <c:v>24.133333333333333</c:v>
                </c:pt>
                <c:pt idx="18">
                  <c:v>24.133333333333333</c:v>
                </c:pt>
                <c:pt idx="19">
                  <c:v>24.133333333333333</c:v>
                </c:pt>
                <c:pt idx="20">
                  <c:v>24.133333333333333</c:v>
                </c:pt>
                <c:pt idx="22">
                  <c:v>24.133333333333333</c:v>
                </c:pt>
                <c:pt idx="23">
                  <c:v>24.133333333333333</c:v>
                </c:pt>
                <c:pt idx="24">
                  <c:v>24.133333333333333</c:v>
                </c:pt>
                <c:pt idx="25">
                  <c:v>24.133333333333333</c:v>
                </c:pt>
                <c:pt idx="26">
                  <c:v>24.133333333333333</c:v>
                </c:pt>
                <c:pt idx="27">
                  <c:v>24.133333333333333</c:v>
                </c:pt>
                <c:pt idx="28">
                  <c:v>24.133333333333333</c:v>
                </c:pt>
                <c:pt idx="29">
                  <c:v>24.133333333333333</c:v>
                </c:pt>
                <c:pt idx="30">
                  <c:v>24.133333333333333</c:v>
                </c:pt>
                <c:pt idx="31">
                  <c:v>24.133333333333333</c:v>
                </c:pt>
                <c:pt idx="32">
                  <c:v>24.133333333333333</c:v>
                </c:pt>
                <c:pt idx="33">
                  <c:v>24.133333333333333</c:v>
                </c:pt>
                <c:pt idx="34">
                  <c:v>24.133333333333333</c:v>
                </c:pt>
                <c:pt idx="35">
                  <c:v>24.133333333333333</c:v>
                </c:pt>
                <c:pt idx="36">
                  <c:v>24.133333333333333</c:v>
                </c:pt>
                <c:pt idx="37">
                  <c:v>24.133333333333333</c:v>
                </c:pt>
                <c:pt idx="38">
                  <c:v>24.133333333333333</c:v>
                </c:pt>
                <c:pt idx="39">
                  <c:v>24.133333333333333</c:v>
                </c:pt>
                <c:pt idx="40">
                  <c:v>24.133333333333333</c:v>
                </c:pt>
                <c:pt idx="41">
                  <c:v>24.133333333333333</c:v>
                </c:pt>
                <c:pt idx="42">
                  <c:v>24.133333333333333</c:v>
                </c:pt>
                <c:pt idx="43">
                  <c:v>24.133333333333333</c:v>
                </c:pt>
                <c:pt idx="44">
                  <c:v>24.133333333333333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D-4764-85B6-E6BD680E49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131,132'!$V$8:$V$52</c:f>
              <c:numCache>
                <c:formatCode>0</c:formatCode>
                <c:ptCount val="45"/>
                <c:pt idx="0">
                  <c:v>36.200000000000003</c:v>
                </c:pt>
                <c:pt idx="1">
                  <c:v>36.200000000000003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36.200000000000003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36.200000000000003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36.200000000000003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D-4764-85B6-E6BD680E495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131,132'!$W$8:$W$52</c:f>
              <c:numCache>
                <c:formatCode>General</c:formatCode>
                <c:ptCount val="45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18.100000000000001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18.100000000000001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18.100000000000001</c:v>
                </c:pt>
                <c:pt idx="43">
                  <c:v>18.100000000000001</c:v>
                </c:pt>
                <c:pt idx="44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D-4764-85B6-E6BD680E495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131,132'!$X$8:$X$52</c:f>
              <c:numCache>
                <c:formatCode>General</c:formatCode>
                <c:ptCount val="45"/>
                <c:pt idx="0">
                  <c:v>42.233333333333334</c:v>
                </c:pt>
                <c:pt idx="1">
                  <c:v>42.233333333333334</c:v>
                </c:pt>
                <c:pt idx="2">
                  <c:v>42.233333333333334</c:v>
                </c:pt>
                <c:pt idx="3">
                  <c:v>42.233333333333334</c:v>
                </c:pt>
                <c:pt idx="4">
                  <c:v>42.233333333333334</c:v>
                </c:pt>
                <c:pt idx="5">
                  <c:v>42.233333333333334</c:v>
                </c:pt>
                <c:pt idx="6">
                  <c:v>42.233333333333334</c:v>
                </c:pt>
                <c:pt idx="7">
                  <c:v>42.233333333333334</c:v>
                </c:pt>
                <c:pt idx="8">
                  <c:v>42.233333333333334</c:v>
                </c:pt>
                <c:pt idx="9">
                  <c:v>42.233333333333334</c:v>
                </c:pt>
                <c:pt idx="10">
                  <c:v>42.233333333333334</c:v>
                </c:pt>
                <c:pt idx="11">
                  <c:v>42.233333333333334</c:v>
                </c:pt>
                <c:pt idx="12">
                  <c:v>42.233333333333334</c:v>
                </c:pt>
                <c:pt idx="13">
                  <c:v>42.233333333333334</c:v>
                </c:pt>
                <c:pt idx="14">
                  <c:v>42.233333333333334</c:v>
                </c:pt>
                <c:pt idx="15">
                  <c:v>42.233333333333334</c:v>
                </c:pt>
                <c:pt idx="16">
                  <c:v>42.233333333333334</c:v>
                </c:pt>
                <c:pt idx="17">
                  <c:v>42.233333333333334</c:v>
                </c:pt>
                <c:pt idx="18">
                  <c:v>42.233333333333334</c:v>
                </c:pt>
                <c:pt idx="19">
                  <c:v>42.233333333333334</c:v>
                </c:pt>
                <c:pt idx="20">
                  <c:v>42.233333333333334</c:v>
                </c:pt>
                <c:pt idx="22">
                  <c:v>42.233333333333334</c:v>
                </c:pt>
                <c:pt idx="23">
                  <c:v>42.233333333333334</c:v>
                </c:pt>
                <c:pt idx="24">
                  <c:v>42.233333333333334</c:v>
                </c:pt>
                <c:pt idx="25">
                  <c:v>42.233333333333334</c:v>
                </c:pt>
                <c:pt idx="26">
                  <c:v>42.233333333333334</c:v>
                </c:pt>
                <c:pt idx="27">
                  <c:v>42.233333333333334</c:v>
                </c:pt>
                <c:pt idx="28">
                  <c:v>42.233333333333334</c:v>
                </c:pt>
                <c:pt idx="29">
                  <c:v>42.233333333333334</c:v>
                </c:pt>
                <c:pt idx="30">
                  <c:v>42.233333333333334</c:v>
                </c:pt>
                <c:pt idx="31">
                  <c:v>42.233333333333334</c:v>
                </c:pt>
                <c:pt idx="32">
                  <c:v>42.233333333333334</c:v>
                </c:pt>
                <c:pt idx="33">
                  <c:v>42.233333333333334</c:v>
                </c:pt>
                <c:pt idx="34">
                  <c:v>42.233333333333334</c:v>
                </c:pt>
                <c:pt idx="35">
                  <c:v>42.233333333333334</c:v>
                </c:pt>
                <c:pt idx="36">
                  <c:v>42.233333333333334</c:v>
                </c:pt>
                <c:pt idx="37">
                  <c:v>42.233333333333334</c:v>
                </c:pt>
                <c:pt idx="38">
                  <c:v>42.233333333333334</c:v>
                </c:pt>
                <c:pt idx="39">
                  <c:v>42.233333333333334</c:v>
                </c:pt>
                <c:pt idx="40">
                  <c:v>42.233333333333334</c:v>
                </c:pt>
                <c:pt idx="41">
                  <c:v>42.233333333333334</c:v>
                </c:pt>
                <c:pt idx="42">
                  <c:v>42.233333333333334</c:v>
                </c:pt>
                <c:pt idx="43">
                  <c:v>42.233333333333334</c:v>
                </c:pt>
                <c:pt idx="44">
                  <c:v>42.233333333333334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1D-4764-85B6-E6BD680E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131,132'!$A$7:$A$46</c:f>
              <c:numCache>
                <c:formatCode>m/d/yyyy</c:formatCode>
                <c:ptCount val="40"/>
                <c:pt idx="0">
                  <c:v>45779</c:v>
                </c:pt>
                <c:pt idx="1">
                  <c:v>45783</c:v>
                </c:pt>
                <c:pt idx="2">
                  <c:v>45784</c:v>
                </c:pt>
                <c:pt idx="3">
                  <c:v>45785</c:v>
                </c:pt>
                <c:pt idx="4">
                  <c:v>45786</c:v>
                </c:pt>
                <c:pt idx="5">
                  <c:v>45789</c:v>
                </c:pt>
                <c:pt idx="6">
                  <c:v>45790</c:v>
                </c:pt>
                <c:pt idx="7">
                  <c:v>45792</c:v>
                </c:pt>
                <c:pt idx="8">
                  <c:v>45793</c:v>
                </c:pt>
                <c:pt idx="9">
                  <c:v>45796</c:v>
                </c:pt>
                <c:pt idx="10">
                  <c:v>45797</c:v>
                </c:pt>
                <c:pt idx="11">
                  <c:v>45798</c:v>
                </c:pt>
                <c:pt idx="12">
                  <c:v>45799</c:v>
                </c:pt>
                <c:pt idx="13">
                  <c:v>45800</c:v>
                </c:pt>
                <c:pt idx="14">
                  <c:v>45804</c:v>
                </c:pt>
                <c:pt idx="15">
                  <c:v>45806</c:v>
                </c:pt>
                <c:pt idx="16">
                  <c:v>45807</c:v>
                </c:pt>
                <c:pt idx="17">
                  <c:v>45810</c:v>
                </c:pt>
                <c:pt idx="18">
                  <c:v>45811</c:v>
                </c:pt>
                <c:pt idx="19">
                  <c:v>45812</c:v>
                </c:pt>
                <c:pt idx="20">
                  <c:v>45813</c:v>
                </c:pt>
                <c:pt idx="21">
                  <c:v>45817</c:v>
                </c:pt>
                <c:pt idx="22">
                  <c:v>45818</c:v>
                </c:pt>
                <c:pt idx="23">
                  <c:v>45819</c:v>
                </c:pt>
                <c:pt idx="24">
                  <c:v>45820</c:v>
                </c:pt>
                <c:pt idx="25">
                  <c:v>45821</c:v>
                </c:pt>
                <c:pt idx="26">
                  <c:v>45824</c:v>
                </c:pt>
                <c:pt idx="27">
                  <c:v>45825</c:v>
                </c:pt>
                <c:pt idx="28">
                  <c:v>45826</c:v>
                </c:pt>
                <c:pt idx="29">
                  <c:v>45827</c:v>
                </c:pt>
              </c:numCache>
            </c:numRef>
          </c:cat>
          <c:val>
            <c:numRef>
              <c:f>'Lot 131,132'!$C$7:$C$49</c:f>
              <c:numCache>
                <c:formatCode>0</c:formatCode>
                <c:ptCount val="43"/>
                <c:pt idx="0" formatCode="General">
                  <c:v>312</c:v>
                </c:pt>
                <c:pt idx="1">
                  <c:v>257</c:v>
                </c:pt>
                <c:pt idx="2">
                  <c:v>404</c:v>
                </c:pt>
                <c:pt idx="3">
                  <c:v>246</c:v>
                </c:pt>
                <c:pt idx="4">
                  <c:v>274</c:v>
                </c:pt>
                <c:pt idx="5">
                  <c:v>477</c:v>
                </c:pt>
                <c:pt idx="6" formatCode="General">
                  <c:v>304</c:v>
                </c:pt>
                <c:pt idx="7" formatCode="General">
                  <c:v>553</c:v>
                </c:pt>
                <c:pt idx="8" formatCode="General">
                  <c:v>405</c:v>
                </c:pt>
                <c:pt idx="9" formatCode="General">
                  <c:v>673</c:v>
                </c:pt>
                <c:pt idx="10" formatCode="General">
                  <c:v>213</c:v>
                </c:pt>
                <c:pt idx="11">
                  <c:v>549</c:v>
                </c:pt>
                <c:pt idx="12">
                  <c:v>322</c:v>
                </c:pt>
                <c:pt idx="13">
                  <c:v>230</c:v>
                </c:pt>
                <c:pt idx="14">
                  <c:v>484</c:v>
                </c:pt>
                <c:pt idx="15" formatCode="General">
                  <c:v>293</c:v>
                </c:pt>
                <c:pt idx="16" formatCode="General">
                  <c:v>310</c:v>
                </c:pt>
                <c:pt idx="17">
                  <c:v>354</c:v>
                </c:pt>
                <c:pt idx="18" formatCode="General">
                  <c:v>238</c:v>
                </c:pt>
                <c:pt idx="19" formatCode="General">
                  <c:v>307</c:v>
                </c:pt>
                <c:pt idx="20" formatCode="General">
                  <c:v>266</c:v>
                </c:pt>
                <c:pt idx="21" formatCode="General">
                  <c:v>262</c:v>
                </c:pt>
                <c:pt idx="22" formatCode="General">
                  <c:v>167</c:v>
                </c:pt>
                <c:pt idx="23" formatCode="General">
                  <c:v>320</c:v>
                </c:pt>
                <c:pt idx="24" formatCode="General">
                  <c:v>231</c:v>
                </c:pt>
                <c:pt idx="25" formatCode="General">
                  <c:v>207</c:v>
                </c:pt>
                <c:pt idx="26" formatCode="General">
                  <c:v>327</c:v>
                </c:pt>
                <c:pt idx="27" formatCode="General">
                  <c:v>443</c:v>
                </c:pt>
                <c:pt idx="28" formatCode="General">
                  <c:v>362</c:v>
                </c:pt>
                <c:pt idx="29" formatCode="General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F80-9DE1-C9A18360FC77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131,132'!$Y$8:$Y$52</c:f>
              <c:numCache>
                <c:formatCode>0</c:formatCode>
                <c:ptCount val="45"/>
                <c:pt idx="0">
                  <c:v>328.33333333333331</c:v>
                </c:pt>
                <c:pt idx="1">
                  <c:v>328.33333333333331</c:v>
                </c:pt>
                <c:pt idx="2">
                  <c:v>328.33333333333331</c:v>
                </c:pt>
                <c:pt idx="3">
                  <c:v>328.33333333333331</c:v>
                </c:pt>
                <c:pt idx="4">
                  <c:v>328.33333333333331</c:v>
                </c:pt>
                <c:pt idx="5">
                  <c:v>328.33333333333331</c:v>
                </c:pt>
                <c:pt idx="6">
                  <c:v>328.33333333333331</c:v>
                </c:pt>
                <c:pt idx="7">
                  <c:v>328.33333333333331</c:v>
                </c:pt>
                <c:pt idx="8">
                  <c:v>328.33333333333331</c:v>
                </c:pt>
                <c:pt idx="9">
                  <c:v>328.33333333333331</c:v>
                </c:pt>
                <c:pt idx="10">
                  <c:v>328.33333333333331</c:v>
                </c:pt>
                <c:pt idx="11">
                  <c:v>328.33333333333331</c:v>
                </c:pt>
                <c:pt idx="12">
                  <c:v>328.33333333333331</c:v>
                </c:pt>
                <c:pt idx="13">
                  <c:v>328.33333333333331</c:v>
                </c:pt>
                <c:pt idx="14">
                  <c:v>328.33333333333331</c:v>
                </c:pt>
                <c:pt idx="15">
                  <c:v>328.33333333333331</c:v>
                </c:pt>
                <c:pt idx="16">
                  <c:v>328.33333333333331</c:v>
                </c:pt>
                <c:pt idx="17">
                  <c:v>328.33333333333331</c:v>
                </c:pt>
                <c:pt idx="18">
                  <c:v>328.33333333333331</c:v>
                </c:pt>
                <c:pt idx="19">
                  <c:v>328.33333333333331</c:v>
                </c:pt>
                <c:pt idx="20">
                  <c:v>328.33333333333331</c:v>
                </c:pt>
                <c:pt idx="22">
                  <c:v>328.33333333333331</c:v>
                </c:pt>
                <c:pt idx="23">
                  <c:v>328.33333333333331</c:v>
                </c:pt>
                <c:pt idx="24">
                  <c:v>328.33333333333331</c:v>
                </c:pt>
                <c:pt idx="25">
                  <c:v>328.33333333333331</c:v>
                </c:pt>
                <c:pt idx="26">
                  <c:v>328.33333333333331</c:v>
                </c:pt>
                <c:pt idx="27">
                  <c:v>328.33333333333331</c:v>
                </c:pt>
                <c:pt idx="28">
                  <c:v>328.33333333333331</c:v>
                </c:pt>
                <c:pt idx="29">
                  <c:v>328.33333333333331</c:v>
                </c:pt>
                <c:pt idx="30">
                  <c:v>328.33333333333331</c:v>
                </c:pt>
                <c:pt idx="31">
                  <c:v>328.33333333333331</c:v>
                </c:pt>
                <c:pt idx="32">
                  <c:v>328.33333333333331</c:v>
                </c:pt>
                <c:pt idx="33">
                  <c:v>328.33333333333331</c:v>
                </c:pt>
                <c:pt idx="34">
                  <c:v>328.33333333333331</c:v>
                </c:pt>
                <c:pt idx="35">
                  <c:v>328.33333333333331</c:v>
                </c:pt>
                <c:pt idx="36">
                  <c:v>328.33333333333331</c:v>
                </c:pt>
                <c:pt idx="37">
                  <c:v>328.33333333333331</c:v>
                </c:pt>
                <c:pt idx="38">
                  <c:v>328.33333333333331</c:v>
                </c:pt>
                <c:pt idx="39">
                  <c:v>328.33333333333331</c:v>
                </c:pt>
                <c:pt idx="40">
                  <c:v>328.33333333333331</c:v>
                </c:pt>
                <c:pt idx="41">
                  <c:v>328.33333333333331</c:v>
                </c:pt>
                <c:pt idx="42">
                  <c:v>328.33333333333331</c:v>
                </c:pt>
                <c:pt idx="43">
                  <c:v>328.33333333333331</c:v>
                </c:pt>
                <c:pt idx="44">
                  <c:v>328.33333333333331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F80-9DE1-C9A18360FC77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131,132'!$Z$8:$Z$52</c:f>
              <c:numCache>
                <c:formatCode>0</c:formatCode>
                <c:ptCount val="45"/>
                <c:pt idx="0">
                  <c:v>262.66666666666663</c:v>
                </c:pt>
                <c:pt idx="1">
                  <c:v>262.66666666666663</c:v>
                </c:pt>
                <c:pt idx="2">
                  <c:v>262.66666666666663</c:v>
                </c:pt>
                <c:pt idx="3">
                  <c:v>262.66666666666663</c:v>
                </c:pt>
                <c:pt idx="4">
                  <c:v>262.66666666666663</c:v>
                </c:pt>
                <c:pt idx="5">
                  <c:v>262.66666666666663</c:v>
                </c:pt>
                <c:pt idx="6">
                  <c:v>262.66666666666663</c:v>
                </c:pt>
                <c:pt idx="7">
                  <c:v>262.66666666666663</c:v>
                </c:pt>
                <c:pt idx="8">
                  <c:v>262.66666666666663</c:v>
                </c:pt>
                <c:pt idx="9">
                  <c:v>262.66666666666663</c:v>
                </c:pt>
                <c:pt idx="10">
                  <c:v>262.66666666666663</c:v>
                </c:pt>
                <c:pt idx="11">
                  <c:v>262.66666666666663</c:v>
                </c:pt>
                <c:pt idx="12">
                  <c:v>262.66666666666663</c:v>
                </c:pt>
                <c:pt idx="13">
                  <c:v>262.66666666666663</c:v>
                </c:pt>
                <c:pt idx="14">
                  <c:v>262.66666666666663</c:v>
                </c:pt>
                <c:pt idx="15">
                  <c:v>262.66666666666663</c:v>
                </c:pt>
                <c:pt idx="16">
                  <c:v>262.66666666666663</c:v>
                </c:pt>
                <c:pt idx="17">
                  <c:v>262.66666666666663</c:v>
                </c:pt>
                <c:pt idx="18">
                  <c:v>262.66666666666663</c:v>
                </c:pt>
                <c:pt idx="19">
                  <c:v>262.66666666666663</c:v>
                </c:pt>
                <c:pt idx="20">
                  <c:v>262.66666666666663</c:v>
                </c:pt>
                <c:pt idx="22">
                  <c:v>262.66666666666663</c:v>
                </c:pt>
                <c:pt idx="23">
                  <c:v>262.66666666666663</c:v>
                </c:pt>
                <c:pt idx="24">
                  <c:v>262.66666666666663</c:v>
                </c:pt>
                <c:pt idx="25">
                  <c:v>262.66666666666663</c:v>
                </c:pt>
                <c:pt idx="26">
                  <c:v>262.66666666666663</c:v>
                </c:pt>
                <c:pt idx="27">
                  <c:v>262.66666666666663</c:v>
                </c:pt>
                <c:pt idx="28">
                  <c:v>262.66666666666663</c:v>
                </c:pt>
                <c:pt idx="29">
                  <c:v>262.66666666666663</c:v>
                </c:pt>
                <c:pt idx="30">
                  <c:v>262.66666666666663</c:v>
                </c:pt>
                <c:pt idx="31">
                  <c:v>262.66666666666663</c:v>
                </c:pt>
                <c:pt idx="32">
                  <c:v>262.66666666666663</c:v>
                </c:pt>
                <c:pt idx="33">
                  <c:v>262.66666666666663</c:v>
                </c:pt>
                <c:pt idx="34">
                  <c:v>262.66666666666663</c:v>
                </c:pt>
                <c:pt idx="35">
                  <c:v>262.66666666666663</c:v>
                </c:pt>
                <c:pt idx="36">
                  <c:v>262.66666666666663</c:v>
                </c:pt>
                <c:pt idx="37">
                  <c:v>262.66666666666663</c:v>
                </c:pt>
                <c:pt idx="38">
                  <c:v>262.66666666666663</c:v>
                </c:pt>
                <c:pt idx="39">
                  <c:v>262.66666666666663</c:v>
                </c:pt>
                <c:pt idx="40">
                  <c:v>262.66666666666663</c:v>
                </c:pt>
                <c:pt idx="41">
                  <c:v>262.66666666666663</c:v>
                </c:pt>
                <c:pt idx="42">
                  <c:v>262.66666666666663</c:v>
                </c:pt>
                <c:pt idx="43">
                  <c:v>262.66666666666663</c:v>
                </c:pt>
                <c:pt idx="44">
                  <c:v>262.66666666666663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4-4F80-9DE1-C9A18360FC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131,132'!$AA$8:$AA$52</c:f>
              <c:numCache>
                <c:formatCode>0</c:formatCode>
                <c:ptCount val="45"/>
                <c:pt idx="0">
                  <c:v>394</c:v>
                </c:pt>
                <c:pt idx="1">
                  <c:v>394</c:v>
                </c:pt>
                <c:pt idx="2">
                  <c:v>394</c:v>
                </c:pt>
                <c:pt idx="3">
                  <c:v>394</c:v>
                </c:pt>
                <c:pt idx="4">
                  <c:v>394</c:v>
                </c:pt>
                <c:pt idx="5">
                  <c:v>394</c:v>
                </c:pt>
                <c:pt idx="6">
                  <c:v>394</c:v>
                </c:pt>
                <c:pt idx="7">
                  <c:v>394</c:v>
                </c:pt>
                <c:pt idx="8">
                  <c:v>394</c:v>
                </c:pt>
                <c:pt idx="9">
                  <c:v>394</c:v>
                </c:pt>
                <c:pt idx="10">
                  <c:v>394</c:v>
                </c:pt>
                <c:pt idx="11">
                  <c:v>394</c:v>
                </c:pt>
                <c:pt idx="12">
                  <c:v>394</c:v>
                </c:pt>
                <c:pt idx="13">
                  <c:v>394</c:v>
                </c:pt>
                <c:pt idx="14">
                  <c:v>394</c:v>
                </c:pt>
                <c:pt idx="15">
                  <c:v>394</c:v>
                </c:pt>
                <c:pt idx="16">
                  <c:v>394</c:v>
                </c:pt>
                <c:pt idx="17">
                  <c:v>394</c:v>
                </c:pt>
                <c:pt idx="18">
                  <c:v>394</c:v>
                </c:pt>
                <c:pt idx="19">
                  <c:v>394</c:v>
                </c:pt>
                <c:pt idx="20">
                  <c:v>394</c:v>
                </c:pt>
                <c:pt idx="22">
                  <c:v>394</c:v>
                </c:pt>
                <c:pt idx="23">
                  <c:v>394</c:v>
                </c:pt>
                <c:pt idx="24">
                  <c:v>394</c:v>
                </c:pt>
                <c:pt idx="25">
                  <c:v>394</c:v>
                </c:pt>
                <c:pt idx="26">
                  <c:v>394</c:v>
                </c:pt>
                <c:pt idx="27">
                  <c:v>394</c:v>
                </c:pt>
                <c:pt idx="28">
                  <c:v>394</c:v>
                </c:pt>
                <c:pt idx="29">
                  <c:v>394</c:v>
                </c:pt>
                <c:pt idx="30">
                  <c:v>394</c:v>
                </c:pt>
                <c:pt idx="31">
                  <c:v>394</c:v>
                </c:pt>
                <c:pt idx="32">
                  <c:v>394</c:v>
                </c:pt>
                <c:pt idx="33">
                  <c:v>394</c:v>
                </c:pt>
                <c:pt idx="34">
                  <c:v>394</c:v>
                </c:pt>
                <c:pt idx="35">
                  <c:v>394</c:v>
                </c:pt>
                <c:pt idx="36">
                  <c:v>394</c:v>
                </c:pt>
                <c:pt idx="37">
                  <c:v>394</c:v>
                </c:pt>
                <c:pt idx="38">
                  <c:v>394</c:v>
                </c:pt>
                <c:pt idx="39">
                  <c:v>394</c:v>
                </c:pt>
                <c:pt idx="40">
                  <c:v>394</c:v>
                </c:pt>
                <c:pt idx="41">
                  <c:v>394</c:v>
                </c:pt>
                <c:pt idx="42">
                  <c:v>394</c:v>
                </c:pt>
                <c:pt idx="43">
                  <c:v>394</c:v>
                </c:pt>
                <c:pt idx="44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4-4F80-9DE1-C9A18360FC77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131,132'!$AB$8:$AB$52</c:f>
              <c:numCache>
                <c:formatCode>General</c:formatCode>
                <c:ptCount val="45"/>
                <c:pt idx="0">
                  <c:v>196.99999999999997</c:v>
                </c:pt>
                <c:pt idx="1">
                  <c:v>196.99999999999997</c:v>
                </c:pt>
                <c:pt idx="2">
                  <c:v>196.99999999999997</c:v>
                </c:pt>
                <c:pt idx="3">
                  <c:v>196.99999999999997</c:v>
                </c:pt>
                <c:pt idx="4">
                  <c:v>196.99999999999997</c:v>
                </c:pt>
                <c:pt idx="5">
                  <c:v>196.99999999999997</c:v>
                </c:pt>
                <c:pt idx="6">
                  <c:v>196.99999999999997</c:v>
                </c:pt>
                <c:pt idx="7">
                  <c:v>196.99999999999997</c:v>
                </c:pt>
                <c:pt idx="8">
                  <c:v>196.99999999999997</c:v>
                </c:pt>
                <c:pt idx="9">
                  <c:v>196.99999999999997</c:v>
                </c:pt>
                <c:pt idx="10">
                  <c:v>196.99999999999997</c:v>
                </c:pt>
                <c:pt idx="11">
                  <c:v>196.99999999999997</c:v>
                </c:pt>
                <c:pt idx="12">
                  <c:v>196.99999999999997</c:v>
                </c:pt>
                <c:pt idx="13">
                  <c:v>196.99999999999997</c:v>
                </c:pt>
                <c:pt idx="14">
                  <c:v>196.99999999999997</c:v>
                </c:pt>
                <c:pt idx="15">
                  <c:v>196.99999999999997</c:v>
                </c:pt>
                <c:pt idx="16">
                  <c:v>196.99999999999997</c:v>
                </c:pt>
                <c:pt idx="17">
                  <c:v>196.99999999999997</c:v>
                </c:pt>
                <c:pt idx="18">
                  <c:v>196.99999999999997</c:v>
                </c:pt>
                <c:pt idx="19">
                  <c:v>196.99999999999997</c:v>
                </c:pt>
                <c:pt idx="20">
                  <c:v>196.99999999999997</c:v>
                </c:pt>
                <c:pt idx="22">
                  <c:v>196.99999999999997</c:v>
                </c:pt>
                <c:pt idx="23">
                  <c:v>196.99999999999997</c:v>
                </c:pt>
                <c:pt idx="24">
                  <c:v>196.99999999999997</c:v>
                </c:pt>
                <c:pt idx="25">
                  <c:v>196.99999999999997</c:v>
                </c:pt>
                <c:pt idx="26">
                  <c:v>196.99999999999997</c:v>
                </c:pt>
                <c:pt idx="27">
                  <c:v>196.99999999999997</c:v>
                </c:pt>
                <c:pt idx="28">
                  <c:v>196.99999999999997</c:v>
                </c:pt>
                <c:pt idx="29">
                  <c:v>196.99999999999997</c:v>
                </c:pt>
                <c:pt idx="30">
                  <c:v>196.99999999999997</c:v>
                </c:pt>
                <c:pt idx="31">
                  <c:v>196.99999999999997</c:v>
                </c:pt>
                <c:pt idx="32">
                  <c:v>196.99999999999997</c:v>
                </c:pt>
                <c:pt idx="33">
                  <c:v>196.99999999999997</c:v>
                </c:pt>
                <c:pt idx="34">
                  <c:v>196.99999999999997</c:v>
                </c:pt>
                <c:pt idx="35">
                  <c:v>196.99999999999997</c:v>
                </c:pt>
                <c:pt idx="36">
                  <c:v>196.99999999999997</c:v>
                </c:pt>
                <c:pt idx="37">
                  <c:v>196.99999999999997</c:v>
                </c:pt>
                <c:pt idx="38">
                  <c:v>196.99999999999997</c:v>
                </c:pt>
                <c:pt idx="39">
                  <c:v>196.99999999999997</c:v>
                </c:pt>
                <c:pt idx="40">
                  <c:v>196.99999999999997</c:v>
                </c:pt>
                <c:pt idx="41">
                  <c:v>196.99999999999997</c:v>
                </c:pt>
                <c:pt idx="42">
                  <c:v>196.99999999999997</c:v>
                </c:pt>
                <c:pt idx="43">
                  <c:v>196.99999999999997</c:v>
                </c:pt>
                <c:pt idx="44">
                  <c:v>196.99999999999997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4-4F80-9DE1-C9A18360FC77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131,132'!$AC$8:$AC$51</c:f>
              <c:numCache>
                <c:formatCode>General</c:formatCode>
                <c:ptCount val="44"/>
                <c:pt idx="0">
                  <c:v>459.66666666666663</c:v>
                </c:pt>
                <c:pt idx="1">
                  <c:v>459.66666666666663</c:v>
                </c:pt>
                <c:pt idx="2">
                  <c:v>459.66666666666663</c:v>
                </c:pt>
                <c:pt idx="3">
                  <c:v>459.66666666666663</c:v>
                </c:pt>
                <c:pt idx="4">
                  <c:v>459.66666666666663</c:v>
                </c:pt>
                <c:pt idx="5">
                  <c:v>459.66666666666663</c:v>
                </c:pt>
                <c:pt idx="6">
                  <c:v>459.66666666666663</c:v>
                </c:pt>
                <c:pt idx="7">
                  <c:v>459.66666666666663</c:v>
                </c:pt>
                <c:pt idx="8">
                  <c:v>459.66666666666663</c:v>
                </c:pt>
                <c:pt idx="9">
                  <c:v>459.66666666666663</c:v>
                </c:pt>
                <c:pt idx="10">
                  <c:v>459.66666666666663</c:v>
                </c:pt>
                <c:pt idx="11">
                  <c:v>459.66666666666663</c:v>
                </c:pt>
                <c:pt idx="12">
                  <c:v>459.66666666666663</c:v>
                </c:pt>
                <c:pt idx="13">
                  <c:v>459.66666666666663</c:v>
                </c:pt>
                <c:pt idx="14">
                  <c:v>459.66666666666663</c:v>
                </c:pt>
                <c:pt idx="15">
                  <c:v>459.66666666666663</c:v>
                </c:pt>
                <c:pt idx="16">
                  <c:v>459.66666666666663</c:v>
                </c:pt>
                <c:pt idx="17">
                  <c:v>459.66666666666663</c:v>
                </c:pt>
                <c:pt idx="18">
                  <c:v>459.66666666666663</c:v>
                </c:pt>
                <c:pt idx="19">
                  <c:v>459.66666666666663</c:v>
                </c:pt>
                <c:pt idx="20">
                  <c:v>459.66666666666663</c:v>
                </c:pt>
                <c:pt idx="22">
                  <c:v>459.66666666666663</c:v>
                </c:pt>
                <c:pt idx="23">
                  <c:v>459.66666666666663</c:v>
                </c:pt>
                <c:pt idx="24">
                  <c:v>459.66666666666663</c:v>
                </c:pt>
                <c:pt idx="25">
                  <c:v>459.66666666666663</c:v>
                </c:pt>
                <c:pt idx="26">
                  <c:v>459.66666666666663</c:v>
                </c:pt>
                <c:pt idx="27">
                  <c:v>459.66666666666663</c:v>
                </c:pt>
                <c:pt idx="28">
                  <c:v>459.66666666666663</c:v>
                </c:pt>
                <c:pt idx="29">
                  <c:v>459.66666666666663</c:v>
                </c:pt>
                <c:pt idx="30">
                  <c:v>459.66666666666663</c:v>
                </c:pt>
                <c:pt idx="31">
                  <c:v>459.66666666666663</c:v>
                </c:pt>
                <c:pt idx="32">
                  <c:v>459.66666666666663</c:v>
                </c:pt>
                <c:pt idx="33">
                  <c:v>459.66666666666663</c:v>
                </c:pt>
                <c:pt idx="34">
                  <c:v>459.66666666666663</c:v>
                </c:pt>
                <c:pt idx="35">
                  <c:v>459.66666666666663</c:v>
                </c:pt>
                <c:pt idx="36">
                  <c:v>459.66666666666663</c:v>
                </c:pt>
                <c:pt idx="37">
                  <c:v>459.66666666666663</c:v>
                </c:pt>
                <c:pt idx="38">
                  <c:v>459.66666666666663</c:v>
                </c:pt>
                <c:pt idx="39">
                  <c:v>459.66666666666663</c:v>
                </c:pt>
                <c:pt idx="40">
                  <c:v>459.66666666666663</c:v>
                </c:pt>
                <c:pt idx="41">
                  <c:v>459.66666666666663</c:v>
                </c:pt>
                <c:pt idx="42">
                  <c:v>459.66666666666663</c:v>
                </c:pt>
                <c:pt idx="43">
                  <c:v>459.66666666666663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4-4F80-9DE1-C9A18360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50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133,134'!$A$7:$A$46</c:f>
              <c:numCache>
                <c:formatCode>m/d/yyyy</c:formatCode>
                <c:ptCount val="40"/>
                <c:pt idx="0">
                  <c:v>45824</c:v>
                </c:pt>
                <c:pt idx="1">
                  <c:v>45825</c:v>
                </c:pt>
                <c:pt idx="2">
                  <c:v>45826</c:v>
                </c:pt>
                <c:pt idx="3">
                  <c:v>45827</c:v>
                </c:pt>
                <c:pt idx="4">
                  <c:v>45828</c:v>
                </c:pt>
                <c:pt idx="5">
                  <c:v>45831</c:v>
                </c:pt>
                <c:pt idx="6">
                  <c:v>45832</c:v>
                </c:pt>
                <c:pt idx="7">
                  <c:v>45833</c:v>
                </c:pt>
                <c:pt idx="8">
                  <c:v>45834</c:v>
                </c:pt>
                <c:pt idx="9">
                  <c:v>45838</c:v>
                </c:pt>
                <c:pt idx="10">
                  <c:v>45839</c:v>
                </c:pt>
                <c:pt idx="11">
                  <c:v>45840</c:v>
                </c:pt>
                <c:pt idx="12">
                  <c:v>45841</c:v>
                </c:pt>
                <c:pt idx="13">
                  <c:v>45845</c:v>
                </c:pt>
                <c:pt idx="14">
                  <c:v>45846</c:v>
                </c:pt>
                <c:pt idx="15">
                  <c:v>45847</c:v>
                </c:pt>
                <c:pt idx="16">
                  <c:v>45848</c:v>
                </c:pt>
                <c:pt idx="17">
                  <c:v>45852</c:v>
                </c:pt>
                <c:pt idx="18">
                  <c:v>45853</c:v>
                </c:pt>
                <c:pt idx="19">
                  <c:v>45854</c:v>
                </c:pt>
                <c:pt idx="20">
                  <c:v>45855</c:v>
                </c:pt>
                <c:pt idx="21">
                  <c:v>45856</c:v>
                </c:pt>
                <c:pt idx="22">
                  <c:v>45859</c:v>
                </c:pt>
                <c:pt idx="23">
                  <c:v>45860</c:v>
                </c:pt>
                <c:pt idx="24">
                  <c:v>45861</c:v>
                </c:pt>
                <c:pt idx="25">
                  <c:v>45862</c:v>
                </c:pt>
                <c:pt idx="26">
                  <c:v>45863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</c:numCache>
            </c:numRef>
          </c:cat>
          <c:val>
            <c:numRef>
              <c:f>'Lot 133,134'!$B$7:$B$49</c:f>
              <c:numCache>
                <c:formatCode>0</c:formatCode>
                <c:ptCount val="43"/>
                <c:pt idx="0">
                  <c:v>81</c:v>
                </c:pt>
                <c:pt idx="1">
                  <c:v>57</c:v>
                </c:pt>
                <c:pt idx="2">
                  <c:v>58</c:v>
                </c:pt>
                <c:pt idx="3">
                  <c:v>44</c:v>
                </c:pt>
                <c:pt idx="4">
                  <c:v>96</c:v>
                </c:pt>
                <c:pt idx="5">
                  <c:v>85</c:v>
                </c:pt>
                <c:pt idx="6" formatCode="General">
                  <c:v>84</c:v>
                </c:pt>
                <c:pt idx="7" formatCode="General">
                  <c:v>99</c:v>
                </c:pt>
                <c:pt idx="8" formatCode="General">
                  <c:v>70</c:v>
                </c:pt>
                <c:pt idx="9" formatCode="General">
                  <c:v>100</c:v>
                </c:pt>
                <c:pt idx="10">
                  <c:v>97</c:v>
                </c:pt>
                <c:pt idx="11">
                  <c:v>89</c:v>
                </c:pt>
                <c:pt idx="12">
                  <c:v>87</c:v>
                </c:pt>
                <c:pt idx="13">
                  <c:v>87</c:v>
                </c:pt>
                <c:pt idx="14">
                  <c:v>91</c:v>
                </c:pt>
                <c:pt idx="15" formatCode="General">
                  <c:v>92</c:v>
                </c:pt>
                <c:pt idx="16" formatCode="General">
                  <c:v>92</c:v>
                </c:pt>
                <c:pt idx="17">
                  <c:v>98</c:v>
                </c:pt>
                <c:pt idx="18" formatCode="General">
                  <c:v>69</c:v>
                </c:pt>
                <c:pt idx="19" formatCode="General">
                  <c:v>93</c:v>
                </c:pt>
                <c:pt idx="20" formatCode="General">
                  <c:v>74</c:v>
                </c:pt>
                <c:pt idx="21" formatCode="General">
                  <c:v>111</c:v>
                </c:pt>
                <c:pt idx="22" formatCode="General">
                  <c:v>84</c:v>
                </c:pt>
                <c:pt idx="23" formatCode="General">
                  <c:v>58</c:v>
                </c:pt>
                <c:pt idx="24" formatCode="General">
                  <c:v>63</c:v>
                </c:pt>
                <c:pt idx="25" formatCode="General">
                  <c:v>66</c:v>
                </c:pt>
                <c:pt idx="26" formatCode="General">
                  <c:v>91</c:v>
                </c:pt>
                <c:pt idx="27" formatCode="General">
                  <c:v>87</c:v>
                </c:pt>
                <c:pt idx="28" formatCode="General">
                  <c:v>100</c:v>
                </c:pt>
                <c:pt idx="29" formatCode="General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C53-8AB4-A141502905E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133,134'!$T$8:$T$52</c:f>
              <c:numCache>
                <c:formatCode>0</c:formatCode>
                <c:ptCount val="45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F-4C53-8AB4-A141502905E9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133,134'!$U$8:$U$52</c:f>
              <c:numCache>
                <c:formatCode>0</c:formatCode>
                <c:ptCount val="45"/>
                <c:pt idx="0">
                  <c:v>58.4</c:v>
                </c:pt>
                <c:pt idx="1">
                  <c:v>58.4</c:v>
                </c:pt>
                <c:pt idx="2">
                  <c:v>58.4</c:v>
                </c:pt>
                <c:pt idx="3">
                  <c:v>58.4</c:v>
                </c:pt>
                <c:pt idx="4">
                  <c:v>58.4</c:v>
                </c:pt>
                <c:pt idx="5">
                  <c:v>58.4</c:v>
                </c:pt>
                <c:pt idx="6">
                  <c:v>58.4</c:v>
                </c:pt>
                <c:pt idx="7">
                  <c:v>58.4</c:v>
                </c:pt>
                <c:pt idx="8">
                  <c:v>58.4</c:v>
                </c:pt>
                <c:pt idx="9">
                  <c:v>58.4</c:v>
                </c:pt>
                <c:pt idx="10">
                  <c:v>58.4</c:v>
                </c:pt>
                <c:pt idx="11">
                  <c:v>58.4</c:v>
                </c:pt>
                <c:pt idx="12">
                  <c:v>58.4</c:v>
                </c:pt>
                <c:pt idx="13">
                  <c:v>58.4</c:v>
                </c:pt>
                <c:pt idx="14">
                  <c:v>58.4</c:v>
                </c:pt>
                <c:pt idx="15">
                  <c:v>58.4</c:v>
                </c:pt>
                <c:pt idx="16">
                  <c:v>58.4</c:v>
                </c:pt>
                <c:pt idx="17">
                  <c:v>58.4</c:v>
                </c:pt>
                <c:pt idx="18">
                  <c:v>58.4</c:v>
                </c:pt>
                <c:pt idx="19">
                  <c:v>58.4</c:v>
                </c:pt>
                <c:pt idx="20">
                  <c:v>58.4</c:v>
                </c:pt>
                <c:pt idx="22">
                  <c:v>58.4</c:v>
                </c:pt>
                <c:pt idx="23">
                  <c:v>58.4</c:v>
                </c:pt>
                <c:pt idx="24">
                  <c:v>58.4</c:v>
                </c:pt>
                <c:pt idx="25">
                  <c:v>58.4</c:v>
                </c:pt>
                <c:pt idx="26">
                  <c:v>58.4</c:v>
                </c:pt>
                <c:pt idx="27">
                  <c:v>58.4</c:v>
                </c:pt>
                <c:pt idx="28">
                  <c:v>58.4</c:v>
                </c:pt>
                <c:pt idx="29">
                  <c:v>58.4</c:v>
                </c:pt>
                <c:pt idx="30">
                  <c:v>58.4</c:v>
                </c:pt>
                <c:pt idx="31">
                  <c:v>58.4</c:v>
                </c:pt>
                <c:pt idx="32">
                  <c:v>58.4</c:v>
                </c:pt>
                <c:pt idx="33">
                  <c:v>58.4</c:v>
                </c:pt>
                <c:pt idx="34">
                  <c:v>58.4</c:v>
                </c:pt>
                <c:pt idx="35">
                  <c:v>58.4</c:v>
                </c:pt>
                <c:pt idx="36">
                  <c:v>58.4</c:v>
                </c:pt>
                <c:pt idx="37">
                  <c:v>58.4</c:v>
                </c:pt>
                <c:pt idx="38">
                  <c:v>58.4</c:v>
                </c:pt>
                <c:pt idx="39">
                  <c:v>58.4</c:v>
                </c:pt>
                <c:pt idx="40">
                  <c:v>58.4</c:v>
                </c:pt>
                <c:pt idx="41">
                  <c:v>58.4</c:v>
                </c:pt>
                <c:pt idx="42">
                  <c:v>58.4</c:v>
                </c:pt>
                <c:pt idx="43">
                  <c:v>58.4</c:v>
                </c:pt>
                <c:pt idx="44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F-4C53-8AB4-A141502905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133,134'!$V$8:$V$52</c:f>
              <c:numCache>
                <c:formatCode>0</c:formatCode>
                <c:ptCount val="45"/>
                <c:pt idx="0">
                  <c:v>87.6</c:v>
                </c:pt>
                <c:pt idx="1">
                  <c:v>87.6</c:v>
                </c:pt>
                <c:pt idx="2">
                  <c:v>87.6</c:v>
                </c:pt>
                <c:pt idx="3">
                  <c:v>87.6</c:v>
                </c:pt>
                <c:pt idx="4">
                  <c:v>87.6</c:v>
                </c:pt>
                <c:pt idx="5">
                  <c:v>87.6</c:v>
                </c:pt>
                <c:pt idx="6">
                  <c:v>87.6</c:v>
                </c:pt>
                <c:pt idx="7">
                  <c:v>87.6</c:v>
                </c:pt>
                <c:pt idx="8">
                  <c:v>87.6</c:v>
                </c:pt>
                <c:pt idx="9">
                  <c:v>87.6</c:v>
                </c:pt>
                <c:pt idx="10">
                  <c:v>87.6</c:v>
                </c:pt>
                <c:pt idx="11">
                  <c:v>87.6</c:v>
                </c:pt>
                <c:pt idx="12">
                  <c:v>87.6</c:v>
                </c:pt>
                <c:pt idx="13">
                  <c:v>87.6</c:v>
                </c:pt>
                <c:pt idx="14">
                  <c:v>87.6</c:v>
                </c:pt>
                <c:pt idx="15">
                  <c:v>87.6</c:v>
                </c:pt>
                <c:pt idx="16">
                  <c:v>87.6</c:v>
                </c:pt>
                <c:pt idx="17">
                  <c:v>87.6</c:v>
                </c:pt>
                <c:pt idx="18">
                  <c:v>87.6</c:v>
                </c:pt>
                <c:pt idx="19">
                  <c:v>87.6</c:v>
                </c:pt>
                <c:pt idx="20">
                  <c:v>87.6</c:v>
                </c:pt>
                <c:pt idx="22">
                  <c:v>87.6</c:v>
                </c:pt>
                <c:pt idx="23">
                  <c:v>87.6</c:v>
                </c:pt>
                <c:pt idx="24">
                  <c:v>87.6</c:v>
                </c:pt>
                <c:pt idx="25">
                  <c:v>87.6</c:v>
                </c:pt>
                <c:pt idx="26">
                  <c:v>87.6</c:v>
                </c:pt>
                <c:pt idx="27">
                  <c:v>87.6</c:v>
                </c:pt>
                <c:pt idx="28">
                  <c:v>87.6</c:v>
                </c:pt>
                <c:pt idx="29">
                  <c:v>87.6</c:v>
                </c:pt>
                <c:pt idx="30">
                  <c:v>87.6</c:v>
                </c:pt>
                <c:pt idx="31">
                  <c:v>87.6</c:v>
                </c:pt>
                <c:pt idx="32">
                  <c:v>87.6</c:v>
                </c:pt>
                <c:pt idx="33">
                  <c:v>87.6</c:v>
                </c:pt>
                <c:pt idx="34">
                  <c:v>87.6</c:v>
                </c:pt>
                <c:pt idx="35">
                  <c:v>87.6</c:v>
                </c:pt>
                <c:pt idx="36">
                  <c:v>87.6</c:v>
                </c:pt>
                <c:pt idx="37">
                  <c:v>87.6</c:v>
                </c:pt>
                <c:pt idx="38">
                  <c:v>87.6</c:v>
                </c:pt>
                <c:pt idx="39">
                  <c:v>87.6</c:v>
                </c:pt>
                <c:pt idx="40">
                  <c:v>87.6</c:v>
                </c:pt>
                <c:pt idx="41">
                  <c:v>87.6</c:v>
                </c:pt>
                <c:pt idx="42">
                  <c:v>87.6</c:v>
                </c:pt>
                <c:pt idx="43">
                  <c:v>87.6</c:v>
                </c:pt>
                <c:pt idx="44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F-4C53-8AB4-A141502905E9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133,134'!$W$8:$W$52</c:f>
              <c:numCache>
                <c:formatCode>General</c:formatCode>
                <c:ptCount val="45"/>
                <c:pt idx="0">
                  <c:v>43.8</c:v>
                </c:pt>
                <c:pt idx="1">
                  <c:v>43.8</c:v>
                </c:pt>
                <c:pt idx="2">
                  <c:v>43.8</c:v>
                </c:pt>
                <c:pt idx="3">
                  <c:v>43.8</c:v>
                </c:pt>
                <c:pt idx="4">
                  <c:v>43.8</c:v>
                </c:pt>
                <c:pt idx="5">
                  <c:v>43.8</c:v>
                </c:pt>
                <c:pt idx="6">
                  <c:v>43.8</c:v>
                </c:pt>
                <c:pt idx="7">
                  <c:v>43.8</c:v>
                </c:pt>
                <c:pt idx="8">
                  <c:v>43.8</c:v>
                </c:pt>
                <c:pt idx="9">
                  <c:v>43.8</c:v>
                </c:pt>
                <c:pt idx="10">
                  <c:v>43.8</c:v>
                </c:pt>
                <c:pt idx="11">
                  <c:v>43.8</c:v>
                </c:pt>
                <c:pt idx="12">
                  <c:v>43.8</c:v>
                </c:pt>
                <c:pt idx="13">
                  <c:v>43.8</c:v>
                </c:pt>
                <c:pt idx="14">
                  <c:v>43.8</c:v>
                </c:pt>
                <c:pt idx="15">
                  <c:v>43.8</c:v>
                </c:pt>
                <c:pt idx="16">
                  <c:v>43.8</c:v>
                </c:pt>
                <c:pt idx="17">
                  <c:v>43.8</c:v>
                </c:pt>
                <c:pt idx="18">
                  <c:v>43.8</c:v>
                </c:pt>
                <c:pt idx="19">
                  <c:v>43.8</c:v>
                </c:pt>
                <c:pt idx="20">
                  <c:v>43.8</c:v>
                </c:pt>
                <c:pt idx="22">
                  <c:v>43.8</c:v>
                </c:pt>
                <c:pt idx="23">
                  <c:v>43.8</c:v>
                </c:pt>
                <c:pt idx="24">
                  <c:v>43.8</c:v>
                </c:pt>
                <c:pt idx="25">
                  <c:v>43.8</c:v>
                </c:pt>
                <c:pt idx="26">
                  <c:v>43.8</c:v>
                </c:pt>
                <c:pt idx="27">
                  <c:v>43.8</c:v>
                </c:pt>
                <c:pt idx="28">
                  <c:v>43.8</c:v>
                </c:pt>
                <c:pt idx="29">
                  <c:v>43.8</c:v>
                </c:pt>
                <c:pt idx="30">
                  <c:v>43.8</c:v>
                </c:pt>
                <c:pt idx="31">
                  <c:v>43.8</c:v>
                </c:pt>
                <c:pt idx="32">
                  <c:v>43.8</c:v>
                </c:pt>
                <c:pt idx="33">
                  <c:v>43.8</c:v>
                </c:pt>
                <c:pt idx="34">
                  <c:v>43.8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43.8</c:v>
                </c:pt>
                <c:pt idx="40">
                  <c:v>43.8</c:v>
                </c:pt>
                <c:pt idx="41">
                  <c:v>43.8</c:v>
                </c:pt>
                <c:pt idx="42">
                  <c:v>43.8</c:v>
                </c:pt>
                <c:pt idx="43">
                  <c:v>43.8</c:v>
                </c:pt>
                <c:pt idx="44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F-4C53-8AB4-A141502905E9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133,134'!$X$8:$X$52</c:f>
              <c:numCache>
                <c:formatCode>General</c:formatCode>
                <c:ptCount val="45"/>
                <c:pt idx="0">
                  <c:v>102.2</c:v>
                </c:pt>
                <c:pt idx="1">
                  <c:v>102.2</c:v>
                </c:pt>
                <c:pt idx="2">
                  <c:v>102.2</c:v>
                </c:pt>
                <c:pt idx="3">
                  <c:v>102.2</c:v>
                </c:pt>
                <c:pt idx="4">
                  <c:v>102.2</c:v>
                </c:pt>
                <c:pt idx="5">
                  <c:v>102.2</c:v>
                </c:pt>
                <c:pt idx="6">
                  <c:v>102.2</c:v>
                </c:pt>
                <c:pt idx="7">
                  <c:v>102.2</c:v>
                </c:pt>
                <c:pt idx="8">
                  <c:v>102.2</c:v>
                </c:pt>
                <c:pt idx="9">
                  <c:v>102.2</c:v>
                </c:pt>
                <c:pt idx="10">
                  <c:v>102.2</c:v>
                </c:pt>
                <c:pt idx="11">
                  <c:v>102.2</c:v>
                </c:pt>
                <c:pt idx="12">
                  <c:v>102.2</c:v>
                </c:pt>
                <c:pt idx="13">
                  <c:v>102.2</c:v>
                </c:pt>
                <c:pt idx="14">
                  <c:v>102.2</c:v>
                </c:pt>
                <c:pt idx="15">
                  <c:v>102.2</c:v>
                </c:pt>
                <c:pt idx="16">
                  <c:v>102.2</c:v>
                </c:pt>
                <c:pt idx="17">
                  <c:v>102.2</c:v>
                </c:pt>
                <c:pt idx="18">
                  <c:v>102.2</c:v>
                </c:pt>
                <c:pt idx="19">
                  <c:v>102.2</c:v>
                </c:pt>
                <c:pt idx="20">
                  <c:v>102.2</c:v>
                </c:pt>
                <c:pt idx="22">
                  <c:v>102.2</c:v>
                </c:pt>
                <c:pt idx="23">
                  <c:v>102.2</c:v>
                </c:pt>
                <c:pt idx="24">
                  <c:v>102.2</c:v>
                </c:pt>
                <c:pt idx="25">
                  <c:v>102.2</c:v>
                </c:pt>
                <c:pt idx="26">
                  <c:v>102.2</c:v>
                </c:pt>
                <c:pt idx="27">
                  <c:v>102.2</c:v>
                </c:pt>
                <c:pt idx="28">
                  <c:v>102.2</c:v>
                </c:pt>
                <c:pt idx="29">
                  <c:v>102.2</c:v>
                </c:pt>
                <c:pt idx="30">
                  <c:v>102.2</c:v>
                </c:pt>
                <c:pt idx="31">
                  <c:v>102.2</c:v>
                </c:pt>
                <c:pt idx="32">
                  <c:v>102.2</c:v>
                </c:pt>
                <c:pt idx="33">
                  <c:v>102.2</c:v>
                </c:pt>
                <c:pt idx="34">
                  <c:v>102.2</c:v>
                </c:pt>
                <c:pt idx="35">
                  <c:v>102.2</c:v>
                </c:pt>
                <c:pt idx="36">
                  <c:v>102.2</c:v>
                </c:pt>
                <c:pt idx="37">
                  <c:v>102.2</c:v>
                </c:pt>
                <c:pt idx="38">
                  <c:v>102.2</c:v>
                </c:pt>
                <c:pt idx="39">
                  <c:v>102.2</c:v>
                </c:pt>
                <c:pt idx="40">
                  <c:v>102.2</c:v>
                </c:pt>
                <c:pt idx="41">
                  <c:v>102.2</c:v>
                </c:pt>
                <c:pt idx="42">
                  <c:v>102.2</c:v>
                </c:pt>
                <c:pt idx="43">
                  <c:v>102.2</c:v>
                </c:pt>
                <c:pt idx="44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F-4C53-8AB4-A1415029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11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133,134'!$A$7:$A$46</c:f>
              <c:numCache>
                <c:formatCode>m/d/yyyy</c:formatCode>
                <c:ptCount val="40"/>
                <c:pt idx="0">
                  <c:v>45824</c:v>
                </c:pt>
                <c:pt idx="1">
                  <c:v>45825</c:v>
                </c:pt>
                <c:pt idx="2">
                  <c:v>45826</c:v>
                </c:pt>
                <c:pt idx="3">
                  <c:v>45827</c:v>
                </c:pt>
                <c:pt idx="4">
                  <c:v>45828</c:v>
                </c:pt>
                <c:pt idx="5">
                  <c:v>45831</c:v>
                </c:pt>
                <c:pt idx="6">
                  <c:v>45832</c:v>
                </c:pt>
                <c:pt idx="7">
                  <c:v>45833</c:v>
                </c:pt>
                <c:pt idx="8">
                  <c:v>45834</c:v>
                </c:pt>
                <c:pt idx="9">
                  <c:v>45838</c:v>
                </c:pt>
                <c:pt idx="10">
                  <c:v>45839</c:v>
                </c:pt>
                <c:pt idx="11">
                  <c:v>45840</c:v>
                </c:pt>
                <c:pt idx="12">
                  <c:v>45841</c:v>
                </c:pt>
                <c:pt idx="13">
                  <c:v>45845</c:v>
                </c:pt>
                <c:pt idx="14">
                  <c:v>45846</c:v>
                </c:pt>
                <c:pt idx="15">
                  <c:v>45847</c:v>
                </c:pt>
                <c:pt idx="16">
                  <c:v>45848</c:v>
                </c:pt>
                <c:pt idx="17">
                  <c:v>45852</c:v>
                </c:pt>
                <c:pt idx="18">
                  <c:v>45853</c:v>
                </c:pt>
                <c:pt idx="19">
                  <c:v>45854</c:v>
                </c:pt>
                <c:pt idx="20">
                  <c:v>45855</c:v>
                </c:pt>
                <c:pt idx="21">
                  <c:v>45856</c:v>
                </c:pt>
                <c:pt idx="22">
                  <c:v>45859</c:v>
                </c:pt>
                <c:pt idx="23">
                  <c:v>45860</c:v>
                </c:pt>
                <c:pt idx="24">
                  <c:v>45861</c:v>
                </c:pt>
                <c:pt idx="25">
                  <c:v>45862</c:v>
                </c:pt>
                <c:pt idx="26">
                  <c:v>45863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</c:numCache>
            </c:numRef>
          </c:cat>
          <c:val>
            <c:numRef>
              <c:f>'Lot 133,134'!$C$7:$C$49</c:f>
              <c:numCache>
                <c:formatCode>0</c:formatCode>
                <c:ptCount val="43"/>
                <c:pt idx="0" formatCode="General">
                  <c:v>365</c:v>
                </c:pt>
                <c:pt idx="1">
                  <c:v>462</c:v>
                </c:pt>
                <c:pt idx="2">
                  <c:v>359</c:v>
                </c:pt>
                <c:pt idx="3">
                  <c:v>244</c:v>
                </c:pt>
                <c:pt idx="4">
                  <c:v>228</c:v>
                </c:pt>
                <c:pt idx="5">
                  <c:v>274</c:v>
                </c:pt>
                <c:pt idx="6" formatCode="General">
                  <c:v>356</c:v>
                </c:pt>
                <c:pt idx="7" formatCode="General">
                  <c:v>325</c:v>
                </c:pt>
                <c:pt idx="8" formatCode="General">
                  <c:v>263</c:v>
                </c:pt>
                <c:pt idx="9" formatCode="General">
                  <c:v>290</c:v>
                </c:pt>
                <c:pt idx="10" formatCode="General">
                  <c:v>237</c:v>
                </c:pt>
                <c:pt idx="11">
                  <c:v>338</c:v>
                </c:pt>
                <c:pt idx="12">
                  <c:v>350</c:v>
                </c:pt>
                <c:pt idx="13">
                  <c:v>298</c:v>
                </c:pt>
                <c:pt idx="14">
                  <c:v>283</c:v>
                </c:pt>
                <c:pt idx="15" formatCode="General">
                  <c:v>295</c:v>
                </c:pt>
                <c:pt idx="16" formatCode="General">
                  <c:v>309</c:v>
                </c:pt>
                <c:pt idx="17">
                  <c:v>353</c:v>
                </c:pt>
                <c:pt idx="18" formatCode="General">
                  <c:v>273</c:v>
                </c:pt>
                <c:pt idx="19" formatCode="General">
                  <c:v>291</c:v>
                </c:pt>
                <c:pt idx="20" formatCode="General">
                  <c:v>267</c:v>
                </c:pt>
                <c:pt idx="21" formatCode="General">
                  <c:v>412</c:v>
                </c:pt>
                <c:pt idx="22" formatCode="General">
                  <c:v>282</c:v>
                </c:pt>
                <c:pt idx="23" formatCode="General">
                  <c:v>262</c:v>
                </c:pt>
                <c:pt idx="24" formatCode="General">
                  <c:v>330</c:v>
                </c:pt>
                <c:pt idx="25" formatCode="General">
                  <c:v>312</c:v>
                </c:pt>
                <c:pt idx="26" formatCode="General">
                  <c:v>320</c:v>
                </c:pt>
                <c:pt idx="27" formatCode="General">
                  <c:v>330</c:v>
                </c:pt>
                <c:pt idx="28" formatCode="General">
                  <c:v>348</c:v>
                </c:pt>
                <c:pt idx="29" formatCode="General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0-470B-B788-7E514E49F147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133,134'!$Y$8:$Y$52</c:f>
              <c:numCache>
                <c:formatCode>0</c:formatCode>
                <c:ptCount val="45"/>
                <c:pt idx="0">
                  <c:v>322</c:v>
                </c:pt>
                <c:pt idx="1">
                  <c:v>322</c:v>
                </c:pt>
                <c:pt idx="2">
                  <c:v>322</c:v>
                </c:pt>
                <c:pt idx="3">
                  <c:v>322</c:v>
                </c:pt>
                <c:pt idx="4">
                  <c:v>322</c:v>
                </c:pt>
                <c:pt idx="5">
                  <c:v>322</c:v>
                </c:pt>
                <c:pt idx="6">
                  <c:v>322</c:v>
                </c:pt>
                <c:pt idx="7">
                  <c:v>322</c:v>
                </c:pt>
                <c:pt idx="8">
                  <c:v>322</c:v>
                </c:pt>
                <c:pt idx="9">
                  <c:v>322</c:v>
                </c:pt>
                <c:pt idx="10">
                  <c:v>322</c:v>
                </c:pt>
                <c:pt idx="11">
                  <c:v>322</c:v>
                </c:pt>
                <c:pt idx="12">
                  <c:v>322</c:v>
                </c:pt>
                <c:pt idx="13">
                  <c:v>322</c:v>
                </c:pt>
                <c:pt idx="14">
                  <c:v>322</c:v>
                </c:pt>
                <c:pt idx="15">
                  <c:v>322</c:v>
                </c:pt>
                <c:pt idx="16">
                  <c:v>322</c:v>
                </c:pt>
                <c:pt idx="17">
                  <c:v>322</c:v>
                </c:pt>
                <c:pt idx="18">
                  <c:v>322</c:v>
                </c:pt>
                <c:pt idx="19">
                  <c:v>322</c:v>
                </c:pt>
                <c:pt idx="20">
                  <c:v>322</c:v>
                </c:pt>
                <c:pt idx="22">
                  <c:v>322</c:v>
                </c:pt>
                <c:pt idx="23">
                  <c:v>322</c:v>
                </c:pt>
                <c:pt idx="24">
                  <c:v>322</c:v>
                </c:pt>
                <c:pt idx="25">
                  <c:v>322</c:v>
                </c:pt>
                <c:pt idx="26">
                  <c:v>322</c:v>
                </c:pt>
                <c:pt idx="27">
                  <c:v>322</c:v>
                </c:pt>
                <c:pt idx="28">
                  <c:v>322</c:v>
                </c:pt>
                <c:pt idx="29">
                  <c:v>322</c:v>
                </c:pt>
                <c:pt idx="30">
                  <c:v>322</c:v>
                </c:pt>
                <c:pt idx="31">
                  <c:v>322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322</c:v>
                </c:pt>
                <c:pt idx="38">
                  <c:v>322</c:v>
                </c:pt>
                <c:pt idx="39">
                  <c:v>322</c:v>
                </c:pt>
                <c:pt idx="40">
                  <c:v>322</c:v>
                </c:pt>
                <c:pt idx="41">
                  <c:v>322</c:v>
                </c:pt>
                <c:pt idx="42">
                  <c:v>322</c:v>
                </c:pt>
                <c:pt idx="43">
                  <c:v>322</c:v>
                </c:pt>
                <c:pt idx="44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0-470B-B788-7E514E49F147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133,134'!$Z$8:$Z$52</c:f>
              <c:numCache>
                <c:formatCode>0</c:formatCode>
                <c:ptCount val="45"/>
                <c:pt idx="0">
                  <c:v>257.60000000000002</c:v>
                </c:pt>
                <c:pt idx="1">
                  <c:v>257.60000000000002</c:v>
                </c:pt>
                <c:pt idx="2">
                  <c:v>257.60000000000002</c:v>
                </c:pt>
                <c:pt idx="3">
                  <c:v>257.60000000000002</c:v>
                </c:pt>
                <c:pt idx="4">
                  <c:v>257.60000000000002</c:v>
                </c:pt>
                <c:pt idx="5">
                  <c:v>257.60000000000002</c:v>
                </c:pt>
                <c:pt idx="6">
                  <c:v>257.60000000000002</c:v>
                </c:pt>
                <c:pt idx="7">
                  <c:v>257.60000000000002</c:v>
                </c:pt>
                <c:pt idx="8">
                  <c:v>257.60000000000002</c:v>
                </c:pt>
                <c:pt idx="9">
                  <c:v>257.60000000000002</c:v>
                </c:pt>
                <c:pt idx="10">
                  <c:v>257.60000000000002</c:v>
                </c:pt>
                <c:pt idx="11">
                  <c:v>257.60000000000002</c:v>
                </c:pt>
                <c:pt idx="12">
                  <c:v>257.60000000000002</c:v>
                </c:pt>
                <c:pt idx="13">
                  <c:v>257.60000000000002</c:v>
                </c:pt>
                <c:pt idx="14">
                  <c:v>257.60000000000002</c:v>
                </c:pt>
                <c:pt idx="15">
                  <c:v>257.60000000000002</c:v>
                </c:pt>
                <c:pt idx="16">
                  <c:v>257.60000000000002</c:v>
                </c:pt>
                <c:pt idx="17">
                  <c:v>257.60000000000002</c:v>
                </c:pt>
                <c:pt idx="18">
                  <c:v>257.60000000000002</c:v>
                </c:pt>
                <c:pt idx="19">
                  <c:v>257.60000000000002</c:v>
                </c:pt>
                <c:pt idx="20">
                  <c:v>257.60000000000002</c:v>
                </c:pt>
                <c:pt idx="22">
                  <c:v>257.60000000000002</c:v>
                </c:pt>
                <c:pt idx="23">
                  <c:v>257.60000000000002</c:v>
                </c:pt>
                <c:pt idx="24">
                  <c:v>257.60000000000002</c:v>
                </c:pt>
                <c:pt idx="25">
                  <c:v>257.60000000000002</c:v>
                </c:pt>
                <c:pt idx="26">
                  <c:v>257.60000000000002</c:v>
                </c:pt>
                <c:pt idx="27">
                  <c:v>257.60000000000002</c:v>
                </c:pt>
                <c:pt idx="28">
                  <c:v>257.60000000000002</c:v>
                </c:pt>
                <c:pt idx="29">
                  <c:v>257.60000000000002</c:v>
                </c:pt>
                <c:pt idx="30">
                  <c:v>257.60000000000002</c:v>
                </c:pt>
                <c:pt idx="31">
                  <c:v>257.60000000000002</c:v>
                </c:pt>
                <c:pt idx="32">
                  <c:v>257.60000000000002</c:v>
                </c:pt>
                <c:pt idx="33">
                  <c:v>257.60000000000002</c:v>
                </c:pt>
                <c:pt idx="34">
                  <c:v>257.60000000000002</c:v>
                </c:pt>
                <c:pt idx="35">
                  <c:v>257.60000000000002</c:v>
                </c:pt>
                <c:pt idx="36">
                  <c:v>257.60000000000002</c:v>
                </c:pt>
                <c:pt idx="37">
                  <c:v>257.60000000000002</c:v>
                </c:pt>
                <c:pt idx="38">
                  <c:v>257.60000000000002</c:v>
                </c:pt>
                <c:pt idx="39">
                  <c:v>257.60000000000002</c:v>
                </c:pt>
                <c:pt idx="40">
                  <c:v>257.60000000000002</c:v>
                </c:pt>
                <c:pt idx="41">
                  <c:v>257.60000000000002</c:v>
                </c:pt>
                <c:pt idx="42">
                  <c:v>257.60000000000002</c:v>
                </c:pt>
                <c:pt idx="43">
                  <c:v>257.60000000000002</c:v>
                </c:pt>
                <c:pt idx="44">
                  <c:v>257.60000000000002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0-470B-B788-7E514E49F1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133,134'!$AA$8:$AA$52</c:f>
              <c:numCache>
                <c:formatCode>0</c:formatCode>
                <c:ptCount val="45"/>
                <c:pt idx="0">
                  <c:v>386.4</c:v>
                </c:pt>
                <c:pt idx="1">
                  <c:v>386.4</c:v>
                </c:pt>
                <c:pt idx="2">
                  <c:v>386.4</c:v>
                </c:pt>
                <c:pt idx="3">
                  <c:v>386.4</c:v>
                </c:pt>
                <c:pt idx="4">
                  <c:v>386.4</c:v>
                </c:pt>
                <c:pt idx="5">
                  <c:v>386.4</c:v>
                </c:pt>
                <c:pt idx="6">
                  <c:v>386.4</c:v>
                </c:pt>
                <c:pt idx="7">
                  <c:v>386.4</c:v>
                </c:pt>
                <c:pt idx="8">
                  <c:v>386.4</c:v>
                </c:pt>
                <c:pt idx="9">
                  <c:v>386.4</c:v>
                </c:pt>
                <c:pt idx="10">
                  <c:v>386.4</c:v>
                </c:pt>
                <c:pt idx="11">
                  <c:v>386.4</c:v>
                </c:pt>
                <c:pt idx="12">
                  <c:v>386.4</c:v>
                </c:pt>
                <c:pt idx="13">
                  <c:v>386.4</c:v>
                </c:pt>
                <c:pt idx="14">
                  <c:v>386.4</c:v>
                </c:pt>
                <c:pt idx="15">
                  <c:v>386.4</c:v>
                </c:pt>
                <c:pt idx="16">
                  <c:v>386.4</c:v>
                </c:pt>
                <c:pt idx="17">
                  <c:v>386.4</c:v>
                </c:pt>
                <c:pt idx="18">
                  <c:v>386.4</c:v>
                </c:pt>
                <c:pt idx="19">
                  <c:v>386.4</c:v>
                </c:pt>
                <c:pt idx="20">
                  <c:v>386.4</c:v>
                </c:pt>
                <c:pt idx="22">
                  <c:v>386.4</c:v>
                </c:pt>
                <c:pt idx="23">
                  <c:v>386.4</c:v>
                </c:pt>
                <c:pt idx="24">
                  <c:v>386.4</c:v>
                </c:pt>
                <c:pt idx="25">
                  <c:v>386.4</c:v>
                </c:pt>
                <c:pt idx="26">
                  <c:v>386.4</c:v>
                </c:pt>
                <c:pt idx="27">
                  <c:v>386.4</c:v>
                </c:pt>
                <c:pt idx="28">
                  <c:v>386.4</c:v>
                </c:pt>
                <c:pt idx="29">
                  <c:v>386.4</c:v>
                </c:pt>
                <c:pt idx="30">
                  <c:v>386.4</c:v>
                </c:pt>
                <c:pt idx="31">
                  <c:v>386.4</c:v>
                </c:pt>
                <c:pt idx="32">
                  <c:v>386.4</c:v>
                </c:pt>
                <c:pt idx="33">
                  <c:v>386.4</c:v>
                </c:pt>
                <c:pt idx="34">
                  <c:v>386.4</c:v>
                </c:pt>
                <c:pt idx="35">
                  <c:v>386.4</c:v>
                </c:pt>
                <c:pt idx="36">
                  <c:v>386.4</c:v>
                </c:pt>
                <c:pt idx="37">
                  <c:v>386.4</c:v>
                </c:pt>
                <c:pt idx="38">
                  <c:v>386.4</c:v>
                </c:pt>
                <c:pt idx="39">
                  <c:v>386.4</c:v>
                </c:pt>
                <c:pt idx="40">
                  <c:v>386.4</c:v>
                </c:pt>
                <c:pt idx="41">
                  <c:v>386.4</c:v>
                </c:pt>
                <c:pt idx="42">
                  <c:v>386.4</c:v>
                </c:pt>
                <c:pt idx="43">
                  <c:v>386.4</c:v>
                </c:pt>
                <c:pt idx="44">
                  <c:v>386.4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0-470B-B788-7E514E49F147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133,134'!$AB$8:$AB$52</c:f>
              <c:numCache>
                <c:formatCode>General</c:formatCode>
                <c:ptCount val="45"/>
                <c:pt idx="0">
                  <c:v>193.2</c:v>
                </c:pt>
                <c:pt idx="1">
                  <c:v>193.2</c:v>
                </c:pt>
                <c:pt idx="2">
                  <c:v>193.2</c:v>
                </c:pt>
                <c:pt idx="3">
                  <c:v>193.2</c:v>
                </c:pt>
                <c:pt idx="4">
                  <c:v>193.2</c:v>
                </c:pt>
                <c:pt idx="5">
                  <c:v>193.2</c:v>
                </c:pt>
                <c:pt idx="6">
                  <c:v>193.2</c:v>
                </c:pt>
                <c:pt idx="7">
                  <c:v>193.2</c:v>
                </c:pt>
                <c:pt idx="8">
                  <c:v>193.2</c:v>
                </c:pt>
                <c:pt idx="9">
                  <c:v>193.2</c:v>
                </c:pt>
                <c:pt idx="10">
                  <c:v>193.2</c:v>
                </c:pt>
                <c:pt idx="11">
                  <c:v>193.2</c:v>
                </c:pt>
                <c:pt idx="12">
                  <c:v>193.2</c:v>
                </c:pt>
                <c:pt idx="13">
                  <c:v>193.2</c:v>
                </c:pt>
                <c:pt idx="14">
                  <c:v>193.2</c:v>
                </c:pt>
                <c:pt idx="15">
                  <c:v>193.2</c:v>
                </c:pt>
                <c:pt idx="16">
                  <c:v>193.2</c:v>
                </c:pt>
                <c:pt idx="17">
                  <c:v>193.2</c:v>
                </c:pt>
                <c:pt idx="18">
                  <c:v>193.2</c:v>
                </c:pt>
                <c:pt idx="19">
                  <c:v>193.2</c:v>
                </c:pt>
                <c:pt idx="20">
                  <c:v>193.2</c:v>
                </c:pt>
                <c:pt idx="22">
                  <c:v>193.2</c:v>
                </c:pt>
                <c:pt idx="23">
                  <c:v>193.2</c:v>
                </c:pt>
                <c:pt idx="24">
                  <c:v>193.2</c:v>
                </c:pt>
                <c:pt idx="25">
                  <c:v>193.2</c:v>
                </c:pt>
                <c:pt idx="26">
                  <c:v>193.2</c:v>
                </c:pt>
                <c:pt idx="27">
                  <c:v>193.2</c:v>
                </c:pt>
                <c:pt idx="28">
                  <c:v>193.2</c:v>
                </c:pt>
                <c:pt idx="29">
                  <c:v>193.2</c:v>
                </c:pt>
                <c:pt idx="30">
                  <c:v>193.2</c:v>
                </c:pt>
                <c:pt idx="31">
                  <c:v>193.2</c:v>
                </c:pt>
                <c:pt idx="32">
                  <c:v>193.2</c:v>
                </c:pt>
                <c:pt idx="33">
                  <c:v>193.2</c:v>
                </c:pt>
                <c:pt idx="34">
                  <c:v>193.2</c:v>
                </c:pt>
                <c:pt idx="35">
                  <c:v>193.2</c:v>
                </c:pt>
                <c:pt idx="36">
                  <c:v>193.2</c:v>
                </c:pt>
                <c:pt idx="37">
                  <c:v>193.2</c:v>
                </c:pt>
                <c:pt idx="38">
                  <c:v>193.2</c:v>
                </c:pt>
                <c:pt idx="39">
                  <c:v>193.2</c:v>
                </c:pt>
                <c:pt idx="40">
                  <c:v>193.2</c:v>
                </c:pt>
                <c:pt idx="41">
                  <c:v>193.2</c:v>
                </c:pt>
                <c:pt idx="42">
                  <c:v>193.2</c:v>
                </c:pt>
                <c:pt idx="43">
                  <c:v>193.2</c:v>
                </c:pt>
                <c:pt idx="44">
                  <c:v>193.2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0-470B-B788-7E514E49F147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133,134'!$AC$8:$AC$51</c:f>
              <c:numCache>
                <c:formatCode>General</c:formatCode>
                <c:ptCount val="44"/>
                <c:pt idx="0">
                  <c:v>450.8</c:v>
                </c:pt>
                <c:pt idx="1">
                  <c:v>450.8</c:v>
                </c:pt>
                <c:pt idx="2">
                  <c:v>450.8</c:v>
                </c:pt>
                <c:pt idx="3">
                  <c:v>450.8</c:v>
                </c:pt>
                <c:pt idx="4">
                  <c:v>450.8</c:v>
                </c:pt>
                <c:pt idx="5">
                  <c:v>450.8</c:v>
                </c:pt>
                <c:pt idx="6">
                  <c:v>450.8</c:v>
                </c:pt>
                <c:pt idx="7">
                  <c:v>450.8</c:v>
                </c:pt>
                <c:pt idx="8">
                  <c:v>450.8</c:v>
                </c:pt>
                <c:pt idx="9">
                  <c:v>450.8</c:v>
                </c:pt>
                <c:pt idx="10">
                  <c:v>450.8</c:v>
                </c:pt>
                <c:pt idx="11">
                  <c:v>450.8</c:v>
                </c:pt>
                <c:pt idx="12">
                  <c:v>450.8</c:v>
                </c:pt>
                <c:pt idx="13">
                  <c:v>450.8</c:v>
                </c:pt>
                <c:pt idx="14">
                  <c:v>450.8</c:v>
                </c:pt>
                <c:pt idx="15">
                  <c:v>450.8</c:v>
                </c:pt>
                <c:pt idx="16">
                  <c:v>450.8</c:v>
                </c:pt>
                <c:pt idx="17">
                  <c:v>450.8</c:v>
                </c:pt>
                <c:pt idx="18">
                  <c:v>450.8</c:v>
                </c:pt>
                <c:pt idx="19">
                  <c:v>450.8</c:v>
                </c:pt>
                <c:pt idx="20">
                  <c:v>450.8</c:v>
                </c:pt>
                <c:pt idx="22">
                  <c:v>450.8</c:v>
                </c:pt>
                <c:pt idx="23">
                  <c:v>450.8</c:v>
                </c:pt>
                <c:pt idx="24">
                  <c:v>450.8</c:v>
                </c:pt>
                <c:pt idx="25">
                  <c:v>450.8</c:v>
                </c:pt>
                <c:pt idx="26">
                  <c:v>450.8</c:v>
                </c:pt>
                <c:pt idx="27">
                  <c:v>450.8</c:v>
                </c:pt>
                <c:pt idx="28">
                  <c:v>450.8</c:v>
                </c:pt>
                <c:pt idx="29">
                  <c:v>450.8</c:v>
                </c:pt>
                <c:pt idx="30">
                  <c:v>450.8</c:v>
                </c:pt>
                <c:pt idx="31">
                  <c:v>450.8</c:v>
                </c:pt>
                <c:pt idx="32">
                  <c:v>450.8</c:v>
                </c:pt>
                <c:pt idx="33">
                  <c:v>450.8</c:v>
                </c:pt>
                <c:pt idx="34">
                  <c:v>450.8</c:v>
                </c:pt>
                <c:pt idx="35">
                  <c:v>450.8</c:v>
                </c:pt>
                <c:pt idx="36">
                  <c:v>450.8</c:v>
                </c:pt>
                <c:pt idx="37">
                  <c:v>450.8</c:v>
                </c:pt>
                <c:pt idx="38">
                  <c:v>450.8</c:v>
                </c:pt>
                <c:pt idx="39">
                  <c:v>450.8</c:v>
                </c:pt>
                <c:pt idx="40">
                  <c:v>450.8</c:v>
                </c:pt>
                <c:pt idx="41">
                  <c:v>450.8</c:v>
                </c:pt>
                <c:pt idx="42">
                  <c:v>450.8</c:v>
                </c:pt>
                <c:pt idx="43">
                  <c:v>450.8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0-470B-B788-7E514E49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50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135,136'!$A$7:$A$46</c:f>
              <c:numCache>
                <c:formatCode>m/d/yyyy</c:formatCode>
                <c:ptCount val="40"/>
                <c:pt idx="0">
                  <c:v>45860</c:v>
                </c:pt>
                <c:pt idx="1">
                  <c:v>45861</c:v>
                </c:pt>
                <c:pt idx="2">
                  <c:v>45862</c:v>
                </c:pt>
                <c:pt idx="3">
                  <c:v>45863</c:v>
                </c:pt>
                <c:pt idx="4">
                  <c:v>45866</c:v>
                </c:pt>
                <c:pt idx="5">
                  <c:v>45867</c:v>
                </c:pt>
                <c:pt idx="6">
                  <c:v>45868</c:v>
                </c:pt>
              </c:numCache>
            </c:numRef>
          </c:cat>
          <c:val>
            <c:numRef>
              <c:f>'Lot 135,136'!$B$7:$B$49</c:f>
              <c:numCache>
                <c:formatCode>0</c:formatCode>
                <c:ptCount val="43"/>
                <c:pt idx="0">
                  <c:v>31</c:v>
                </c:pt>
                <c:pt idx="1">
                  <c:v>64</c:v>
                </c:pt>
                <c:pt idx="2">
                  <c:v>49</c:v>
                </c:pt>
                <c:pt idx="3">
                  <c:v>69</c:v>
                </c:pt>
                <c:pt idx="4">
                  <c:v>56</c:v>
                </c:pt>
                <c:pt idx="5">
                  <c:v>21</c:v>
                </c:pt>
                <c:pt idx="6" formatCode="General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4-4CBE-B04E-1C6ED6578B4B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135,136'!$T$8:$T$52</c:f>
              <c:numCache>
                <c:formatCode>0</c:formatCode>
                <c:ptCount val="45"/>
                <c:pt idx="0">
                  <c:v>46.142857142857146</c:v>
                </c:pt>
                <c:pt idx="1">
                  <c:v>46.142857142857146</c:v>
                </c:pt>
                <c:pt idx="2">
                  <c:v>46.142857142857146</c:v>
                </c:pt>
                <c:pt idx="3">
                  <c:v>46.142857142857146</c:v>
                </c:pt>
                <c:pt idx="4">
                  <c:v>46.142857142857146</c:v>
                </c:pt>
                <c:pt idx="5">
                  <c:v>46.142857142857146</c:v>
                </c:pt>
                <c:pt idx="6">
                  <c:v>46.142857142857146</c:v>
                </c:pt>
                <c:pt idx="7">
                  <c:v>46.142857142857146</c:v>
                </c:pt>
                <c:pt idx="8">
                  <c:v>46.142857142857146</c:v>
                </c:pt>
                <c:pt idx="9">
                  <c:v>46.142857142857146</c:v>
                </c:pt>
                <c:pt idx="10">
                  <c:v>46.142857142857146</c:v>
                </c:pt>
                <c:pt idx="11">
                  <c:v>46.142857142857146</c:v>
                </c:pt>
                <c:pt idx="12">
                  <c:v>46.142857142857146</c:v>
                </c:pt>
                <c:pt idx="13">
                  <c:v>46.142857142857146</c:v>
                </c:pt>
                <c:pt idx="14">
                  <c:v>46.142857142857146</c:v>
                </c:pt>
                <c:pt idx="15">
                  <c:v>46.142857142857146</c:v>
                </c:pt>
                <c:pt idx="16">
                  <c:v>46.142857142857146</c:v>
                </c:pt>
                <c:pt idx="17">
                  <c:v>46.142857142857146</c:v>
                </c:pt>
                <c:pt idx="18">
                  <c:v>46.142857142857146</c:v>
                </c:pt>
                <c:pt idx="19">
                  <c:v>46.142857142857146</c:v>
                </c:pt>
                <c:pt idx="20">
                  <c:v>46.142857142857146</c:v>
                </c:pt>
                <c:pt idx="21">
                  <c:v>46.142857142857146</c:v>
                </c:pt>
                <c:pt idx="22">
                  <c:v>46.142857142857146</c:v>
                </c:pt>
                <c:pt idx="23">
                  <c:v>46.142857142857146</c:v>
                </c:pt>
                <c:pt idx="24">
                  <c:v>46.142857142857146</c:v>
                </c:pt>
                <c:pt idx="25">
                  <c:v>46.142857142857146</c:v>
                </c:pt>
                <c:pt idx="26">
                  <c:v>46.142857142857146</c:v>
                </c:pt>
                <c:pt idx="27">
                  <c:v>46.142857142857146</c:v>
                </c:pt>
                <c:pt idx="28">
                  <c:v>46.142857142857146</c:v>
                </c:pt>
                <c:pt idx="29">
                  <c:v>46.142857142857146</c:v>
                </c:pt>
                <c:pt idx="30">
                  <c:v>46.142857142857146</c:v>
                </c:pt>
                <c:pt idx="31">
                  <c:v>46.142857142857146</c:v>
                </c:pt>
                <c:pt idx="32">
                  <c:v>46.142857142857146</c:v>
                </c:pt>
                <c:pt idx="33">
                  <c:v>46.142857142857146</c:v>
                </c:pt>
                <c:pt idx="34">
                  <c:v>46.142857142857146</c:v>
                </c:pt>
                <c:pt idx="35">
                  <c:v>46.142857142857146</c:v>
                </c:pt>
                <c:pt idx="36">
                  <c:v>46.142857142857146</c:v>
                </c:pt>
                <c:pt idx="37">
                  <c:v>46.142857142857146</c:v>
                </c:pt>
                <c:pt idx="38">
                  <c:v>46.142857142857146</c:v>
                </c:pt>
                <c:pt idx="39">
                  <c:v>46.142857142857146</c:v>
                </c:pt>
                <c:pt idx="40">
                  <c:v>46.142857142857146</c:v>
                </c:pt>
                <c:pt idx="41">
                  <c:v>46.142857142857146</c:v>
                </c:pt>
                <c:pt idx="42">
                  <c:v>46.142857142857146</c:v>
                </c:pt>
                <c:pt idx="43">
                  <c:v>46.142857142857146</c:v>
                </c:pt>
                <c:pt idx="44">
                  <c:v>46.142857142857146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4-4CBE-B04E-1C6ED6578B4B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135,136'!$U$8:$U$52</c:f>
              <c:numCache>
                <c:formatCode>0</c:formatCode>
                <c:ptCount val="45"/>
                <c:pt idx="0">
                  <c:v>36.914285714285718</c:v>
                </c:pt>
                <c:pt idx="1">
                  <c:v>36.914285714285718</c:v>
                </c:pt>
                <c:pt idx="2">
                  <c:v>36.914285714285718</c:v>
                </c:pt>
                <c:pt idx="3">
                  <c:v>36.914285714285718</c:v>
                </c:pt>
                <c:pt idx="4">
                  <c:v>36.914285714285718</c:v>
                </c:pt>
                <c:pt idx="5">
                  <c:v>36.914285714285718</c:v>
                </c:pt>
                <c:pt idx="6">
                  <c:v>36.914285714285718</c:v>
                </c:pt>
                <c:pt idx="7">
                  <c:v>36.914285714285718</c:v>
                </c:pt>
                <c:pt idx="8">
                  <c:v>36.914285714285718</c:v>
                </c:pt>
                <c:pt idx="9">
                  <c:v>36.914285714285718</c:v>
                </c:pt>
                <c:pt idx="10">
                  <c:v>36.914285714285718</c:v>
                </c:pt>
                <c:pt idx="11">
                  <c:v>36.914285714285718</c:v>
                </c:pt>
                <c:pt idx="12">
                  <c:v>36.914285714285718</c:v>
                </c:pt>
                <c:pt idx="13">
                  <c:v>36.914285714285718</c:v>
                </c:pt>
                <c:pt idx="14">
                  <c:v>36.914285714285718</c:v>
                </c:pt>
                <c:pt idx="15">
                  <c:v>36.914285714285718</c:v>
                </c:pt>
                <c:pt idx="16">
                  <c:v>36.914285714285718</c:v>
                </c:pt>
                <c:pt idx="17">
                  <c:v>36.914285714285718</c:v>
                </c:pt>
                <c:pt idx="18">
                  <c:v>36.914285714285718</c:v>
                </c:pt>
                <c:pt idx="19">
                  <c:v>36.914285714285718</c:v>
                </c:pt>
                <c:pt idx="20">
                  <c:v>36.914285714285718</c:v>
                </c:pt>
                <c:pt idx="21">
                  <c:v>36.914285714285718</c:v>
                </c:pt>
                <c:pt idx="22">
                  <c:v>36.914285714285718</c:v>
                </c:pt>
                <c:pt idx="23">
                  <c:v>36.914285714285718</c:v>
                </c:pt>
                <c:pt idx="24">
                  <c:v>36.914285714285718</c:v>
                </c:pt>
                <c:pt idx="25">
                  <c:v>36.914285714285718</c:v>
                </c:pt>
                <c:pt idx="26">
                  <c:v>36.914285714285718</c:v>
                </c:pt>
                <c:pt idx="27">
                  <c:v>36.914285714285718</c:v>
                </c:pt>
                <c:pt idx="28">
                  <c:v>36.914285714285718</c:v>
                </c:pt>
                <c:pt idx="29">
                  <c:v>36.914285714285718</c:v>
                </c:pt>
                <c:pt idx="30">
                  <c:v>36.914285714285718</c:v>
                </c:pt>
                <c:pt idx="31">
                  <c:v>36.914285714285718</c:v>
                </c:pt>
                <c:pt idx="32">
                  <c:v>36.914285714285718</c:v>
                </c:pt>
                <c:pt idx="33">
                  <c:v>36.914285714285718</c:v>
                </c:pt>
                <c:pt idx="34">
                  <c:v>36.914285714285718</c:v>
                </c:pt>
                <c:pt idx="35">
                  <c:v>36.914285714285718</c:v>
                </c:pt>
                <c:pt idx="36">
                  <c:v>36.914285714285718</c:v>
                </c:pt>
                <c:pt idx="37">
                  <c:v>36.914285714285718</c:v>
                </c:pt>
                <c:pt idx="38">
                  <c:v>36.914285714285718</c:v>
                </c:pt>
                <c:pt idx="39">
                  <c:v>36.914285714285718</c:v>
                </c:pt>
                <c:pt idx="40">
                  <c:v>36.914285714285718</c:v>
                </c:pt>
                <c:pt idx="41">
                  <c:v>36.914285714285718</c:v>
                </c:pt>
                <c:pt idx="42">
                  <c:v>36.914285714285718</c:v>
                </c:pt>
                <c:pt idx="43">
                  <c:v>36.914285714285718</c:v>
                </c:pt>
                <c:pt idx="44">
                  <c:v>36.914285714285718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4-4CBE-B04E-1C6ED6578B4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135,136'!$V$8:$V$52</c:f>
              <c:numCache>
                <c:formatCode>0</c:formatCode>
                <c:ptCount val="45"/>
                <c:pt idx="0">
                  <c:v>55.371428571428574</c:v>
                </c:pt>
                <c:pt idx="1">
                  <c:v>55.371428571428574</c:v>
                </c:pt>
                <c:pt idx="2">
                  <c:v>55.371428571428574</c:v>
                </c:pt>
                <c:pt idx="3">
                  <c:v>55.371428571428574</c:v>
                </c:pt>
                <c:pt idx="4">
                  <c:v>55.371428571428574</c:v>
                </c:pt>
                <c:pt idx="5">
                  <c:v>55.371428571428574</c:v>
                </c:pt>
                <c:pt idx="6">
                  <c:v>55.371428571428574</c:v>
                </c:pt>
                <c:pt idx="7">
                  <c:v>55.371428571428574</c:v>
                </c:pt>
                <c:pt idx="8">
                  <c:v>55.371428571428574</c:v>
                </c:pt>
                <c:pt idx="9">
                  <c:v>55.371428571428574</c:v>
                </c:pt>
                <c:pt idx="10">
                  <c:v>55.371428571428574</c:v>
                </c:pt>
                <c:pt idx="11">
                  <c:v>55.371428571428574</c:v>
                </c:pt>
                <c:pt idx="12">
                  <c:v>55.371428571428574</c:v>
                </c:pt>
                <c:pt idx="13">
                  <c:v>55.371428571428574</c:v>
                </c:pt>
                <c:pt idx="14">
                  <c:v>55.371428571428574</c:v>
                </c:pt>
                <c:pt idx="15">
                  <c:v>55.371428571428574</c:v>
                </c:pt>
                <c:pt idx="16">
                  <c:v>55.371428571428574</c:v>
                </c:pt>
                <c:pt idx="17">
                  <c:v>55.371428571428574</c:v>
                </c:pt>
                <c:pt idx="18">
                  <c:v>55.371428571428574</c:v>
                </c:pt>
                <c:pt idx="19">
                  <c:v>55.371428571428574</c:v>
                </c:pt>
                <c:pt idx="20">
                  <c:v>55.371428571428574</c:v>
                </c:pt>
                <c:pt idx="21">
                  <c:v>55.371428571428574</c:v>
                </c:pt>
                <c:pt idx="22">
                  <c:v>55.371428571428574</c:v>
                </c:pt>
                <c:pt idx="23">
                  <c:v>55.371428571428574</c:v>
                </c:pt>
                <c:pt idx="24">
                  <c:v>55.371428571428574</c:v>
                </c:pt>
                <c:pt idx="25">
                  <c:v>55.371428571428574</c:v>
                </c:pt>
                <c:pt idx="26">
                  <c:v>55.371428571428574</c:v>
                </c:pt>
                <c:pt idx="27">
                  <c:v>55.371428571428574</c:v>
                </c:pt>
                <c:pt idx="28">
                  <c:v>55.371428571428574</c:v>
                </c:pt>
                <c:pt idx="29">
                  <c:v>55.371428571428574</c:v>
                </c:pt>
                <c:pt idx="30">
                  <c:v>55.371428571428574</c:v>
                </c:pt>
                <c:pt idx="31">
                  <c:v>55.371428571428574</c:v>
                </c:pt>
                <c:pt idx="32">
                  <c:v>55.371428571428574</c:v>
                </c:pt>
                <c:pt idx="33">
                  <c:v>55.371428571428574</c:v>
                </c:pt>
                <c:pt idx="34">
                  <c:v>55.371428571428574</c:v>
                </c:pt>
                <c:pt idx="35">
                  <c:v>55.371428571428574</c:v>
                </c:pt>
                <c:pt idx="36">
                  <c:v>55.371428571428574</c:v>
                </c:pt>
                <c:pt idx="37">
                  <c:v>55.371428571428574</c:v>
                </c:pt>
                <c:pt idx="38">
                  <c:v>55.371428571428574</c:v>
                </c:pt>
                <c:pt idx="39">
                  <c:v>55.371428571428574</c:v>
                </c:pt>
                <c:pt idx="40">
                  <c:v>55.371428571428574</c:v>
                </c:pt>
                <c:pt idx="41">
                  <c:v>55.371428571428574</c:v>
                </c:pt>
                <c:pt idx="42">
                  <c:v>55.371428571428574</c:v>
                </c:pt>
                <c:pt idx="43">
                  <c:v>55.371428571428574</c:v>
                </c:pt>
                <c:pt idx="44">
                  <c:v>55.371428571428574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4-4CBE-B04E-1C6ED6578B4B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135,136'!$W$8:$W$52</c:f>
              <c:numCache>
                <c:formatCode>General</c:formatCode>
                <c:ptCount val="45"/>
                <c:pt idx="0">
                  <c:v>27.685714285714287</c:v>
                </c:pt>
                <c:pt idx="1">
                  <c:v>27.685714285714287</c:v>
                </c:pt>
                <c:pt idx="2">
                  <c:v>27.685714285714287</c:v>
                </c:pt>
                <c:pt idx="3">
                  <c:v>27.685714285714287</c:v>
                </c:pt>
                <c:pt idx="4">
                  <c:v>27.685714285714287</c:v>
                </c:pt>
                <c:pt idx="5">
                  <c:v>27.685714285714287</c:v>
                </c:pt>
                <c:pt idx="6">
                  <c:v>27.685714285714287</c:v>
                </c:pt>
                <c:pt idx="7">
                  <c:v>27.685714285714287</c:v>
                </c:pt>
                <c:pt idx="8">
                  <c:v>27.685714285714287</c:v>
                </c:pt>
                <c:pt idx="9">
                  <c:v>27.685714285714287</c:v>
                </c:pt>
                <c:pt idx="10">
                  <c:v>27.685714285714287</c:v>
                </c:pt>
                <c:pt idx="11">
                  <c:v>27.685714285714287</c:v>
                </c:pt>
                <c:pt idx="12">
                  <c:v>27.685714285714287</c:v>
                </c:pt>
                <c:pt idx="13">
                  <c:v>27.685714285714287</c:v>
                </c:pt>
                <c:pt idx="14">
                  <c:v>27.685714285714287</c:v>
                </c:pt>
                <c:pt idx="15">
                  <c:v>27.685714285714287</c:v>
                </c:pt>
                <c:pt idx="16">
                  <c:v>27.685714285714287</c:v>
                </c:pt>
                <c:pt idx="17">
                  <c:v>27.685714285714287</c:v>
                </c:pt>
                <c:pt idx="18">
                  <c:v>27.685714285714287</c:v>
                </c:pt>
                <c:pt idx="19">
                  <c:v>27.685714285714287</c:v>
                </c:pt>
                <c:pt idx="20">
                  <c:v>27.685714285714287</c:v>
                </c:pt>
                <c:pt idx="21">
                  <c:v>27.685714285714287</c:v>
                </c:pt>
                <c:pt idx="22">
                  <c:v>27.685714285714287</c:v>
                </c:pt>
                <c:pt idx="23">
                  <c:v>27.685714285714287</c:v>
                </c:pt>
                <c:pt idx="24">
                  <c:v>27.685714285714287</c:v>
                </c:pt>
                <c:pt idx="25">
                  <c:v>27.685714285714287</c:v>
                </c:pt>
                <c:pt idx="26">
                  <c:v>27.685714285714287</c:v>
                </c:pt>
                <c:pt idx="27">
                  <c:v>27.685714285714287</c:v>
                </c:pt>
                <c:pt idx="28">
                  <c:v>27.685714285714287</c:v>
                </c:pt>
                <c:pt idx="29">
                  <c:v>27.685714285714287</c:v>
                </c:pt>
                <c:pt idx="30">
                  <c:v>27.685714285714287</c:v>
                </c:pt>
                <c:pt idx="31">
                  <c:v>27.685714285714287</c:v>
                </c:pt>
                <c:pt idx="32">
                  <c:v>27.685714285714287</c:v>
                </c:pt>
                <c:pt idx="33">
                  <c:v>27.685714285714287</c:v>
                </c:pt>
                <c:pt idx="34">
                  <c:v>27.685714285714287</c:v>
                </c:pt>
                <c:pt idx="35">
                  <c:v>27.685714285714287</c:v>
                </c:pt>
                <c:pt idx="36">
                  <c:v>27.685714285714287</c:v>
                </c:pt>
                <c:pt idx="37">
                  <c:v>27.685714285714287</c:v>
                </c:pt>
                <c:pt idx="38">
                  <c:v>27.685714285714287</c:v>
                </c:pt>
                <c:pt idx="39">
                  <c:v>27.685714285714287</c:v>
                </c:pt>
                <c:pt idx="40">
                  <c:v>27.685714285714287</c:v>
                </c:pt>
                <c:pt idx="41">
                  <c:v>27.685714285714287</c:v>
                </c:pt>
                <c:pt idx="42">
                  <c:v>27.685714285714287</c:v>
                </c:pt>
                <c:pt idx="43">
                  <c:v>27.685714285714287</c:v>
                </c:pt>
                <c:pt idx="44">
                  <c:v>27.685714285714287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4-4CBE-B04E-1C6ED6578B4B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135,136'!$X$8:$X$52</c:f>
              <c:numCache>
                <c:formatCode>General</c:formatCode>
                <c:ptCount val="45"/>
                <c:pt idx="0">
                  <c:v>64.600000000000009</c:v>
                </c:pt>
                <c:pt idx="1">
                  <c:v>64.600000000000009</c:v>
                </c:pt>
                <c:pt idx="2">
                  <c:v>64.600000000000009</c:v>
                </c:pt>
                <c:pt idx="3">
                  <c:v>64.600000000000009</c:v>
                </c:pt>
                <c:pt idx="4">
                  <c:v>64.600000000000009</c:v>
                </c:pt>
                <c:pt idx="5">
                  <c:v>64.600000000000009</c:v>
                </c:pt>
                <c:pt idx="6">
                  <c:v>64.600000000000009</c:v>
                </c:pt>
                <c:pt idx="7">
                  <c:v>64.600000000000009</c:v>
                </c:pt>
                <c:pt idx="8">
                  <c:v>64.600000000000009</c:v>
                </c:pt>
                <c:pt idx="9">
                  <c:v>64.600000000000009</c:v>
                </c:pt>
                <c:pt idx="10">
                  <c:v>64.600000000000009</c:v>
                </c:pt>
                <c:pt idx="11">
                  <c:v>64.600000000000009</c:v>
                </c:pt>
                <c:pt idx="12">
                  <c:v>64.600000000000009</c:v>
                </c:pt>
                <c:pt idx="13">
                  <c:v>64.600000000000009</c:v>
                </c:pt>
                <c:pt idx="14">
                  <c:v>64.600000000000009</c:v>
                </c:pt>
                <c:pt idx="15">
                  <c:v>64.600000000000009</c:v>
                </c:pt>
                <c:pt idx="16">
                  <c:v>64.600000000000009</c:v>
                </c:pt>
                <c:pt idx="17">
                  <c:v>64.600000000000009</c:v>
                </c:pt>
                <c:pt idx="18">
                  <c:v>64.600000000000009</c:v>
                </c:pt>
                <c:pt idx="19">
                  <c:v>64.600000000000009</c:v>
                </c:pt>
                <c:pt idx="20">
                  <c:v>64.600000000000009</c:v>
                </c:pt>
                <c:pt idx="21">
                  <c:v>64.600000000000009</c:v>
                </c:pt>
                <c:pt idx="22">
                  <c:v>64.600000000000009</c:v>
                </c:pt>
                <c:pt idx="23">
                  <c:v>64.600000000000009</c:v>
                </c:pt>
                <c:pt idx="24">
                  <c:v>64.600000000000009</c:v>
                </c:pt>
                <c:pt idx="25">
                  <c:v>64.600000000000009</c:v>
                </c:pt>
                <c:pt idx="26">
                  <c:v>64.600000000000009</c:v>
                </c:pt>
                <c:pt idx="27">
                  <c:v>64.600000000000009</c:v>
                </c:pt>
                <c:pt idx="28">
                  <c:v>64.600000000000009</c:v>
                </c:pt>
                <c:pt idx="29">
                  <c:v>64.600000000000009</c:v>
                </c:pt>
                <c:pt idx="30">
                  <c:v>64.600000000000009</c:v>
                </c:pt>
                <c:pt idx="31">
                  <c:v>64.600000000000009</c:v>
                </c:pt>
                <c:pt idx="32">
                  <c:v>64.600000000000009</c:v>
                </c:pt>
                <c:pt idx="33">
                  <c:v>64.600000000000009</c:v>
                </c:pt>
                <c:pt idx="34">
                  <c:v>64.600000000000009</c:v>
                </c:pt>
                <c:pt idx="35">
                  <c:v>64.600000000000009</c:v>
                </c:pt>
                <c:pt idx="36">
                  <c:v>64.600000000000009</c:v>
                </c:pt>
                <c:pt idx="37">
                  <c:v>64.600000000000009</c:v>
                </c:pt>
                <c:pt idx="38">
                  <c:v>64.600000000000009</c:v>
                </c:pt>
                <c:pt idx="39">
                  <c:v>64.600000000000009</c:v>
                </c:pt>
                <c:pt idx="40">
                  <c:v>64.600000000000009</c:v>
                </c:pt>
                <c:pt idx="41">
                  <c:v>64.600000000000009</c:v>
                </c:pt>
                <c:pt idx="42">
                  <c:v>64.600000000000009</c:v>
                </c:pt>
                <c:pt idx="43">
                  <c:v>64.600000000000009</c:v>
                </c:pt>
                <c:pt idx="44">
                  <c:v>64.600000000000009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4-4CBE-B04E-1C6ED657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8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135,136'!$A$7:$A$46</c:f>
              <c:numCache>
                <c:formatCode>m/d/yyyy</c:formatCode>
                <c:ptCount val="40"/>
                <c:pt idx="0">
                  <c:v>45860</c:v>
                </c:pt>
                <c:pt idx="1">
                  <c:v>45861</c:v>
                </c:pt>
                <c:pt idx="2">
                  <c:v>45862</c:v>
                </c:pt>
                <c:pt idx="3">
                  <c:v>45863</c:v>
                </c:pt>
                <c:pt idx="4">
                  <c:v>45866</c:v>
                </c:pt>
                <c:pt idx="5">
                  <c:v>45867</c:v>
                </c:pt>
                <c:pt idx="6">
                  <c:v>45868</c:v>
                </c:pt>
              </c:numCache>
            </c:numRef>
          </c:cat>
          <c:val>
            <c:numRef>
              <c:f>'Lot 135,136'!$C$7:$C$49</c:f>
              <c:numCache>
                <c:formatCode>0</c:formatCode>
                <c:ptCount val="43"/>
                <c:pt idx="0" formatCode="General">
                  <c:v>378</c:v>
                </c:pt>
                <c:pt idx="1">
                  <c:v>564</c:v>
                </c:pt>
                <c:pt idx="2">
                  <c:v>401</c:v>
                </c:pt>
                <c:pt idx="3">
                  <c:v>511</c:v>
                </c:pt>
                <c:pt idx="4">
                  <c:v>701</c:v>
                </c:pt>
                <c:pt idx="5">
                  <c:v>358</c:v>
                </c:pt>
                <c:pt idx="6" formatCode="General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7-4C1E-8C2F-390284A6907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135,136'!$Y$8:$Y$52</c:f>
              <c:numCache>
                <c:formatCode>0</c:formatCode>
                <c:ptCount val="45"/>
                <c:pt idx="0">
                  <c:v>517.28571428571433</c:v>
                </c:pt>
                <c:pt idx="1">
                  <c:v>517.28571428571433</c:v>
                </c:pt>
                <c:pt idx="2">
                  <c:v>517.28571428571433</c:v>
                </c:pt>
                <c:pt idx="3">
                  <c:v>517.28571428571433</c:v>
                </c:pt>
                <c:pt idx="4">
                  <c:v>517.28571428571433</c:v>
                </c:pt>
                <c:pt idx="5">
                  <c:v>517.28571428571433</c:v>
                </c:pt>
                <c:pt idx="6">
                  <c:v>517.28571428571433</c:v>
                </c:pt>
                <c:pt idx="7">
                  <c:v>517.28571428571433</c:v>
                </c:pt>
                <c:pt idx="8">
                  <c:v>517.28571428571433</c:v>
                </c:pt>
                <c:pt idx="9">
                  <c:v>517.28571428571433</c:v>
                </c:pt>
                <c:pt idx="10">
                  <c:v>517.28571428571433</c:v>
                </c:pt>
                <c:pt idx="11">
                  <c:v>517.28571428571433</c:v>
                </c:pt>
                <c:pt idx="12">
                  <c:v>517.28571428571433</c:v>
                </c:pt>
                <c:pt idx="13">
                  <c:v>517.28571428571433</c:v>
                </c:pt>
                <c:pt idx="14">
                  <c:v>517.28571428571433</c:v>
                </c:pt>
                <c:pt idx="15">
                  <c:v>517.28571428571433</c:v>
                </c:pt>
                <c:pt idx="16">
                  <c:v>517.28571428571433</c:v>
                </c:pt>
                <c:pt idx="17">
                  <c:v>517.28571428571433</c:v>
                </c:pt>
                <c:pt idx="18">
                  <c:v>517.28571428571433</c:v>
                </c:pt>
                <c:pt idx="19">
                  <c:v>517.28571428571433</c:v>
                </c:pt>
                <c:pt idx="20">
                  <c:v>517.28571428571433</c:v>
                </c:pt>
                <c:pt idx="21">
                  <c:v>517.28571428571433</c:v>
                </c:pt>
                <c:pt idx="22">
                  <c:v>517.28571428571433</c:v>
                </c:pt>
                <c:pt idx="23">
                  <c:v>517.28571428571433</c:v>
                </c:pt>
                <c:pt idx="24">
                  <c:v>517.28571428571433</c:v>
                </c:pt>
                <c:pt idx="25">
                  <c:v>517.28571428571433</c:v>
                </c:pt>
                <c:pt idx="26">
                  <c:v>517.28571428571433</c:v>
                </c:pt>
                <c:pt idx="27">
                  <c:v>517.28571428571433</c:v>
                </c:pt>
                <c:pt idx="28">
                  <c:v>517.28571428571433</c:v>
                </c:pt>
                <c:pt idx="29">
                  <c:v>517.28571428571433</c:v>
                </c:pt>
                <c:pt idx="30">
                  <c:v>517.28571428571433</c:v>
                </c:pt>
                <c:pt idx="31">
                  <c:v>517.28571428571433</c:v>
                </c:pt>
                <c:pt idx="32">
                  <c:v>517.28571428571433</c:v>
                </c:pt>
                <c:pt idx="33">
                  <c:v>517.28571428571433</c:v>
                </c:pt>
                <c:pt idx="34">
                  <c:v>517.28571428571433</c:v>
                </c:pt>
                <c:pt idx="35">
                  <c:v>517.28571428571433</c:v>
                </c:pt>
                <c:pt idx="36">
                  <c:v>517.28571428571433</c:v>
                </c:pt>
                <c:pt idx="37">
                  <c:v>517.28571428571433</c:v>
                </c:pt>
                <c:pt idx="38">
                  <c:v>517.28571428571433</c:v>
                </c:pt>
                <c:pt idx="39">
                  <c:v>517.28571428571433</c:v>
                </c:pt>
                <c:pt idx="40">
                  <c:v>517.28571428571433</c:v>
                </c:pt>
                <c:pt idx="41">
                  <c:v>517.28571428571433</c:v>
                </c:pt>
                <c:pt idx="42">
                  <c:v>517.28571428571433</c:v>
                </c:pt>
                <c:pt idx="43">
                  <c:v>517.28571428571433</c:v>
                </c:pt>
                <c:pt idx="44">
                  <c:v>517.28571428571433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7-4C1E-8C2F-390284A6907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135,136'!$Z$8:$Z$52</c:f>
              <c:numCache>
                <c:formatCode>0</c:formatCode>
                <c:ptCount val="45"/>
                <c:pt idx="0">
                  <c:v>413.82857142857148</c:v>
                </c:pt>
                <c:pt idx="1">
                  <c:v>413.82857142857148</c:v>
                </c:pt>
                <c:pt idx="2">
                  <c:v>413.82857142857148</c:v>
                </c:pt>
                <c:pt idx="3">
                  <c:v>413.82857142857148</c:v>
                </c:pt>
                <c:pt idx="4">
                  <c:v>413.82857142857148</c:v>
                </c:pt>
                <c:pt idx="5">
                  <c:v>413.82857142857148</c:v>
                </c:pt>
                <c:pt idx="6">
                  <c:v>413.82857142857148</c:v>
                </c:pt>
                <c:pt idx="7">
                  <c:v>413.82857142857148</c:v>
                </c:pt>
                <c:pt idx="8">
                  <c:v>413.82857142857148</c:v>
                </c:pt>
                <c:pt idx="9">
                  <c:v>413.82857142857148</c:v>
                </c:pt>
                <c:pt idx="10">
                  <c:v>413.82857142857148</c:v>
                </c:pt>
                <c:pt idx="11">
                  <c:v>413.82857142857148</c:v>
                </c:pt>
                <c:pt idx="12">
                  <c:v>413.82857142857148</c:v>
                </c:pt>
                <c:pt idx="13">
                  <c:v>413.82857142857148</c:v>
                </c:pt>
                <c:pt idx="14">
                  <c:v>413.82857142857148</c:v>
                </c:pt>
                <c:pt idx="15">
                  <c:v>413.82857142857148</c:v>
                </c:pt>
                <c:pt idx="16">
                  <c:v>413.82857142857148</c:v>
                </c:pt>
                <c:pt idx="17">
                  <c:v>413.82857142857148</c:v>
                </c:pt>
                <c:pt idx="18">
                  <c:v>413.82857142857148</c:v>
                </c:pt>
                <c:pt idx="19">
                  <c:v>413.82857142857148</c:v>
                </c:pt>
                <c:pt idx="20">
                  <c:v>413.82857142857148</c:v>
                </c:pt>
                <c:pt idx="21">
                  <c:v>413.82857142857148</c:v>
                </c:pt>
                <c:pt idx="22">
                  <c:v>413.82857142857148</c:v>
                </c:pt>
                <c:pt idx="23">
                  <c:v>413.82857142857148</c:v>
                </c:pt>
                <c:pt idx="24">
                  <c:v>413.82857142857148</c:v>
                </c:pt>
                <c:pt idx="25">
                  <c:v>413.82857142857148</c:v>
                </c:pt>
                <c:pt idx="26">
                  <c:v>413.82857142857148</c:v>
                </c:pt>
                <c:pt idx="27">
                  <c:v>413.82857142857148</c:v>
                </c:pt>
                <c:pt idx="28">
                  <c:v>413.82857142857148</c:v>
                </c:pt>
                <c:pt idx="29">
                  <c:v>413.82857142857148</c:v>
                </c:pt>
                <c:pt idx="30">
                  <c:v>413.82857142857148</c:v>
                </c:pt>
                <c:pt idx="31">
                  <c:v>413.82857142857148</c:v>
                </c:pt>
                <c:pt idx="32">
                  <c:v>413.82857142857148</c:v>
                </c:pt>
                <c:pt idx="33">
                  <c:v>413.82857142857148</c:v>
                </c:pt>
                <c:pt idx="34">
                  <c:v>413.82857142857148</c:v>
                </c:pt>
                <c:pt idx="35">
                  <c:v>413.82857142857148</c:v>
                </c:pt>
                <c:pt idx="36">
                  <c:v>413.82857142857148</c:v>
                </c:pt>
                <c:pt idx="37">
                  <c:v>413.82857142857148</c:v>
                </c:pt>
                <c:pt idx="38">
                  <c:v>413.82857142857148</c:v>
                </c:pt>
                <c:pt idx="39">
                  <c:v>413.82857142857148</c:v>
                </c:pt>
                <c:pt idx="40">
                  <c:v>413.82857142857148</c:v>
                </c:pt>
                <c:pt idx="41">
                  <c:v>413.82857142857148</c:v>
                </c:pt>
                <c:pt idx="42">
                  <c:v>413.82857142857148</c:v>
                </c:pt>
                <c:pt idx="43">
                  <c:v>413.82857142857148</c:v>
                </c:pt>
                <c:pt idx="44">
                  <c:v>413.82857142857148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7-4C1E-8C2F-390284A690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135,136'!$AA$8:$AA$52</c:f>
              <c:numCache>
                <c:formatCode>0</c:formatCode>
                <c:ptCount val="45"/>
                <c:pt idx="0">
                  <c:v>620.74285714285725</c:v>
                </c:pt>
                <c:pt idx="1">
                  <c:v>620.74285714285725</c:v>
                </c:pt>
                <c:pt idx="2">
                  <c:v>620.74285714285725</c:v>
                </c:pt>
                <c:pt idx="3">
                  <c:v>620.74285714285725</c:v>
                </c:pt>
                <c:pt idx="4">
                  <c:v>620.74285714285725</c:v>
                </c:pt>
                <c:pt idx="5">
                  <c:v>620.74285714285725</c:v>
                </c:pt>
                <c:pt idx="6">
                  <c:v>620.74285714285725</c:v>
                </c:pt>
                <c:pt idx="7">
                  <c:v>620.74285714285725</c:v>
                </c:pt>
                <c:pt idx="8">
                  <c:v>620.74285714285725</c:v>
                </c:pt>
                <c:pt idx="9">
                  <c:v>620.74285714285725</c:v>
                </c:pt>
                <c:pt idx="10">
                  <c:v>620.74285714285725</c:v>
                </c:pt>
                <c:pt idx="11">
                  <c:v>620.74285714285725</c:v>
                </c:pt>
                <c:pt idx="12">
                  <c:v>620.74285714285725</c:v>
                </c:pt>
                <c:pt idx="13">
                  <c:v>620.74285714285725</c:v>
                </c:pt>
                <c:pt idx="14">
                  <c:v>620.74285714285725</c:v>
                </c:pt>
                <c:pt idx="15">
                  <c:v>620.74285714285725</c:v>
                </c:pt>
                <c:pt idx="16">
                  <c:v>620.74285714285725</c:v>
                </c:pt>
                <c:pt idx="17">
                  <c:v>620.74285714285725</c:v>
                </c:pt>
                <c:pt idx="18">
                  <c:v>620.74285714285725</c:v>
                </c:pt>
                <c:pt idx="19">
                  <c:v>620.74285714285725</c:v>
                </c:pt>
                <c:pt idx="20">
                  <c:v>620.74285714285725</c:v>
                </c:pt>
                <c:pt idx="21">
                  <c:v>620.74285714285725</c:v>
                </c:pt>
                <c:pt idx="22">
                  <c:v>620.74285714285725</c:v>
                </c:pt>
                <c:pt idx="23">
                  <c:v>620.74285714285725</c:v>
                </c:pt>
                <c:pt idx="24">
                  <c:v>620.74285714285725</c:v>
                </c:pt>
                <c:pt idx="25">
                  <c:v>620.74285714285725</c:v>
                </c:pt>
                <c:pt idx="26">
                  <c:v>620.74285714285725</c:v>
                </c:pt>
                <c:pt idx="27">
                  <c:v>620.74285714285725</c:v>
                </c:pt>
                <c:pt idx="28">
                  <c:v>620.74285714285725</c:v>
                </c:pt>
                <c:pt idx="29">
                  <c:v>620.74285714285725</c:v>
                </c:pt>
                <c:pt idx="30">
                  <c:v>620.74285714285725</c:v>
                </c:pt>
                <c:pt idx="31">
                  <c:v>620.74285714285725</c:v>
                </c:pt>
                <c:pt idx="32">
                  <c:v>620.74285714285725</c:v>
                </c:pt>
                <c:pt idx="33">
                  <c:v>620.74285714285725</c:v>
                </c:pt>
                <c:pt idx="34">
                  <c:v>620.74285714285725</c:v>
                </c:pt>
                <c:pt idx="35">
                  <c:v>620.74285714285725</c:v>
                </c:pt>
                <c:pt idx="36">
                  <c:v>620.74285714285725</c:v>
                </c:pt>
                <c:pt idx="37">
                  <c:v>620.74285714285725</c:v>
                </c:pt>
                <c:pt idx="38">
                  <c:v>620.74285714285725</c:v>
                </c:pt>
                <c:pt idx="39">
                  <c:v>620.74285714285725</c:v>
                </c:pt>
                <c:pt idx="40">
                  <c:v>620.74285714285725</c:v>
                </c:pt>
                <c:pt idx="41">
                  <c:v>620.74285714285725</c:v>
                </c:pt>
                <c:pt idx="42">
                  <c:v>620.74285714285725</c:v>
                </c:pt>
                <c:pt idx="43">
                  <c:v>620.74285714285725</c:v>
                </c:pt>
                <c:pt idx="44">
                  <c:v>620.74285714285725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7-4C1E-8C2F-390284A6907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135,136'!$AB$8:$AB$52</c:f>
              <c:numCache>
                <c:formatCode>General</c:formatCode>
                <c:ptCount val="45"/>
                <c:pt idx="0">
                  <c:v>310.37142857142862</c:v>
                </c:pt>
                <c:pt idx="1">
                  <c:v>310.37142857142862</c:v>
                </c:pt>
                <c:pt idx="2">
                  <c:v>310.37142857142862</c:v>
                </c:pt>
                <c:pt idx="3">
                  <c:v>310.37142857142862</c:v>
                </c:pt>
                <c:pt idx="4">
                  <c:v>310.37142857142862</c:v>
                </c:pt>
                <c:pt idx="5">
                  <c:v>310.37142857142862</c:v>
                </c:pt>
                <c:pt idx="6">
                  <c:v>310.37142857142862</c:v>
                </c:pt>
                <c:pt idx="7">
                  <c:v>310.37142857142862</c:v>
                </c:pt>
                <c:pt idx="8">
                  <c:v>310.37142857142862</c:v>
                </c:pt>
                <c:pt idx="9">
                  <c:v>310.37142857142862</c:v>
                </c:pt>
                <c:pt idx="10">
                  <c:v>310.37142857142862</c:v>
                </c:pt>
                <c:pt idx="11">
                  <c:v>310.37142857142862</c:v>
                </c:pt>
                <c:pt idx="12">
                  <c:v>310.37142857142862</c:v>
                </c:pt>
                <c:pt idx="13">
                  <c:v>310.37142857142862</c:v>
                </c:pt>
                <c:pt idx="14">
                  <c:v>310.37142857142862</c:v>
                </c:pt>
                <c:pt idx="15">
                  <c:v>310.37142857142862</c:v>
                </c:pt>
                <c:pt idx="16">
                  <c:v>310.37142857142862</c:v>
                </c:pt>
                <c:pt idx="17">
                  <c:v>310.37142857142862</c:v>
                </c:pt>
                <c:pt idx="18">
                  <c:v>310.37142857142862</c:v>
                </c:pt>
                <c:pt idx="19">
                  <c:v>310.37142857142862</c:v>
                </c:pt>
                <c:pt idx="20">
                  <c:v>310.37142857142862</c:v>
                </c:pt>
                <c:pt idx="21">
                  <c:v>310.37142857142862</c:v>
                </c:pt>
                <c:pt idx="22">
                  <c:v>310.37142857142862</c:v>
                </c:pt>
                <c:pt idx="23">
                  <c:v>310.37142857142862</c:v>
                </c:pt>
                <c:pt idx="24">
                  <c:v>310.37142857142862</c:v>
                </c:pt>
                <c:pt idx="25">
                  <c:v>310.37142857142862</c:v>
                </c:pt>
                <c:pt idx="26">
                  <c:v>310.37142857142862</c:v>
                </c:pt>
                <c:pt idx="27">
                  <c:v>310.37142857142862</c:v>
                </c:pt>
                <c:pt idx="28">
                  <c:v>310.37142857142862</c:v>
                </c:pt>
                <c:pt idx="29">
                  <c:v>310.37142857142862</c:v>
                </c:pt>
                <c:pt idx="30">
                  <c:v>310.37142857142862</c:v>
                </c:pt>
                <c:pt idx="31">
                  <c:v>310.37142857142862</c:v>
                </c:pt>
                <c:pt idx="32">
                  <c:v>310.37142857142862</c:v>
                </c:pt>
                <c:pt idx="33">
                  <c:v>310.37142857142862</c:v>
                </c:pt>
                <c:pt idx="34">
                  <c:v>310.37142857142862</c:v>
                </c:pt>
                <c:pt idx="35">
                  <c:v>310.37142857142862</c:v>
                </c:pt>
                <c:pt idx="36">
                  <c:v>310.37142857142862</c:v>
                </c:pt>
                <c:pt idx="37">
                  <c:v>310.37142857142862</c:v>
                </c:pt>
                <c:pt idx="38">
                  <c:v>310.37142857142862</c:v>
                </c:pt>
                <c:pt idx="39">
                  <c:v>310.37142857142862</c:v>
                </c:pt>
                <c:pt idx="40">
                  <c:v>310.37142857142862</c:v>
                </c:pt>
                <c:pt idx="41">
                  <c:v>310.37142857142862</c:v>
                </c:pt>
                <c:pt idx="42">
                  <c:v>310.37142857142862</c:v>
                </c:pt>
                <c:pt idx="43">
                  <c:v>310.37142857142862</c:v>
                </c:pt>
                <c:pt idx="44">
                  <c:v>310.37142857142862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77-4C1E-8C2F-390284A6907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135,136'!$AC$8:$AC$51</c:f>
              <c:numCache>
                <c:formatCode>General</c:formatCode>
                <c:ptCount val="44"/>
                <c:pt idx="0">
                  <c:v>724.2</c:v>
                </c:pt>
                <c:pt idx="1">
                  <c:v>724.2</c:v>
                </c:pt>
                <c:pt idx="2">
                  <c:v>724.2</c:v>
                </c:pt>
                <c:pt idx="3">
                  <c:v>724.2</c:v>
                </c:pt>
                <c:pt idx="4">
                  <c:v>724.2</c:v>
                </c:pt>
                <c:pt idx="5">
                  <c:v>724.2</c:v>
                </c:pt>
                <c:pt idx="6">
                  <c:v>724.2</c:v>
                </c:pt>
                <c:pt idx="7">
                  <c:v>724.2</c:v>
                </c:pt>
                <c:pt idx="8">
                  <c:v>724.2</c:v>
                </c:pt>
                <c:pt idx="9">
                  <c:v>724.2</c:v>
                </c:pt>
                <c:pt idx="10">
                  <c:v>724.2</c:v>
                </c:pt>
                <c:pt idx="11">
                  <c:v>724.2</c:v>
                </c:pt>
                <c:pt idx="12">
                  <c:v>724.2</c:v>
                </c:pt>
                <c:pt idx="13">
                  <c:v>724.2</c:v>
                </c:pt>
                <c:pt idx="14">
                  <c:v>724.2</c:v>
                </c:pt>
                <c:pt idx="15">
                  <c:v>724.2</c:v>
                </c:pt>
                <c:pt idx="16">
                  <c:v>724.2</c:v>
                </c:pt>
                <c:pt idx="17">
                  <c:v>724.2</c:v>
                </c:pt>
                <c:pt idx="18">
                  <c:v>724.2</c:v>
                </c:pt>
                <c:pt idx="19">
                  <c:v>724.2</c:v>
                </c:pt>
                <c:pt idx="20">
                  <c:v>724.2</c:v>
                </c:pt>
                <c:pt idx="21">
                  <c:v>724.2</c:v>
                </c:pt>
                <c:pt idx="22">
                  <c:v>724.2</c:v>
                </c:pt>
                <c:pt idx="23">
                  <c:v>724.2</c:v>
                </c:pt>
                <c:pt idx="24">
                  <c:v>724.2</c:v>
                </c:pt>
                <c:pt idx="25">
                  <c:v>724.2</c:v>
                </c:pt>
                <c:pt idx="26">
                  <c:v>724.2</c:v>
                </c:pt>
                <c:pt idx="27">
                  <c:v>724.2</c:v>
                </c:pt>
                <c:pt idx="28">
                  <c:v>724.2</c:v>
                </c:pt>
                <c:pt idx="29">
                  <c:v>724.2</c:v>
                </c:pt>
                <c:pt idx="30">
                  <c:v>724.2</c:v>
                </c:pt>
                <c:pt idx="31">
                  <c:v>724.2</c:v>
                </c:pt>
                <c:pt idx="32">
                  <c:v>724.2</c:v>
                </c:pt>
                <c:pt idx="33">
                  <c:v>724.2</c:v>
                </c:pt>
                <c:pt idx="34">
                  <c:v>724.2</c:v>
                </c:pt>
                <c:pt idx="35">
                  <c:v>724.2</c:v>
                </c:pt>
                <c:pt idx="36">
                  <c:v>724.2</c:v>
                </c:pt>
                <c:pt idx="37">
                  <c:v>724.2</c:v>
                </c:pt>
                <c:pt idx="38">
                  <c:v>724.2</c:v>
                </c:pt>
                <c:pt idx="39">
                  <c:v>724.2</c:v>
                </c:pt>
                <c:pt idx="40">
                  <c:v>724.2</c:v>
                </c:pt>
                <c:pt idx="41">
                  <c:v>724.2</c:v>
                </c:pt>
                <c:pt idx="42">
                  <c:v>724.2</c:v>
                </c:pt>
                <c:pt idx="43">
                  <c:v>724.2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7-4C1E-8C2F-390284A6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Extracted QC Lot 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98,99'!$A$7:$A$45</c:f>
              <c:numCache>
                <c:formatCode>m/d/yyyy</c:formatCode>
                <c:ptCount val="39"/>
                <c:pt idx="0">
                  <c:v>45336</c:v>
                </c:pt>
                <c:pt idx="1">
                  <c:v>45337</c:v>
                </c:pt>
                <c:pt idx="2">
                  <c:v>45338</c:v>
                </c:pt>
                <c:pt idx="3">
                  <c:v>45341</c:v>
                </c:pt>
                <c:pt idx="4">
                  <c:v>45342</c:v>
                </c:pt>
                <c:pt idx="5">
                  <c:v>45343</c:v>
                </c:pt>
                <c:pt idx="6">
                  <c:v>45344</c:v>
                </c:pt>
                <c:pt idx="7">
                  <c:v>45345</c:v>
                </c:pt>
                <c:pt idx="8">
                  <c:v>45348</c:v>
                </c:pt>
                <c:pt idx="9">
                  <c:v>45349</c:v>
                </c:pt>
                <c:pt idx="10">
                  <c:v>45350</c:v>
                </c:pt>
                <c:pt idx="11">
                  <c:v>45351</c:v>
                </c:pt>
                <c:pt idx="12">
                  <c:v>45352</c:v>
                </c:pt>
                <c:pt idx="13">
                  <c:v>45355</c:v>
                </c:pt>
                <c:pt idx="14">
                  <c:v>45356</c:v>
                </c:pt>
                <c:pt idx="15">
                  <c:v>45357</c:v>
                </c:pt>
                <c:pt idx="16">
                  <c:v>45358</c:v>
                </c:pt>
                <c:pt idx="17">
                  <c:v>45359</c:v>
                </c:pt>
                <c:pt idx="18">
                  <c:v>45362</c:v>
                </c:pt>
                <c:pt idx="19">
                  <c:v>45363</c:v>
                </c:pt>
                <c:pt idx="20">
                  <c:v>45364</c:v>
                </c:pt>
                <c:pt idx="21">
                  <c:v>45365</c:v>
                </c:pt>
                <c:pt idx="22">
                  <c:v>45366</c:v>
                </c:pt>
                <c:pt idx="23">
                  <c:v>45369</c:v>
                </c:pt>
                <c:pt idx="24">
                  <c:v>45370</c:v>
                </c:pt>
                <c:pt idx="25">
                  <c:v>45371</c:v>
                </c:pt>
                <c:pt idx="26">
                  <c:v>45372</c:v>
                </c:pt>
                <c:pt idx="27">
                  <c:v>45373</c:v>
                </c:pt>
                <c:pt idx="28">
                  <c:v>45376</c:v>
                </c:pt>
                <c:pt idx="29">
                  <c:v>45377</c:v>
                </c:pt>
                <c:pt idx="30">
                  <c:v>45378</c:v>
                </c:pt>
                <c:pt idx="31">
                  <c:v>45379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45390</c:v>
                </c:pt>
                <c:pt idx="37">
                  <c:v>45391</c:v>
                </c:pt>
                <c:pt idx="38">
                  <c:v>45392</c:v>
                </c:pt>
              </c:numCache>
            </c:numRef>
          </c:cat>
          <c:val>
            <c:numRef>
              <c:f>'Lot 98,99'!$C$7:$C$48</c:f>
              <c:numCache>
                <c:formatCode>0</c:formatCode>
                <c:ptCount val="42"/>
                <c:pt idx="0" formatCode="General">
                  <c:v>571</c:v>
                </c:pt>
                <c:pt idx="1">
                  <c:v>423</c:v>
                </c:pt>
                <c:pt idx="2">
                  <c:v>366</c:v>
                </c:pt>
                <c:pt idx="3">
                  <c:v>414</c:v>
                </c:pt>
                <c:pt idx="4">
                  <c:v>337</c:v>
                </c:pt>
                <c:pt idx="5">
                  <c:v>530</c:v>
                </c:pt>
                <c:pt idx="6" formatCode="General">
                  <c:v>376</c:v>
                </c:pt>
                <c:pt idx="7">
                  <c:v>454</c:v>
                </c:pt>
                <c:pt idx="8">
                  <c:v>448</c:v>
                </c:pt>
                <c:pt idx="9" formatCode="General">
                  <c:v>239</c:v>
                </c:pt>
                <c:pt idx="10" formatCode="General">
                  <c:v>498</c:v>
                </c:pt>
                <c:pt idx="11" formatCode="General">
                  <c:v>446</c:v>
                </c:pt>
                <c:pt idx="12" formatCode="General">
                  <c:v>512</c:v>
                </c:pt>
                <c:pt idx="13">
                  <c:v>521</c:v>
                </c:pt>
                <c:pt idx="14">
                  <c:v>469</c:v>
                </c:pt>
                <c:pt idx="15" formatCode="General">
                  <c:v>378</c:v>
                </c:pt>
                <c:pt idx="16" formatCode="General">
                  <c:v>330</c:v>
                </c:pt>
                <c:pt idx="17">
                  <c:v>341</c:v>
                </c:pt>
                <c:pt idx="18" formatCode="General">
                  <c:v>457</c:v>
                </c:pt>
                <c:pt idx="19" formatCode="General">
                  <c:v>317</c:v>
                </c:pt>
                <c:pt idx="20" formatCode="General">
                  <c:v>494</c:v>
                </c:pt>
                <c:pt idx="21" formatCode="General">
                  <c:v>311</c:v>
                </c:pt>
                <c:pt idx="22" formatCode="General">
                  <c:v>565</c:v>
                </c:pt>
                <c:pt idx="23" formatCode="General">
                  <c:v>512</c:v>
                </c:pt>
                <c:pt idx="24" formatCode="General">
                  <c:v>409</c:v>
                </c:pt>
                <c:pt idx="25" formatCode="General">
                  <c:v>610</c:v>
                </c:pt>
                <c:pt idx="26" formatCode="General">
                  <c:v>325</c:v>
                </c:pt>
                <c:pt idx="27" formatCode="General">
                  <c:v>394</c:v>
                </c:pt>
                <c:pt idx="28" formatCode="General">
                  <c:v>604</c:v>
                </c:pt>
                <c:pt idx="29" formatCode="General">
                  <c:v>299</c:v>
                </c:pt>
                <c:pt idx="30" formatCode="General">
                  <c:v>382</c:v>
                </c:pt>
                <c:pt idx="31" formatCode="General">
                  <c:v>392</c:v>
                </c:pt>
                <c:pt idx="32" formatCode="General">
                  <c:v>289</c:v>
                </c:pt>
                <c:pt idx="33" formatCode="General">
                  <c:v>565</c:v>
                </c:pt>
                <c:pt idx="34" formatCode="General">
                  <c:v>272</c:v>
                </c:pt>
                <c:pt idx="35" formatCode="General">
                  <c:v>278</c:v>
                </c:pt>
                <c:pt idx="36" formatCode="General">
                  <c:v>440</c:v>
                </c:pt>
                <c:pt idx="37" formatCode="General">
                  <c:v>179</c:v>
                </c:pt>
                <c:pt idx="38" formatCode="General">
                  <c:v>510</c:v>
                </c:pt>
                <c:pt idx="39" formatCode="General">
                  <c:v>229</c:v>
                </c:pt>
                <c:pt idx="40" formatCode="General">
                  <c:v>288</c:v>
                </c:pt>
                <c:pt idx="41" formatCode="General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C-4566-B3B3-E47E9555F95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98,99'!$Y$8:$Y$51</c:f>
              <c:numCache>
                <c:formatCode>0</c:formatCode>
                <c:ptCount val="44"/>
                <c:pt idx="0">
                  <c:v>440.16666666666669</c:v>
                </c:pt>
                <c:pt idx="1">
                  <c:v>440.16666666666669</c:v>
                </c:pt>
                <c:pt idx="2">
                  <c:v>440.16666666666669</c:v>
                </c:pt>
                <c:pt idx="3">
                  <c:v>440.16666666666669</c:v>
                </c:pt>
                <c:pt idx="4">
                  <c:v>440.16666666666669</c:v>
                </c:pt>
                <c:pt idx="5">
                  <c:v>440.16666666666669</c:v>
                </c:pt>
                <c:pt idx="6">
                  <c:v>440.16666666666669</c:v>
                </c:pt>
                <c:pt idx="7">
                  <c:v>440.16666666666669</c:v>
                </c:pt>
                <c:pt idx="8">
                  <c:v>440.16666666666669</c:v>
                </c:pt>
                <c:pt idx="9">
                  <c:v>440.16666666666669</c:v>
                </c:pt>
                <c:pt idx="10">
                  <c:v>440.16666666666669</c:v>
                </c:pt>
                <c:pt idx="11">
                  <c:v>440.16666666666669</c:v>
                </c:pt>
                <c:pt idx="12">
                  <c:v>440.16666666666669</c:v>
                </c:pt>
                <c:pt idx="13">
                  <c:v>440.16666666666669</c:v>
                </c:pt>
                <c:pt idx="14">
                  <c:v>440.16666666666669</c:v>
                </c:pt>
                <c:pt idx="15">
                  <c:v>440.16666666666669</c:v>
                </c:pt>
                <c:pt idx="16">
                  <c:v>440.16666666666669</c:v>
                </c:pt>
                <c:pt idx="17">
                  <c:v>440.16666666666669</c:v>
                </c:pt>
                <c:pt idx="18">
                  <c:v>440.16666666666669</c:v>
                </c:pt>
                <c:pt idx="19">
                  <c:v>440.16666666666669</c:v>
                </c:pt>
                <c:pt idx="20">
                  <c:v>440.16666666666669</c:v>
                </c:pt>
                <c:pt idx="21">
                  <c:v>440.16666666666669</c:v>
                </c:pt>
                <c:pt idx="22">
                  <c:v>440.16666666666669</c:v>
                </c:pt>
                <c:pt idx="23">
                  <c:v>440.16666666666669</c:v>
                </c:pt>
                <c:pt idx="24">
                  <c:v>440.16666666666669</c:v>
                </c:pt>
                <c:pt idx="25">
                  <c:v>440.16666666666669</c:v>
                </c:pt>
                <c:pt idx="26">
                  <c:v>440.16666666666669</c:v>
                </c:pt>
                <c:pt idx="27">
                  <c:v>440.16666666666669</c:v>
                </c:pt>
                <c:pt idx="28">
                  <c:v>440.16666666666669</c:v>
                </c:pt>
                <c:pt idx="29">
                  <c:v>440.16666666666669</c:v>
                </c:pt>
                <c:pt idx="30">
                  <c:v>440.16666666666669</c:v>
                </c:pt>
                <c:pt idx="31">
                  <c:v>440.16666666666669</c:v>
                </c:pt>
                <c:pt idx="32">
                  <c:v>440.16666666666669</c:v>
                </c:pt>
                <c:pt idx="33">
                  <c:v>440.16666666666669</c:v>
                </c:pt>
                <c:pt idx="34">
                  <c:v>440.16666666666669</c:v>
                </c:pt>
                <c:pt idx="35">
                  <c:v>440.16666666666669</c:v>
                </c:pt>
                <c:pt idx="36">
                  <c:v>440.16666666666669</c:v>
                </c:pt>
                <c:pt idx="37">
                  <c:v>440.16666666666669</c:v>
                </c:pt>
                <c:pt idx="38">
                  <c:v>440.16666666666669</c:v>
                </c:pt>
                <c:pt idx="39">
                  <c:v>440.16666666666669</c:v>
                </c:pt>
                <c:pt idx="40">
                  <c:v>440.16666666666669</c:v>
                </c:pt>
                <c:pt idx="41">
                  <c:v>440.16666666666669</c:v>
                </c:pt>
                <c:pt idx="42">
                  <c:v>440.16666666666669</c:v>
                </c:pt>
                <c:pt idx="43">
                  <c:v>440.16666666666669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C-4566-B3B3-E47E9555F959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98,99'!$Z$8:$Z$51</c:f>
              <c:numCache>
                <c:formatCode>0</c:formatCode>
                <c:ptCount val="44"/>
                <c:pt idx="0">
                  <c:v>352.13333333333333</c:v>
                </c:pt>
                <c:pt idx="1">
                  <c:v>352.13333333333333</c:v>
                </c:pt>
                <c:pt idx="2">
                  <c:v>352.13333333333333</c:v>
                </c:pt>
                <c:pt idx="3">
                  <c:v>352.13333333333333</c:v>
                </c:pt>
                <c:pt idx="4">
                  <c:v>352.13333333333333</c:v>
                </c:pt>
                <c:pt idx="5">
                  <c:v>352.13333333333333</c:v>
                </c:pt>
                <c:pt idx="6">
                  <c:v>352.13333333333333</c:v>
                </c:pt>
                <c:pt idx="7">
                  <c:v>352.13333333333333</c:v>
                </c:pt>
                <c:pt idx="8">
                  <c:v>352.13333333333333</c:v>
                </c:pt>
                <c:pt idx="9">
                  <c:v>352.13333333333333</c:v>
                </c:pt>
                <c:pt idx="10">
                  <c:v>352.13333333333333</c:v>
                </c:pt>
                <c:pt idx="11">
                  <c:v>352.13333333333333</c:v>
                </c:pt>
                <c:pt idx="12">
                  <c:v>352.13333333333333</c:v>
                </c:pt>
                <c:pt idx="13">
                  <c:v>352.13333333333333</c:v>
                </c:pt>
                <c:pt idx="14">
                  <c:v>352.13333333333333</c:v>
                </c:pt>
                <c:pt idx="15">
                  <c:v>352.13333333333333</c:v>
                </c:pt>
                <c:pt idx="16">
                  <c:v>352.13333333333333</c:v>
                </c:pt>
                <c:pt idx="17">
                  <c:v>352.13333333333333</c:v>
                </c:pt>
                <c:pt idx="18">
                  <c:v>352.13333333333333</c:v>
                </c:pt>
                <c:pt idx="19">
                  <c:v>352.13333333333333</c:v>
                </c:pt>
                <c:pt idx="20">
                  <c:v>352.13333333333333</c:v>
                </c:pt>
                <c:pt idx="21">
                  <c:v>352.13333333333333</c:v>
                </c:pt>
                <c:pt idx="22">
                  <c:v>352.13333333333333</c:v>
                </c:pt>
                <c:pt idx="23">
                  <c:v>352.13333333333333</c:v>
                </c:pt>
                <c:pt idx="24">
                  <c:v>352.13333333333333</c:v>
                </c:pt>
                <c:pt idx="25">
                  <c:v>352.13333333333333</c:v>
                </c:pt>
                <c:pt idx="26">
                  <c:v>352.13333333333333</c:v>
                </c:pt>
                <c:pt idx="27">
                  <c:v>352.13333333333333</c:v>
                </c:pt>
                <c:pt idx="28">
                  <c:v>352.13333333333333</c:v>
                </c:pt>
                <c:pt idx="29">
                  <c:v>352.13333333333333</c:v>
                </c:pt>
                <c:pt idx="30">
                  <c:v>352.13333333333333</c:v>
                </c:pt>
                <c:pt idx="31">
                  <c:v>352.13333333333333</c:v>
                </c:pt>
                <c:pt idx="32">
                  <c:v>352.13333333333333</c:v>
                </c:pt>
                <c:pt idx="33">
                  <c:v>352.13333333333333</c:v>
                </c:pt>
                <c:pt idx="34">
                  <c:v>352.13333333333333</c:v>
                </c:pt>
                <c:pt idx="35">
                  <c:v>352.13333333333333</c:v>
                </c:pt>
                <c:pt idx="36">
                  <c:v>352.13333333333333</c:v>
                </c:pt>
                <c:pt idx="37">
                  <c:v>352.13333333333333</c:v>
                </c:pt>
                <c:pt idx="38">
                  <c:v>352.13333333333333</c:v>
                </c:pt>
                <c:pt idx="39">
                  <c:v>352.13333333333333</c:v>
                </c:pt>
                <c:pt idx="40">
                  <c:v>352.13333333333333</c:v>
                </c:pt>
                <c:pt idx="41">
                  <c:v>352.13333333333333</c:v>
                </c:pt>
                <c:pt idx="42">
                  <c:v>352.13333333333333</c:v>
                </c:pt>
                <c:pt idx="43">
                  <c:v>352.13333333333333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C-4566-B3B3-E47E9555F9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98,99'!$AA$8:$AA$51</c:f>
              <c:numCache>
                <c:formatCode>0</c:formatCode>
                <c:ptCount val="44"/>
                <c:pt idx="0">
                  <c:v>528.20000000000005</c:v>
                </c:pt>
                <c:pt idx="1">
                  <c:v>528.20000000000005</c:v>
                </c:pt>
                <c:pt idx="2">
                  <c:v>528.20000000000005</c:v>
                </c:pt>
                <c:pt idx="3">
                  <c:v>528.20000000000005</c:v>
                </c:pt>
                <c:pt idx="4">
                  <c:v>528.20000000000005</c:v>
                </c:pt>
                <c:pt idx="5">
                  <c:v>528.20000000000005</c:v>
                </c:pt>
                <c:pt idx="6">
                  <c:v>528.20000000000005</c:v>
                </c:pt>
                <c:pt idx="7">
                  <c:v>528.20000000000005</c:v>
                </c:pt>
                <c:pt idx="8">
                  <c:v>528.20000000000005</c:v>
                </c:pt>
                <c:pt idx="9">
                  <c:v>528.20000000000005</c:v>
                </c:pt>
                <c:pt idx="10">
                  <c:v>528.20000000000005</c:v>
                </c:pt>
                <c:pt idx="11">
                  <c:v>528.20000000000005</c:v>
                </c:pt>
                <c:pt idx="12">
                  <c:v>528.20000000000005</c:v>
                </c:pt>
                <c:pt idx="13">
                  <c:v>528.20000000000005</c:v>
                </c:pt>
                <c:pt idx="14">
                  <c:v>528.20000000000005</c:v>
                </c:pt>
                <c:pt idx="15">
                  <c:v>528.20000000000005</c:v>
                </c:pt>
                <c:pt idx="16">
                  <c:v>528.20000000000005</c:v>
                </c:pt>
                <c:pt idx="17">
                  <c:v>528.20000000000005</c:v>
                </c:pt>
                <c:pt idx="18">
                  <c:v>528.20000000000005</c:v>
                </c:pt>
                <c:pt idx="19">
                  <c:v>528.20000000000005</c:v>
                </c:pt>
                <c:pt idx="20">
                  <c:v>528.20000000000005</c:v>
                </c:pt>
                <c:pt idx="21">
                  <c:v>528.20000000000005</c:v>
                </c:pt>
                <c:pt idx="22">
                  <c:v>528.20000000000005</c:v>
                </c:pt>
                <c:pt idx="23">
                  <c:v>528.20000000000005</c:v>
                </c:pt>
                <c:pt idx="24">
                  <c:v>528.20000000000005</c:v>
                </c:pt>
                <c:pt idx="25">
                  <c:v>528.20000000000005</c:v>
                </c:pt>
                <c:pt idx="26">
                  <c:v>528.20000000000005</c:v>
                </c:pt>
                <c:pt idx="27">
                  <c:v>528.20000000000005</c:v>
                </c:pt>
                <c:pt idx="28">
                  <c:v>528.20000000000005</c:v>
                </c:pt>
                <c:pt idx="29">
                  <c:v>528.20000000000005</c:v>
                </c:pt>
                <c:pt idx="30">
                  <c:v>528.20000000000005</c:v>
                </c:pt>
                <c:pt idx="31">
                  <c:v>528.20000000000005</c:v>
                </c:pt>
                <c:pt idx="32">
                  <c:v>528.20000000000005</c:v>
                </c:pt>
                <c:pt idx="33">
                  <c:v>528.20000000000005</c:v>
                </c:pt>
                <c:pt idx="34">
                  <c:v>528.20000000000005</c:v>
                </c:pt>
                <c:pt idx="35">
                  <c:v>528.20000000000005</c:v>
                </c:pt>
                <c:pt idx="36">
                  <c:v>528.20000000000005</c:v>
                </c:pt>
                <c:pt idx="37">
                  <c:v>528.20000000000005</c:v>
                </c:pt>
                <c:pt idx="38">
                  <c:v>528.20000000000005</c:v>
                </c:pt>
                <c:pt idx="39">
                  <c:v>528.20000000000005</c:v>
                </c:pt>
                <c:pt idx="40">
                  <c:v>528.20000000000005</c:v>
                </c:pt>
                <c:pt idx="41">
                  <c:v>528.20000000000005</c:v>
                </c:pt>
                <c:pt idx="42">
                  <c:v>528.20000000000005</c:v>
                </c:pt>
                <c:pt idx="43">
                  <c:v>528.20000000000005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C-4566-B3B3-E47E9555F959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98,99'!$AB$8:$AB$51</c:f>
              <c:numCache>
                <c:formatCode>General</c:formatCode>
                <c:ptCount val="44"/>
                <c:pt idx="0">
                  <c:v>264.10000000000002</c:v>
                </c:pt>
                <c:pt idx="1">
                  <c:v>264.10000000000002</c:v>
                </c:pt>
                <c:pt idx="2">
                  <c:v>264.10000000000002</c:v>
                </c:pt>
                <c:pt idx="3">
                  <c:v>264.10000000000002</c:v>
                </c:pt>
                <c:pt idx="4">
                  <c:v>264.10000000000002</c:v>
                </c:pt>
                <c:pt idx="5">
                  <c:v>264.10000000000002</c:v>
                </c:pt>
                <c:pt idx="6">
                  <c:v>264.10000000000002</c:v>
                </c:pt>
                <c:pt idx="7">
                  <c:v>264.10000000000002</c:v>
                </c:pt>
                <c:pt idx="8">
                  <c:v>264.10000000000002</c:v>
                </c:pt>
                <c:pt idx="9">
                  <c:v>264.10000000000002</c:v>
                </c:pt>
                <c:pt idx="10">
                  <c:v>264.10000000000002</c:v>
                </c:pt>
                <c:pt idx="11">
                  <c:v>264.10000000000002</c:v>
                </c:pt>
                <c:pt idx="12">
                  <c:v>264.10000000000002</c:v>
                </c:pt>
                <c:pt idx="13">
                  <c:v>264.10000000000002</c:v>
                </c:pt>
                <c:pt idx="14">
                  <c:v>264.10000000000002</c:v>
                </c:pt>
                <c:pt idx="15">
                  <c:v>264.10000000000002</c:v>
                </c:pt>
                <c:pt idx="16">
                  <c:v>264.10000000000002</c:v>
                </c:pt>
                <c:pt idx="17">
                  <c:v>264.10000000000002</c:v>
                </c:pt>
                <c:pt idx="18">
                  <c:v>264.10000000000002</c:v>
                </c:pt>
                <c:pt idx="19">
                  <c:v>264.10000000000002</c:v>
                </c:pt>
                <c:pt idx="20">
                  <c:v>264.10000000000002</c:v>
                </c:pt>
                <c:pt idx="21">
                  <c:v>264.10000000000002</c:v>
                </c:pt>
                <c:pt idx="22">
                  <c:v>264.10000000000002</c:v>
                </c:pt>
                <c:pt idx="23">
                  <c:v>264.10000000000002</c:v>
                </c:pt>
                <c:pt idx="24">
                  <c:v>264.10000000000002</c:v>
                </c:pt>
                <c:pt idx="25">
                  <c:v>264.10000000000002</c:v>
                </c:pt>
                <c:pt idx="26">
                  <c:v>264.10000000000002</c:v>
                </c:pt>
                <c:pt idx="27">
                  <c:v>264.10000000000002</c:v>
                </c:pt>
                <c:pt idx="28">
                  <c:v>264.10000000000002</c:v>
                </c:pt>
                <c:pt idx="29">
                  <c:v>264.10000000000002</c:v>
                </c:pt>
                <c:pt idx="30">
                  <c:v>264.10000000000002</c:v>
                </c:pt>
                <c:pt idx="31">
                  <c:v>264.10000000000002</c:v>
                </c:pt>
                <c:pt idx="32">
                  <c:v>264.10000000000002</c:v>
                </c:pt>
                <c:pt idx="33">
                  <c:v>264.10000000000002</c:v>
                </c:pt>
                <c:pt idx="34">
                  <c:v>264.10000000000002</c:v>
                </c:pt>
                <c:pt idx="35">
                  <c:v>264.10000000000002</c:v>
                </c:pt>
                <c:pt idx="36">
                  <c:v>264.10000000000002</c:v>
                </c:pt>
                <c:pt idx="37">
                  <c:v>264.10000000000002</c:v>
                </c:pt>
                <c:pt idx="38">
                  <c:v>264.10000000000002</c:v>
                </c:pt>
                <c:pt idx="39">
                  <c:v>264.10000000000002</c:v>
                </c:pt>
                <c:pt idx="40">
                  <c:v>264.10000000000002</c:v>
                </c:pt>
                <c:pt idx="41">
                  <c:v>264.10000000000002</c:v>
                </c:pt>
                <c:pt idx="42">
                  <c:v>264.10000000000002</c:v>
                </c:pt>
                <c:pt idx="43">
                  <c:v>264.10000000000002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C-4566-B3B3-E47E9555F959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98,99'!$AC$8:$AC$50</c:f>
              <c:numCache>
                <c:formatCode>General</c:formatCode>
                <c:ptCount val="43"/>
                <c:pt idx="0">
                  <c:v>616.23333333333335</c:v>
                </c:pt>
                <c:pt idx="1">
                  <c:v>616.23333333333335</c:v>
                </c:pt>
                <c:pt idx="2">
                  <c:v>616.23333333333335</c:v>
                </c:pt>
                <c:pt idx="3">
                  <c:v>616.23333333333335</c:v>
                </c:pt>
                <c:pt idx="4">
                  <c:v>616.23333333333335</c:v>
                </c:pt>
                <c:pt idx="5">
                  <c:v>616.23333333333335</c:v>
                </c:pt>
                <c:pt idx="6">
                  <c:v>616.23333333333335</c:v>
                </c:pt>
                <c:pt idx="7">
                  <c:v>616.23333333333335</c:v>
                </c:pt>
                <c:pt idx="8">
                  <c:v>616.23333333333335</c:v>
                </c:pt>
                <c:pt idx="9">
                  <c:v>616.23333333333335</c:v>
                </c:pt>
                <c:pt idx="10">
                  <c:v>616.23333333333335</c:v>
                </c:pt>
                <c:pt idx="11">
                  <c:v>616.23333333333335</c:v>
                </c:pt>
                <c:pt idx="12">
                  <c:v>616.23333333333335</c:v>
                </c:pt>
                <c:pt idx="13">
                  <c:v>616.23333333333335</c:v>
                </c:pt>
                <c:pt idx="14">
                  <c:v>616.23333333333335</c:v>
                </c:pt>
                <c:pt idx="15">
                  <c:v>616.23333333333335</c:v>
                </c:pt>
                <c:pt idx="16">
                  <c:v>616.23333333333335</c:v>
                </c:pt>
                <c:pt idx="17">
                  <c:v>616.23333333333335</c:v>
                </c:pt>
                <c:pt idx="18">
                  <c:v>616.23333333333335</c:v>
                </c:pt>
                <c:pt idx="19">
                  <c:v>616.23333333333335</c:v>
                </c:pt>
                <c:pt idx="20">
                  <c:v>616.23333333333335</c:v>
                </c:pt>
                <c:pt idx="21">
                  <c:v>616.23333333333335</c:v>
                </c:pt>
                <c:pt idx="22">
                  <c:v>616.23333333333335</c:v>
                </c:pt>
                <c:pt idx="23">
                  <c:v>616.23333333333335</c:v>
                </c:pt>
                <c:pt idx="24">
                  <c:v>616.23333333333335</c:v>
                </c:pt>
                <c:pt idx="25">
                  <c:v>616.23333333333335</c:v>
                </c:pt>
                <c:pt idx="26">
                  <c:v>616.23333333333335</c:v>
                </c:pt>
                <c:pt idx="27">
                  <c:v>616.23333333333335</c:v>
                </c:pt>
                <c:pt idx="28">
                  <c:v>616.23333333333335</c:v>
                </c:pt>
                <c:pt idx="29">
                  <c:v>616.23333333333335</c:v>
                </c:pt>
                <c:pt idx="30">
                  <c:v>616.23333333333335</c:v>
                </c:pt>
                <c:pt idx="31">
                  <c:v>616.23333333333335</c:v>
                </c:pt>
                <c:pt idx="32">
                  <c:v>616.23333333333335</c:v>
                </c:pt>
                <c:pt idx="33">
                  <c:v>616.23333333333335</c:v>
                </c:pt>
                <c:pt idx="34">
                  <c:v>616.23333333333335</c:v>
                </c:pt>
                <c:pt idx="35">
                  <c:v>616.23333333333335</c:v>
                </c:pt>
                <c:pt idx="36">
                  <c:v>616.23333333333335</c:v>
                </c:pt>
                <c:pt idx="37">
                  <c:v>616.23333333333335</c:v>
                </c:pt>
                <c:pt idx="38">
                  <c:v>616.23333333333335</c:v>
                </c:pt>
                <c:pt idx="39">
                  <c:v>616.23333333333335</c:v>
                </c:pt>
                <c:pt idx="40">
                  <c:v>616.23333333333335</c:v>
                </c:pt>
                <c:pt idx="41">
                  <c:v>616.23333333333335</c:v>
                </c:pt>
                <c:pt idx="42">
                  <c:v>616.23333333333335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C-4566-B3B3-E47E9555F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0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Template!$A$7:$A$45</c:f>
              <c:numCache>
                <c:formatCode>m/d/yyyy</c:formatCode>
                <c:ptCount val="39"/>
              </c:numCache>
            </c:numRef>
          </c:cat>
          <c:val>
            <c:numRef>
              <c:f>Template!$B$7:$B$48</c:f>
              <c:numCache>
                <c:formatCode>0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2-461D-8C75-2BDE95C6634E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Template!$T$8:$T$51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2-461D-8C75-2BDE95C6634E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Template!$U$8:$U$51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2-461D-8C75-2BDE95C6634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Template!$V$8:$V$51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2-461D-8C75-2BDE95C6634E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Template!$W$8:$W$51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2-461D-8C75-2BDE95C6634E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Template!$X$8:$X$51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A2-461D-8C75-2BDE95C6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cat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Algn val="ctr"/>
        <c:lblOffset val="100"/>
        <c:noMultiLvlLbl val="0"/>
      </c:catAx>
      <c:valAx>
        <c:axId val="1760429296"/>
        <c:scaling>
          <c:orientation val="minMax"/>
          <c:max val="4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Template!$A$7:$A$45</c:f>
              <c:numCache>
                <c:formatCode>m/d/yyyy</c:formatCode>
                <c:ptCount val="39"/>
              </c:numCache>
            </c:numRef>
          </c:cat>
          <c:val>
            <c:numRef>
              <c:f>Template!$C$7:$C$48</c:f>
              <c:numCache>
                <c:formatCode>0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E-4F4F-9A97-E7FACBBA07D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Template!$Y$8:$Y$51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E-4F4F-9A97-E7FACBBA07D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Template!$Z$8:$Z$51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E-4F4F-9A97-E7FACBBA07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Template!$AA$8:$AA$51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E-4F4F-9A97-E7FACBBA07D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Template!$AB$8:$AB$51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E-4F4F-9A97-E7FACBBA07D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Template!$AC$8:$AC$50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EE-4F4F-9A97-E7FACBBA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cat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Algn val="ctr"/>
        <c:lblOffset val="100"/>
        <c:noMultiLvlLbl val="0"/>
      </c:catAx>
      <c:valAx>
        <c:axId val="1760429296"/>
        <c:scaling>
          <c:orientation val="minMax"/>
          <c:max val="70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100,101'!$A$7:$A$46</c:f>
              <c:numCache>
                <c:formatCode>m/d/yyyy</c:formatCode>
                <c:ptCount val="40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45390</c:v>
                </c:pt>
                <c:pt idx="4">
                  <c:v>45391</c:v>
                </c:pt>
                <c:pt idx="5">
                  <c:v>45392</c:v>
                </c:pt>
                <c:pt idx="6">
                  <c:v>45393</c:v>
                </c:pt>
                <c:pt idx="7">
                  <c:v>45394</c:v>
                </c:pt>
                <c:pt idx="8">
                  <c:v>45397</c:v>
                </c:pt>
                <c:pt idx="10">
                  <c:v>45400</c:v>
                </c:pt>
                <c:pt idx="11">
                  <c:v>45401</c:v>
                </c:pt>
                <c:pt idx="12">
                  <c:v>45404</c:v>
                </c:pt>
                <c:pt idx="13">
                  <c:v>45405</c:v>
                </c:pt>
                <c:pt idx="14">
                  <c:v>45406</c:v>
                </c:pt>
                <c:pt idx="15">
                  <c:v>45407</c:v>
                </c:pt>
                <c:pt idx="16">
                  <c:v>45408</c:v>
                </c:pt>
                <c:pt idx="17">
                  <c:v>45411</c:v>
                </c:pt>
                <c:pt idx="18">
                  <c:v>45412</c:v>
                </c:pt>
                <c:pt idx="19">
                  <c:v>45413</c:v>
                </c:pt>
                <c:pt idx="20">
                  <c:v>45414</c:v>
                </c:pt>
                <c:pt idx="21">
                  <c:v>45415</c:v>
                </c:pt>
                <c:pt idx="22">
                  <c:v>45419</c:v>
                </c:pt>
                <c:pt idx="23">
                  <c:v>45420</c:v>
                </c:pt>
                <c:pt idx="24">
                  <c:v>45421</c:v>
                </c:pt>
              </c:numCache>
            </c:numRef>
          </c:cat>
          <c:val>
            <c:numRef>
              <c:f>'Lot 100,101'!$B$7:$B$49</c:f>
              <c:numCache>
                <c:formatCode>0</c:formatCode>
                <c:ptCount val="43"/>
                <c:pt idx="0">
                  <c:v>63</c:v>
                </c:pt>
                <c:pt idx="1">
                  <c:v>59</c:v>
                </c:pt>
                <c:pt idx="2">
                  <c:v>40</c:v>
                </c:pt>
                <c:pt idx="3">
                  <c:v>64</c:v>
                </c:pt>
                <c:pt idx="4">
                  <c:v>62</c:v>
                </c:pt>
                <c:pt idx="5">
                  <c:v>88</c:v>
                </c:pt>
                <c:pt idx="6" formatCode="General">
                  <c:v>45</c:v>
                </c:pt>
                <c:pt idx="7">
                  <c:v>47</c:v>
                </c:pt>
                <c:pt idx="8">
                  <c:v>60</c:v>
                </c:pt>
                <c:pt idx="10" formatCode="General">
                  <c:v>25</c:v>
                </c:pt>
                <c:pt idx="11" formatCode="General">
                  <c:v>21</c:v>
                </c:pt>
                <c:pt idx="12">
                  <c:v>66</c:v>
                </c:pt>
                <c:pt idx="13" formatCode="General">
                  <c:v>63</c:v>
                </c:pt>
                <c:pt idx="14">
                  <c:v>59</c:v>
                </c:pt>
                <c:pt idx="15">
                  <c:v>62</c:v>
                </c:pt>
                <c:pt idx="16" formatCode="General">
                  <c:v>55</c:v>
                </c:pt>
                <c:pt idx="17" formatCode="General">
                  <c:v>64</c:v>
                </c:pt>
                <c:pt idx="18">
                  <c:v>50</c:v>
                </c:pt>
                <c:pt idx="19" formatCode="General">
                  <c:v>67</c:v>
                </c:pt>
                <c:pt idx="20" formatCode="General">
                  <c:v>68</c:v>
                </c:pt>
                <c:pt idx="21" formatCode="General">
                  <c:v>74</c:v>
                </c:pt>
                <c:pt idx="22" formatCode="General">
                  <c:v>52</c:v>
                </c:pt>
                <c:pt idx="23" formatCode="General">
                  <c:v>69</c:v>
                </c:pt>
                <c:pt idx="24" formatCode="General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7-4186-BFD4-A437FA28E69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100,101'!$T$8:$T$52</c:f>
              <c:numCache>
                <c:formatCode>0</c:formatCode>
                <c:ptCount val="45"/>
                <c:pt idx="0">
                  <c:v>57.6</c:v>
                </c:pt>
                <c:pt idx="1">
                  <c:v>57.6</c:v>
                </c:pt>
                <c:pt idx="2">
                  <c:v>57.6</c:v>
                </c:pt>
                <c:pt idx="3">
                  <c:v>57.6</c:v>
                </c:pt>
                <c:pt idx="4">
                  <c:v>57.6</c:v>
                </c:pt>
                <c:pt idx="5">
                  <c:v>57.6</c:v>
                </c:pt>
                <c:pt idx="6">
                  <c:v>57.6</c:v>
                </c:pt>
                <c:pt idx="7">
                  <c:v>57.6</c:v>
                </c:pt>
                <c:pt idx="8">
                  <c:v>57.6</c:v>
                </c:pt>
                <c:pt idx="9">
                  <c:v>57.6</c:v>
                </c:pt>
                <c:pt idx="10">
                  <c:v>57.6</c:v>
                </c:pt>
                <c:pt idx="11">
                  <c:v>57.6</c:v>
                </c:pt>
                <c:pt idx="12">
                  <c:v>57.6</c:v>
                </c:pt>
                <c:pt idx="13">
                  <c:v>57.6</c:v>
                </c:pt>
                <c:pt idx="14">
                  <c:v>57.6</c:v>
                </c:pt>
                <c:pt idx="15">
                  <c:v>57.6</c:v>
                </c:pt>
                <c:pt idx="16">
                  <c:v>57.6</c:v>
                </c:pt>
                <c:pt idx="17">
                  <c:v>57.6</c:v>
                </c:pt>
                <c:pt idx="18">
                  <c:v>57.6</c:v>
                </c:pt>
                <c:pt idx="19">
                  <c:v>57.6</c:v>
                </c:pt>
                <c:pt idx="20">
                  <c:v>57.6</c:v>
                </c:pt>
                <c:pt idx="21">
                  <c:v>57.6</c:v>
                </c:pt>
                <c:pt idx="22">
                  <c:v>57.6</c:v>
                </c:pt>
                <c:pt idx="23">
                  <c:v>57.6</c:v>
                </c:pt>
                <c:pt idx="24">
                  <c:v>57.6</c:v>
                </c:pt>
                <c:pt idx="25">
                  <c:v>57.6</c:v>
                </c:pt>
                <c:pt idx="26">
                  <c:v>57.6</c:v>
                </c:pt>
                <c:pt idx="27">
                  <c:v>57.6</c:v>
                </c:pt>
                <c:pt idx="28">
                  <c:v>57.6</c:v>
                </c:pt>
                <c:pt idx="29">
                  <c:v>57.6</c:v>
                </c:pt>
                <c:pt idx="30">
                  <c:v>57.6</c:v>
                </c:pt>
                <c:pt idx="31">
                  <c:v>57.6</c:v>
                </c:pt>
                <c:pt idx="32">
                  <c:v>57.6</c:v>
                </c:pt>
                <c:pt idx="33">
                  <c:v>57.6</c:v>
                </c:pt>
                <c:pt idx="34">
                  <c:v>57.6</c:v>
                </c:pt>
                <c:pt idx="35">
                  <c:v>57.6</c:v>
                </c:pt>
                <c:pt idx="36">
                  <c:v>57.6</c:v>
                </c:pt>
                <c:pt idx="37">
                  <c:v>57.6</c:v>
                </c:pt>
                <c:pt idx="38">
                  <c:v>57.6</c:v>
                </c:pt>
                <c:pt idx="39">
                  <c:v>57.6</c:v>
                </c:pt>
                <c:pt idx="40">
                  <c:v>57.6</c:v>
                </c:pt>
                <c:pt idx="41">
                  <c:v>57.6</c:v>
                </c:pt>
                <c:pt idx="42">
                  <c:v>57.6</c:v>
                </c:pt>
                <c:pt idx="43">
                  <c:v>57.6</c:v>
                </c:pt>
                <c:pt idx="44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7-4186-BFD4-A437FA28E69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100,101'!$U$8:$U$52</c:f>
              <c:numCache>
                <c:formatCode>0</c:formatCode>
                <c:ptCount val="45"/>
                <c:pt idx="0">
                  <c:v>46.08</c:v>
                </c:pt>
                <c:pt idx="1">
                  <c:v>46.08</c:v>
                </c:pt>
                <c:pt idx="2">
                  <c:v>46.08</c:v>
                </c:pt>
                <c:pt idx="3">
                  <c:v>46.08</c:v>
                </c:pt>
                <c:pt idx="4">
                  <c:v>46.08</c:v>
                </c:pt>
                <c:pt idx="5">
                  <c:v>46.08</c:v>
                </c:pt>
                <c:pt idx="6">
                  <c:v>46.08</c:v>
                </c:pt>
                <c:pt idx="7">
                  <c:v>46.08</c:v>
                </c:pt>
                <c:pt idx="8">
                  <c:v>46.08</c:v>
                </c:pt>
                <c:pt idx="9">
                  <c:v>46.08</c:v>
                </c:pt>
                <c:pt idx="10">
                  <c:v>46.08</c:v>
                </c:pt>
                <c:pt idx="11">
                  <c:v>46.08</c:v>
                </c:pt>
                <c:pt idx="12">
                  <c:v>46.08</c:v>
                </c:pt>
                <c:pt idx="13">
                  <c:v>46.08</c:v>
                </c:pt>
                <c:pt idx="14">
                  <c:v>46.08</c:v>
                </c:pt>
                <c:pt idx="15">
                  <c:v>46.08</c:v>
                </c:pt>
                <c:pt idx="16">
                  <c:v>46.08</c:v>
                </c:pt>
                <c:pt idx="17">
                  <c:v>46.08</c:v>
                </c:pt>
                <c:pt idx="18">
                  <c:v>46.08</c:v>
                </c:pt>
                <c:pt idx="19">
                  <c:v>46.08</c:v>
                </c:pt>
                <c:pt idx="20">
                  <c:v>46.08</c:v>
                </c:pt>
                <c:pt idx="21">
                  <c:v>46.08</c:v>
                </c:pt>
                <c:pt idx="22">
                  <c:v>46.08</c:v>
                </c:pt>
                <c:pt idx="23">
                  <c:v>46.08</c:v>
                </c:pt>
                <c:pt idx="24">
                  <c:v>46.08</c:v>
                </c:pt>
                <c:pt idx="25">
                  <c:v>46.08</c:v>
                </c:pt>
                <c:pt idx="26">
                  <c:v>46.08</c:v>
                </c:pt>
                <c:pt idx="27">
                  <c:v>46.08</c:v>
                </c:pt>
                <c:pt idx="28">
                  <c:v>46.08</c:v>
                </c:pt>
                <c:pt idx="29">
                  <c:v>46.08</c:v>
                </c:pt>
                <c:pt idx="30">
                  <c:v>46.08</c:v>
                </c:pt>
                <c:pt idx="31">
                  <c:v>46.08</c:v>
                </c:pt>
                <c:pt idx="32">
                  <c:v>46.08</c:v>
                </c:pt>
                <c:pt idx="33">
                  <c:v>46.08</c:v>
                </c:pt>
                <c:pt idx="34">
                  <c:v>46.08</c:v>
                </c:pt>
                <c:pt idx="35">
                  <c:v>46.08</c:v>
                </c:pt>
                <c:pt idx="36">
                  <c:v>46.08</c:v>
                </c:pt>
                <c:pt idx="37">
                  <c:v>46.08</c:v>
                </c:pt>
                <c:pt idx="38">
                  <c:v>46.08</c:v>
                </c:pt>
                <c:pt idx="39">
                  <c:v>46.08</c:v>
                </c:pt>
                <c:pt idx="40">
                  <c:v>46.08</c:v>
                </c:pt>
                <c:pt idx="41">
                  <c:v>46.08</c:v>
                </c:pt>
                <c:pt idx="42">
                  <c:v>46.08</c:v>
                </c:pt>
                <c:pt idx="43">
                  <c:v>46.08</c:v>
                </c:pt>
                <c:pt idx="44">
                  <c:v>46.08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7-4186-BFD4-A437FA28E6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100,101'!$V$8:$V$52</c:f>
              <c:numCache>
                <c:formatCode>0</c:formatCode>
                <c:ptCount val="45"/>
                <c:pt idx="0">
                  <c:v>69.12</c:v>
                </c:pt>
                <c:pt idx="1">
                  <c:v>69.12</c:v>
                </c:pt>
                <c:pt idx="2">
                  <c:v>69.12</c:v>
                </c:pt>
                <c:pt idx="3">
                  <c:v>69.12</c:v>
                </c:pt>
                <c:pt idx="4">
                  <c:v>69.12</c:v>
                </c:pt>
                <c:pt idx="5">
                  <c:v>69.12</c:v>
                </c:pt>
                <c:pt idx="6">
                  <c:v>69.12</c:v>
                </c:pt>
                <c:pt idx="7">
                  <c:v>69.12</c:v>
                </c:pt>
                <c:pt idx="8">
                  <c:v>69.12</c:v>
                </c:pt>
                <c:pt idx="9">
                  <c:v>69.12</c:v>
                </c:pt>
                <c:pt idx="10">
                  <c:v>69.12</c:v>
                </c:pt>
                <c:pt idx="11">
                  <c:v>69.12</c:v>
                </c:pt>
                <c:pt idx="12">
                  <c:v>69.12</c:v>
                </c:pt>
                <c:pt idx="13">
                  <c:v>69.12</c:v>
                </c:pt>
                <c:pt idx="14">
                  <c:v>69.12</c:v>
                </c:pt>
                <c:pt idx="15">
                  <c:v>69.12</c:v>
                </c:pt>
                <c:pt idx="16">
                  <c:v>69.12</c:v>
                </c:pt>
                <c:pt idx="17">
                  <c:v>69.12</c:v>
                </c:pt>
                <c:pt idx="18">
                  <c:v>69.12</c:v>
                </c:pt>
                <c:pt idx="19">
                  <c:v>69.12</c:v>
                </c:pt>
                <c:pt idx="20">
                  <c:v>69.12</c:v>
                </c:pt>
                <c:pt idx="21">
                  <c:v>69.12</c:v>
                </c:pt>
                <c:pt idx="22">
                  <c:v>69.12</c:v>
                </c:pt>
                <c:pt idx="23">
                  <c:v>69.12</c:v>
                </c:pt>
                <c:pt idx="24">
                  <c:v>69.12</c:v>
                </c:pt>
                <c:pt idx="25">
                  <c:v>69.12</c:v>
                </c:pt>
                <c:pt idx="26">
                  <c:v>69.12</c:v>
                </c:pt>
                <c:pt idx="27">
                  <c:v>69.12</c:v>
                </c:pt>
                <c:pt idx="28">
                  <c:v>69.12</c:v>
                </c:pt>
                <c:pt idx="29">
                  <c:v>69.12</c:v>
                </c:pt>
                <c:pt idx="30">
                  <c:v>69.12</c:v>
                </c:pt>
                <c:pt idx="31">
                  <c:v>69.12</c:v>
                </c:pt>
                <c:pt idx="32">
                  <c:v>69.12</c:v>
                </c:pt>
                <c:pt idx="33">
                  <c:v>69.12</c:v>
                </c:pt>
                <c:pt idx="34">
                  <c:v>69.12</c:v>
                </c:pt>
                <c:pt idx="35">
                  <c:v>69.12</c:v>
                </c:pt>
                <c:pt idx="36">
                  <c:v>69.12</c:v>
                </c:pt>
                <c:pt idx="37">
                  <c:v>69.12</c:v>
                </c:pt>
                <c:pt idx="38">
                  <c:v>69.12</c:v>
                </c:pt>
                <c:pt idx="39">
                  <c:v>69.12</c:v>
                </c:pt>
                <c:pt idx="40">
                  <c:v>69.12</c:v>
                </c:pt>
                <c:pt idx="41">
                  <c:v>69.12</c:v>
                </c:pt>
                <c:pt idx="42">
                  <c:v>69.12</c:v>
                </c:pt>
                <c:pt idx="43">
                  <c:v>69.12</c:v>
                </c:pt>
                <c:pt idx="44">
                  <c:v>69.12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7-4186-BFD4-A437FA28E69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100,101'!$W$8:$W$52</c:f>
              <c:numCache>
                <c:formatCode>General</c:formatCode>
                <c:ptCount val="45"/>
                <c:pt idx="0">
                  <c:v>34.56</c:v>
                </c:pt>
                <c:pt idx="1">
                  <c:v>34.56</c:v>
                </c:pt>
                <c:pt idx="2">
                  <c:v>34.56</c:v>
                </c:pt>
                <c:pt idx="3">
                  <c:v>34.56</c:v>
                </c:pt>
                <c:pt idx="4">
                  <c:v>34.56</c:v>
                </c:pt>
                <c:pt idx="5">
                  <c:v>34.56</c:v>
                </c:pt>
                <c:pt idx="6">
                  <c:v>34.56</c:v>
                </c:pt>
                <c:pt idx="7">
                  <c:v>34.56</c:v>
                </c:pt>
                <c:pt idx="8">
                  <c:v>34.56</c:v>
                </c:pt>
                <c:pt idx="9">
                  <c:v>34.56</c:v>
                </c:pt>
                <c:pt idx="10">
                  <c:v>34.56</c:v>
                </c:pt>
                <c:pt idx="11">
                  <c:v>34.56</c:v>
                </c:pt>
                <c:pt idx="12">
                  <c:v>34.56</c:v>
                </c:pt>
                <c:pt idx="13">
                  <c:v>34.56</c:v>
                </c:pt>
                <c:pt idx="14">
                  <c:v>34.56</c:v>
                </c:pt>
                <c:pt idx="15">
                  <c:v>34.56</c:v>
                </c:pt>
                <c:pt idx="16">
                  <c:v>34.56</c:v>
                </c:pt>
                <c:pt idx="17">
                  <c:v>34.56</c:v>
                </c:pt>
                <c:pt idx="18">
                  <c:v>34.56</c:v>
                </c:pt>
                <c:pt idx="19">
                  <c:v>34.56</c:v>
                </c:pt>
                <c:pt idx="20">
                  <c:v>34.56</c:v>
                </c:pt>
                <c:pt idx="21">
                  <c:v>34.56</c:v>
                </c:pt>
                <c:pt idx="22">
                  <c:v>34.56</c:v>
                </c:pt>
                <c:pt idx="23">
                  <c:v>34.56</c:v>
                </c:pt>
                <c:pt idx="24">
                  <c:v>34.56</c:v>
                </c:pt>
                <c:pt idx="25">
                  <c:v>34.56</c:v>
                </c:pt>
                <c:pt idx="26">
                  <c:v>34.56</c:v>
                </c:pt>
                <c:pt idx="27">
                  <c:v>34.56</c:v>
                </c:pt>
                <c:pt idx="28">
                  <c:v>34.56</c:v>
                </c:pt>
                <c:pt idx="29">
                  <c:v>34.56</c:v>
                </c:pt>
                <c:pt idx="30">
                  <c:v>34.56</c:v>
                </c:pt>
                <c:pt idx="31">
                  <c:v>34.56</c:v>
                </c:pt>
                <c:pt idx="32">
                  <c:v>34.56</c:v>
                </c:pt>
                <c:pt idx="33">
                  <c:v>34.56</c:v>
                </c:pt>
                <c:pt idx="34">
                  <c:v>34.56</c:v>
                </c:pt>
                <c:pt idx="35">
                  <c:v>34.56</c:v>
                </c:pt>
                <c:pt idx="36">
                  <c:v>34.56</c:v>
                </c:pt>
                <c:pt idx="37">
                  <c:v>34.56</c:v>
                </c:pt>
                <c:pt idx="38">
                  <c:v>34.56</c:v>
                </c:pt>
                <c:pt idx="39">
                  <c:v>34.56</c:v>
                </c:pt>
                <c:pt idx="40">
                  <c:v>34.56</c:v>
                </c:pt>
                <c:pt idx="41">
                  <c:v>34.56</c:v>
                </c:pt>
                <c:pt idx="42">
                  <c:v>34.56</c:v>
                </c:pt>
                <c:pt idx="43">
                  <c:v>34.56</c:v>
                </c:pt>
                <c:pt idx="44">
                  <c:v>34.56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7-4186-BFD4-A437FA28E69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100,101'!$X$8:$X$52</c:f>
              <c:numCache>
                <c:formatCode>General</c:formatCode>
                <c:ptCount val="45"/>
                <c:pt idx="0">
                  <c:v>80.64</c:v>
                </c:pt>
                <c:pt idx="1">
                  <c:v>80.64</c:v>
                </c:pt>
                <c:pt idx="2">
                  <c:v>80.64</c:v>
                </c:pt>
                <c:pt idx="3">
                  <c:v>80.64</c:v>
                </c:pt>
                <c:pt idx="4">
                  <c:v>80.64</c:v>
                </c:pt>
                <c:pt idx="5">
                  <c:v>80.64</c:v>
                </c:pt>
                <c:pt idx="6">
                  <c:v>80.64</c:v>
                </c:pt>
                <c:pt idx="7">
                  <c:v>80.64</c:v>
                </c:pt>
                <c:pt idx="8">
                  <c:v>80.64</c:v>
                </c:pt>
                <c:pt idx="9">
                  <c:v>80.64</c:v>
                </c:pt>
                <c:pt idx="10">
                  <c:v>80.64</c:v>
                </c:pt>
                <c:pt idx="11">
                  <c:v>80.64</c:v>
                </c:pt>
                <c:pt idx="12">
                  <c:v>80.64</c:v>
                </c:pt>
                <c:pt idx="13">
                  <c:v>80.64</c:v>
                </c:pt>
                <c:pt idx="14">
                  <c:v>80.64</c:v>
                </c:pt>
                <c:pt idx="15">
                  <c:v>80.64</c:v>
                </c:pt>
                <c:pt idx="16">
                  <c:v>80.64</c:v>
                </c:pt>
                <c:pt idx="17">
                  <c:v>80.64</c:v>
                </c:pt>
                <c:pt idx="18">
                  <c:v>80.64</c:v>
                </c:pt>
                <c:pt idx="19">
                  <c:v>80.64</c:v>
                </c:pt>
                <c:pt idx="20">
                  <c:v>80.64</c:v>
                </c:pt>
                <c:pt idx="21">
                  <c:v>80.64</c:v>
                </c:pt>
                <c:pt idx="22">
                  <c:v>80.64</c:v>
                </c:pt>
                <c:pt idx="23">
                  <c:v>80.64</c:v>
                </c:pt>
                <c:pt idx="24">
                  <c:v>80.64</c:v>
                </c:pt>
                <c:pt idx="25">
                  <c:v>80.64</c:v>
                </c:pt>
                <c:pt idx="26">
                  <c:v>80.64</c:v>
                </c:pt>
                <c:pt idx="27">
                  <c:v>80.64</c:v>
                </c:pt>
                <c:pt idx="28">
                  <c:v>80.64</c:v>
                </c:pt>
                <c:pt idx="29">
                  <c:v>80.64</c:v>
                </c:pt>
                <c:pt idx="30">
                  <c:v>80.64</c:v>
                </c:pt>
                <c:pt idx="31">
                  <c:v>80.64</c:v>
                </c:pt>
                <c:pt idx="32">
                  <c:v>80.64</c:v>
                </c:pt>
                <c:pt idx="33">
                  <c:v>80.64</c:v>
                </c:pt>
                <c:pt idx="34">
                  <c:v>80.64</c:v>
                </c:pt>
                <c:pt idx="35">
                  <c:v>80.64</c:v>
                </c:pt>
                <c:pt idx="36">
                  <c:v>80.64</c:v>
                </c:pt>
                <c:pt idx="37">
                  <c:v>80.64</c:v>
                </c:pt>
                <c:pt idx="38">
                  <c:v>80.64</c:v>
                </c:pt>
                <c:pt idx="39">
                  <c:v>80.64</c:v>
                </c:pt>
                <c:pt idx="40">
                  <c:v>80.64</c:v>
                </c:pt>
                <c:pt idx="41">
                  <c:v>80.64</c:v>
                </c:pt>
                <c:pt idx="42">
                  <c:v>80.64</c:v>
                </c:pt>
                <c:pt idx="43">
                  <c:v>80.64</c:v>
                </c:pt>
                <c:pt idx="44">
                  <c:v>80.64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7-4186-BFD4-A437FA28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100,101'!$A$7:$A$46</c:f>
              <c:numCache>
                <c:formatCode>m/d/yyyy</c:formatCode>
                <c:ptCount val="40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45390</c:v>
                </c:pt>
                <c:pt idx="4">
                  <c:v>45391</c:v>
                </c:pt>
                <c:pt idx="5">
                  <c:v>45392</c:v>
                </c:pt>
                <c:pt idx="6">
                  <c:v>45393</c:v>
                </c:pt>
                <c:pt idx="7">
                  <c:v>45394</c:v>
                </c:pt>
                <c:pt idx="8">
                  <c:v>45397</c:v>
                </c:pt>
                <c:pt idx="10">
                  <c:v>45400</c:v>
                </c:pt>
                <c:pt idx="11">
                  <c:v>45401</c:v>
                </c:pt>
                <c:pt idx="12">
                  <c:v>45404</c:v>
                </c:pt>
                <c:pt idx="13">
                  <c:v>45405</c:v>
                </c:pt>
                <c:pt idx="14">
                  <c:v>45406</c:v>
                </c:pt>
                <c:pt idx="15">
                  <c:v>45407</c:v>
                </c:pt>
                <c:pt idx="16">
                  <c:v>45408</c:v>
                </c:pt>
                <c:pt idx="17">
                  <c:v>45411</c:v>
                </c:pt>
                <c:pt idx="18">
                  <c:v>45412</c:v>
                </c:pt>
                <c:pt idx="19">
                  <c:v>45413</c:v>
                </c:pt>
                <c:pt idx="20">
                  <c:v>45414</c:v>
                </c:pt>
                <c:pt idx="21">
                  <c:v>45415</c:v>
                </c:pt>
                <c:pt idx="22">
                  <c:v>45419</c:v>
                </c:pt>
                <c:pt idx="23">
                  <c:v>45420</c:v>
                </c:pt>
                <c:pt idx="24">
                  <c:v>45421</c:v>
                </c:pt>
              </c:numCache>
            </c:numRef>
          </c:cat>
          <c:val>
            <c:numRef>
              <c:f>'Lot 100,101'!$C$7:$C$49</c:f>
              <c:numCache>
                <c:formatCode>0</c:formatCode>
                <c:ptCount val="43"/>
                <c:pt idx="0" formatCode="General">
                  <c:v>464</c:v>
                </c:pt>
                <c:pt idx="1">
                  <c:v>394</c:v>
                </c:pt>
                <c:pt idx="2">
                  <c:v>400</c:v>
                </c:pt>
                <c:pt idx="3">
                  <c:v>480</c:v>
                </c:pt>
                <c:pt idx="4">
                  <c:v>351</c:v>
                </c:pt>
                <c:pt idx="5">
                  <c:v>588</c:v>
                </c:pt>
                <c:pt idx="6" formatCode="General">
                  <c:v>420</c:v>
                </c:pt>
                <c:pt idx="7">
                  <c:v>461</c:v>
                </c:pt>
                <c:pt idx="8">
                  <c:v>476</c:v>
                </c:pt>
                <c:pt idx="10" formatCode="General">
                  <c:v>337</c:v>
                </c:pt>
                <c:pt idx="11" formatCode="General">
                  <c:v>393</c:v>
                </c:pt>
                <c:pt idx="12" formatCode="General">
                  <c:v>416</c:v>
                </c:pt>
                <c:pt idx="13" formatCode="General">
                  <c:v>500</c:v>
                </c:pt>
                <c:pt idx="14">
                  <c:v>446</c:v>
                </c:pt>
                <c:pt idx="15">
                  <c:v>352</c:v>
                </c:pt>
                <c:pt idx="16" formatCode="General">
                  <c:v>301</c:v>
                </c:pt>
                <c:pt idx="17" formatCode="General">
                  <c:v>496</c:v>
                </c:pt>
                <c:pt idx="18">
                  <c:v>438</c:v>
                </c:pt>
                <c:pt idx="19" formatCode="General">
                  <c:v>487</c:v>
                </c:pt>
                <c:pt idx="20" formatCode="General">
                  <c:v>472</c:v>
                </c:pt>
                <c:pt idx="21" formatCode="General">
                  <c:v>452</c:v>
                </c:pt>
                <c:pt idx="22" formatCode="General">
                  <c:v>326</c:v>
                </c:pt>
                <c:pt idx="23" formatCode="General">
                  <c:v>478</c:v>
                </c:pt>
                <c:pt idx="24" formatCode="General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E-467E-A4D0-C965378E9AF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100,101'!$Y$8:$Y$52</c:f>
              <c:numCache>
                <c:formatCode>0</c:formatCode>
                <c:ptCount val="45"/>
                <c:pt idx="0">
                  <c:v>417.8</c:v>
                </c:pt>
                <c:pt idx="1">
                  <c:v>417.8</c:v>
                </c:pt>
                <c:pt idx="2">
                  <c:v>417.8</c:v>
                </c:pt>
                <c:pt idx="3">
                  <c:v>417.8</c:v>
                </c:pt>
                <c:pt idx="4">
                  <c:v>417.8</c:v>
                </c:pt>
                <c:pt idx="5">
                  <c:v>417.8</c:v>
                </c:pt>
                <c:pt idx="6">
                  <c:v>417.8</c:v>
                </c:pt>
                <c:pt idx="7">
                  <c:v>417.8</c:v>
                </c:pt>
                <c:pt idx="9">
                  <c:v>417.8</c:v>
                </c:pt>
                <c:pt idx="10">
                  <c:v>417.8</c:v>
                </c:pt>
                <c:pt idx="11">
                  <c:v>417.8</c:v>
                </c:pt>
                <c:pt idx="12">
                  <c:v>417.8</c:v>
                </c:pt>
                <c:pt idx="13">
                  <c:v>417.8</c:v>
                </c:pt>
                <c:pt idx="14">
                  <c:v>417.8</c:v>
                </c:pt>
                <c:pt idx="15">
                  <c:v>417.8</c:v>
                </c:pt>
                <c:pt idx="16">
                  <c:v>417.8</c:v>
                </c:pt>
                <c:pt idx="17">
                  <c:v>417.8</c:v>
                </c:pt>
                <c:pt idx="18">
                  <c:v>417.8</c:v>
                </c:pt>
                <c:pt idx="19">
                  <c:v>417.8</c:v>
                </c:pt>
                <c:pt idx="20">
                  <c:v>417.8</c:v>
                </c:pt>
                <c:pt idx="21">
                  <c:v>417.8</c:v>
                </c:pt>
                <c:pt idx="22">
                  <c:v>417.8</c:v>
                </c:pt>
                <c:pt idx="23">
                  <c:v>417.8</c:v>
                </c:pt>
                <c:pt idx="24">
                  <c:v>417.8</c:v>
                </c:pt>
                <c:pt idx="25">
                  <c:v>417.8</c:v>
                </c:pt>
                <c:pt idx="26">
                  <c:v>417.8</c:v>
                </c:pt>
                <c:pt idx="27">
                  <c:v>417.8</c:v>
                </c:pt>
                <c:pt idx="28">
                  <c:v>417.8</c:v>
                </c:pt>
                <c:pt idx="29">
                  <c:v>417.8</c:v>
                </c:pt>
                <c:pt idx="30">
                  <c:v>417.8</c:v>
                </c:pt>
                <c:pt idx="31">
                  <c:v>417.8</c:v>
                </c:pt>
                <c:pt idx="32">
                  <c:v>417.8</c:v>
                </c:pt>
                <c:pt idx="33">
                  <c:v>417.8</c:v>
                </c:pt>
                <c:pt idx="34">
                  <c:v>417.8</c:v>
                </c:pt>
                <c:pt idx="35">
                  <c:v>417.8</c:v>
                </c:pt>
                <c:pt idx="36">
                  <c:v>417.8</c:v>
                </c:pt>
                <c:pt idx="37">
                  <c:v>417.8</c:v>
                </c:pt>
                <c:pt idx="38">
                  <c:v>417.8</c:v>
                </c:pt>
                <c:pt idx="39">
                  <c:v>417.8</c:v>
                </c:pt>
                <c:pt idx="40">
                  <c:v>417.8</c:v>
                </c:pt>
                <c:pt idx="41">
                  <c:v>417.8</c:v>
                </c:pt>
                <c:pt idx="42">
                  <c:v>417.8</c:v>
                </c:pt>
                <c:pt idx="43">
                  <c:v>417.8</c:v>
                </c:pt>
                <c:pt idx="44">
                  <c:v>417.8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E-467E-A4D0-C965378E9AF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100,101'!$Z$8:$Z$52</c:f>
              <c:numCache>
                <c:formatCode>0</c:formatCode>
                <c:ptCount val="45"/>
                <c:pt idx="0">
                  <c:v>334.24</c:v>
                </c:pt>
                <c:pt idx="1">
                  <c:v>334.24</c:v>
                </c:pt>
                <c:pt idx="2">
                  <c:v>334.24</c:v>
                </c:pt>
                <c:pt idx="3">
                  <c:v>334.24</c:v>
                </c:pt>
                <c:pt idx="4">
                  <c:v>334.24</c:v>
                </c:pt>
                <c:pt idx="5">
                  <c:v>334.24</c:v>
                </c:pt>
                <c:pt idx="6">
                  <c:v>334.24</c:v>
                </c:pt>
                <c:pt idx="7">
                  <c:v>334.24</c:v>
                </c:pt>
                <c:pt idx="9">
                  <c:v>334.24</c:v>
                </c:pt>
                <c:pt idx="10">
                  <c:v>334.24</c:v>
                </c:pt>
                <c:pt idx="11">
                  <c:v>334.24</c:v>
                </c:pt>
                <c:pt idx="12">
                  <c:v>334.24</c:v>
                </c:pt>
                <c:pt idx="13">
                  <c:v>334.24</c:v>
                </c:pt>
                <c:pt idx="14">
                  <c:v>334.24</c:v>
                </c:pt>
                <c:pt idx="15">
                  <c:v>334.24</c:v>
                </c:pt>
                <c:pt idx="16">
                  <c:v>334.24</c:v>
                </c:pt>
                <c:pt idx="17">
                  <c:v>334.24</c:v>
                </c:pt>
                <c:pt idx="18">
                  <c:v>334.24</c:v>
                </c:pt>
                <c:pt idx="19">
                  <c:v>334.24</c:v>
                </c:pt>
                <c:pt idx="20">
                  <c:v>334.24</c:v>
                </c:pt>
                <c:pt idx="21">
                  <c:v>334.24</c:v>
                </c:pt>
                <c:pt idx="22">
                  <c:v>334.24</c:v>
                </c:pt>
                <c:pt idx="23">
                  <c:v>334.24</c:v>
                </c:pt>
                <c:pt idx="24">
                  <c:v>334.24</c:v>
                </c:pt>
                <c:pt idx="25">
                  <c:v>334.24</c:v>
                </c:pt>
                <c:pt idx="26">
                  <c:v>334.24</c:v>
                </c:pt>
                <c:pt idx="27">
                  <c:v>334.24</c:v>
                </c:pt>
                <c:pt idx="28">
                  <c:v>334.24</c:v>
                </c:pt>
                <c:pt idx="29">
                  <c:v>334.24</c:v>
                </c:pt>
                <c:pt idx="30">
                  <c:v>334.24</c:v>
                </c:pt>
                <c:pt idx="31">
                  <c:v>334.24</c:v>
                </c:pt>
                <c:pt idx="32">
                  <c:v>334.24</c:v>
                </c:pt>
                <c:pt idx="33">
                  <c:v>334.24</c:v>
                </c:pt>
                <c:pt idx="34">
                  <c:v>334.24</c:v>
                </c:pt>
                <c:pt idx="35">
                  <c:v>334.24</c:v>
                </c:pt>
                <c:pt idx="36">
                  <c:v>334.24</c:v>
                </c:pt>
                <c:pt idx="37">
                  <c:v>334.24</c:v>
                </c:pt>
                <c:pt idx="38">
                  <c:v>334.24</c:v>
                </c:pt>
                <c:pt idx="39">
                  <c:v>334.24</c:v>
                </c:pt>
                <c:pt idx="40">
                  <c:v>334.24</c:v>
                </c:pt>
                <c:pt idx="41">
                  <c:v>334.24</c:v>
                </c:pt>
                <c:pt idx="42">
                  <c:v>334.24</c:v>
                </c:pt>
                <c:pt idx="43">
                  <c:v>334.24</c:v>
                </c:pt>
                <c:pt idx="44">
                  <c:v>334.24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E-467E-A4D0-C965378E9A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100,101'!$AA$8:$AA$52</c:f>
              <c:numCache>
                <c:formatCode>0</c:formatCode>
                <c:ptCount val="45"/>
                <c:pt idx="0">
                  <c:v>501.36</c:v>
                </c:pt>
                <c:pt idx="1">
                  <c:v>501.36</c:v>
                </c:pt>
                <c:pt idx="2">
                  <c:v>501.36</c:v>
                </c:pt>
                <c:pt idx="3">
                  <c:v>501.36</c:v>
                </c:pt>
                <c:pt idx="4">
                  <c:v>501.36</c:v>
                </c:pt>
                <c:pt idx="5">
                  <c:v>501.36</c:v>
                </c:pt>
                <c:pt idx="6">
                  <c:v>501.36</c:v>
                </c:pt>
                <c:pt idx="7">
                  <c:v>501.36</c:v>
                </c:pt>
                <c:pt idx="9">
                  <c:v>501.36</c:v>
                </c:pt>
                <c:pt idx="10">
                  <c:v>501.36</c:v>
                </c:pt>
                <c:pt idx="11">
                  <c:v>501.36</c:v>
                </c:pt>
                <c:pt idx="12">
                  <c:v>501.36</c:v>
                </c:pt>
                <c:pt idx="13">
                  <c:v>501.36</c:v>
                </c:pt>
                <c:pt idx="14">
                  <c:v>501.36</c:v>
                </c:pt>
                <c:pt idx="15">
                  <c:v>501.36</c:v>
                </c:pt>
                <c:pt idx="16">
                  <c:v>501.36</c:v>
                </c:pt>
                <c:pt idx="17">
                  <c:v>501.36</c:v>
                </c:pt>
                <c:pt idx="18">
                  <c:v>501.36</c:v>
                </c:pt>
                <c:pt idx="19">
                  <c:v>501.36</c:v>
                </c:pt>
                <c:pt idx="20">
                  <c:v>501.36</c:v>
                </c:pt>
                <c:pt idx="21">
                  <c:v>501.36</c:v>
                </c:pt>
                <c:pt idx="22">
                  <c:v>501.36</c:v>
                </c:pt>
                <c:pt idx="23">
                  <c:v>501.36</c:v>
                </c:pt>
                <c:pt idx="24">
                  <c:v>501.36</c:v>
                </c:pt>
                <c:pt idx="25">
                  <c:v>501.36</c:v>
                </c:pt>
                <c:pt idx="26">
                  <c:v>501.36</c:v>
                </c:pt>
                <c:pt idx="27">
                  <c:v>501.36</c:v>
                </c:pt>
                <c:pt idx="28">
                  <c:v>501.36</c:v>
                </c:pt>
                <c:pt idx="29">
                  <c:v>501.36</c:v>
                </c:pt>
                <c:pt idx="30">
                  <c:v>501.36</c:v>
                </c:pt>
                <c:pt idx="31">
                  <c:v>501.36</c:v>
                </c:pt>
                <c:pt idx="32">
                  <c:v>501.36</c:v>
                </c:pt>
                <c:pt idx="33">
                  <c:v>501.36</c:v>
                </c:pt>
                <c:pt idx="34">
                  <c:v>501.36</c:v>
                </c:pt>
                <c:pt idx="35">
                  <c:v>501.36</c:v>
                </c:pt>
                <c:pt idx="36">
                  <c:v>501.36</c:v>
                </c:pt>
                <c:pt idx="37">
                  <c:v>501.36</c:v>
                </c:pt>
                <c:pt idx="38">
                  <c:v>501.36</c:v>
                </c:pt>
                <c:pt idx="39">
                  <c:v>501.36</c:v>
                </c:pt>
                <c:pt idx="40">
                  <c:v>501.36</c:v>
                </c:pt>
                <c:pt idx="41">
                  <c:v>501.36</c:v>
                </c:pt>
                <c:pt idx="42">
                  <c:v>501.36</c:v>
                </c:pt>
                <c:pt idx="43">
                  <c:v>501.36</c:v>
                </c:pt>
                <c:pt idx="44">
                  <c:v>501.36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E-467E-A4D0-C965378E9AF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100,101'!$AB$8:$AB$52</c:f>
              <c:numCache>
                <c:formatCode>General</c:formatCode>
                <c:ptCount val="45"/>
                <c:pt idx="0">
                  <c:v>250.68</c:v>
                </c:pt>
                <c:pt idx="1">
                  <c:v>250.68</c:v>
                </c:pt>
                <c:pt idx="2">
                  <c:v>250.68</c:v>
                </c:pt>
                <c:pt idx="3">
                  <c:v>250.68</c:v>
                </c:pt>
                <c:pt idx="4">
                  <c:v>250.68</c:v>
                </c:pt>
                <c:pt idx="5">
                  <c:v>250.68</c:v>
                </c:pt>
                <c:pt idx="6">
                  <c:v>250.68</c:v>
                </c:pt>
                <c:pt idx="7">
                  <c:v>250.68</c:v>
                </c:pt>
                <c:pt idx="9">
                  <c:v>250.68</c:v>
                </c:pt>
                <c:pt idx="10">
                  <c:v>250.68</c:v>
                </c:pt>
                <c:pt idx="11">
                  <c:v>250.68</c:v>
                </c:pt>
                <c:pt idx="12">
                  <c:v>250.68</c:v>
                </c:pt>
                <c:pt idx="13">
                  <c:v>250.68</c:v>
                </c:pt>
                <c:pt idx="14">
                  <c:v>250.68</c:v>
                </c:pt>
                <c:pt idx="15">
                  <c:v>250.68</c:v>
                </c:pt>
                <c:pt idx="16">
                  <c:v>250.68</c:v>
                </c:pt>
                <c:pt idx="17">
                  <c:v>250.68</c:v>
                </c:pt>
                <c:pt idx="18">
                  <c:v>250.68</c:v>
                </c:pt>
                <c:pt idx="19">
                  <c:v>250.68</c:v>
                </c:pt>
                <c:pt idx="20">
                  <c:v>250.68</c:v>
                </c:pt>
                <c:pt idx="21">
                  <c:v>250.68</c:v>
                </c:pt>
                <c:pt idx="22">
                  <c:v>250.68</c:v>
                </c:pt>
                <c:pt idx="23">
                  <c:v>250.68</c:v>
                </c:pt>
                <c:pt idx="24">
                  <c:v>250.68</c:v>
                </c:pt>
                <c:pt idx="25">
                  <c:v>250.68</c:v>
                </c:pt>
                <c:pt idx="26">
                  <c:v>250.68</c:v>
                </c:pt>
                <c:pt idx="27">
                  <c:v>250.68</c:v>
                </c:pt>
                <c:pt idx="28">
                  <c:v>250.68</c:v>
                </c:pt>
                <c:pt idx="29">
                  <c:v>250.68</c:v>
                </c:pt>
                <c:pt idx="30">
                  <c:v>250.68</c:v>
                </c:pt>
                <c:pt idx="31">
                  <c:v>250.68</c:v>
                </c:pt>
                <c:pt idx="32">
                  <c:v>250.68</c:v>
                </c:pt>
                <c:pt idx="33">
                  <c:v>250.68</c:v>
                </c:pt>
                <c:pt idx="34">
                  <c:v>250.68</c:v>
                </c:pt>
                <c:pt idx="35">
                  <c:v>250.68</c:v>
                </c:pt>
                <c:pt idx="36">
                  <c:v>250.68</c:v>
                </c:pt>
                <c:pt idx="37">
                  <c:v>250.68</c:v>
                </c:pt>
                <c:pt idx="38">
                  <c:v>250.68</c:v>
                </c:pt>
                <c:pt idx="39">
                  <c:v>250.68</c:v>
                </c:pt>
                <c:pt idx="40">
                  <c:v>250.68</c:v>
                </c:pt>
                <c:pt idx="41">
                  <c:v>250.68</c:v>
                </c:pt>
                <c:pt idx="42">
                  <c:v>250.68</c:v>
                </c:pt>
                <c:pt idx="43">
                  <c:v>250.68</c:v>
                </c:pt>
                <c:pt idx="44">
                  <c:v>250.68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5E-467E-A4D0-C965378E9AF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100,101'!$AC$8:$AC$51</c:f>
              <c:numCache>
                <c:formatCode>General</c:formatCode>
                <c:ptCount val="44"/>
                <c:pt idx="0">
                  <c:v>584.92000000000007</c:v>
                </c:pt>
                <c:pt idx="1">
                  <c:v>584.92000000000007</c:v>
                </c:pt>
                <c:pt idx="2">
                  <c:v>584.92000000000007</c:v>
                </c:pt>
                <c:pt idx="3">
                  <c:v>584.92000000000007</c:v>
                </c:pt>
                <c:pt idx="4">
                  <c:v>584.92000000000007</c:v>
                </c:pt>
                <c:pt idx="5">
                  <c:v>584.92000000000007</c:v>
                </c:pt>
                <c:pt idx="6">
                  <c:v>584.92000000000007</c:v>
                </c:pt>
                <c:pt idx="7">
                  <c:v>584.92000000000007</c:v>
                </c:pt>
                <c:pt idx="9">
                  <c:v>584.92000000000007</c:v>
                </c:pt>
                <c:pt idx="10">
                  <c:v>584.92000000000007</c:v>
                </c:pt>
                <c:pt idx="11">
                  <c:v>584.92000000000007</c:v>
                </c:pt>
                <c:pt idx="12">
                  <c:v>584.92000000000007</c:v>
                </c:pt>
                <c:pt idx="13">
                  <c:v>584.92000000000007</c:v>
                </c:pt>
                <c:pt idx="14">
                  <c:v>584.92000000000007</c:v>
                </c:pt>
                <c:pt idx="15">
                  <c:v>584.92000000000007</c:v>
                </c:pt>
                <c:pt idx="16">
                  <c:v>584.92000000000007</c:v>
                </c:pt>
                <c:pt idx="17">
                  <c:v>584.92000000000007</c:v>
                </c:pt>
                <c:pt idx="18">
                  <c:v>584.92000000000007</c:v>
                </c:pt>
                <c:pt idx="19">
                  <c:v>584.92000000000007</c:v>
                </c:pt>
                <c:pt idx="20">
                  <c:v>584.92000000000007</c:v>
                </c:pt>
                <c:pt idx="21">
                  <c:v>584.92000000000007</c:v>
                </c:pt>
                <c:pt idx="22">
                  <c:v>584.92000000000007</c:v>
                </c:pt>
                <c:pt idx="23">
                  <c:v>584.92000000000007</c:v>
                </c:pt>
                <c:pt idx="24">
                  <c:v>584.92000000000007</c:v>
                </c:pt>
                <c:pt idx="25">
                  <c:v>584.92000000000007</c:v>
                </c:pt>
                <c:pt idx="26">
                  <c:v>584.92000000000007</c:v>
                </c:pt>
                <c:pt idx="27">
                  <c:v>584.92000000000007</c:v>
                </c:pt>
                <c:pt idx="28">
                  <c:v>584.92000000000007</c:v>
                </c:pt>
                <c:pt idx="29">
                  <c:v>584.92000000000007</c:v>
                </c:pt>
                <c:pt idx="30">
                  <c:v>584.92000000000007</c:v>
                </c:pt>
                <c:pt idx="31">
                  <c:v>584.92000000000007</c:v>
                </c:pt>
                <c:pt idx="32">
                  <c:v>584.92000000000007</c:v>
                </c:pt>
                <c:pt idx="33">
                  <c:v>584.92000000000007</c:v>
                </c:pt>
                <c:pt idx="34">
                  <c:v>584.92000000000007</c:v>
                </c:pt>
                <c:pt idx="35">
                  <c:v>584.92000000000007</c:v>
                </c:pt>
                <c:pt idx="36">
                  <c:v>584.92000000000007</c:v>
                </c:pt>
                <c:pt idx="37">
                  <c:v>584.92000000000007</c:v>
                </c:pt>
                <c:pt idx="38">
                  <c:v>584.92000000000007</c:v>
                </c:pt>
                <c:pt idx="39">
                  <c:v>584.92000000000007</c:v>
                </c:pt>
                <c:pt idx="40">
                  <c:v>584.92000000000007</c:v>
                </c:pt>
                <c:pt idx="41">
                  <c:v>584.92000000000007</c:v>
                </c:pt>
                <c:pt idx="42">
                  <c:v>584.92000000000007</c:v>
                </c:pt>
                <c:pt idx="43">
                  <c:v>584.92000000000007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5E-467E-A4D0-C965378E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0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102,103'!$A$7:$A$44</c:f>
              <c:numCache>
                <c:formatCode>m/d/yyyy</c:formatCode>
                <c:ptCount val="38"/>
                <c:pt idx="0">
                  <c:v>45412</c:v>
                </c:pt>
                <c:pt idx="1">
                  <c:v>45413</c:v>
                </c:pt>
                <c:pt idx="2">
                  <c:v>45414</c:v>
                </c:pt>
                <c:pt idx="3">
                  <c:v>45415</c:v>
                </c:pt>
                <c:pt idx="4">
                  <c:v>45419</c:v>
                </c:pt>
                <c:pt idx="5">
                  <c:v>45420</c:v>
                </c:pt>
                <c:pt idx="6">
                  <c:v>45422</c:v>
                </c:pt>
                <c:pt idx="7">
                  <c:v>45425</c:v>
                </c:pt>
                <c:pt idx="8">
                  <c:v>45426</c:v>
                </c:pt>
                <c:pt idx="9">
                  <c:v>45427</c:v>
                </c:pt>
                <c:pt idx="10">
                  <c:v>45428</c:v>
                </c:pt>
                <c:pt idx="11">
                  <c:v>45429</c:v>
                </c:pt>
                <c:pt idx="12">
                  <c:v>45432</c:v>
                </c:pt>
                <c:pt idx="13">
                  <c:v>45433</c:v>
                </c:pt>
                <c:pt idx="14">
                  <c:v>45434</c:v>
                </c:pt>
                <c:pt idx="15">
                  <c:v>45435</c:v>
                </c:pt>
                <c:pt idx="16">
                  <c:v>45436</c:v>
                </c:pt>
                <c:pt idx="17">
                  <c:v>45440</c:v>
                </c:pt>
                <c:pt idx="18">
                  <c:v>45441</c:v>
                </c:pt>
                <c:pt idx="19">
                  <c:v>45442</c:v>
                </c:pt>
                <c:pt idx="20">
                  <c:v>45443</c:v>
                </c:pt>
                <c:pt idx="21">
                  <c:v>45446</c:v>
                </c:pt>
                <c:pt idx="22">
                  <c:v>45447</c:v>
                </c:pt>
              </c:numCache>
            </c:numRef>
          </c:cat>
          <c:val>
            <c:numRef>
              <c:f>'Lot 102,103'!$B$7:$B$47</c:f>
              <c:numCache>
                <c:formatCode>0</c:formatCode>
                <c:ptCount val="41"/>
                <c:pt idx="0">
                  <c:v>35</c:v>
                </c:pt>
                <c:pt idx="1">
                  <c:v>93</c:v>
                </c:pt>
                <c:pt idx="2">
                  <c:v>56</c:v>
                </c:pt>
                <c:pt idx="3">
                  <c:v>57</c:v>
                </c:pt>
                <c:pt idx="4">
                  <c:v>71</c:v>
                </c:pt>
                <c:pt idx="5">
                  <c:v>61</c:v>
                </c:pt>
                <c:pt idx="6" formatCode="General">
                  <c:v>77</c:v>
                </c:pt>
                <c:pt idx="7" formatCode="General">
                  <c:v>53</c:v>
                </c:pt>
                <c:pt idx="8" formatCode="General">
                  <c:v>60</c:v>
                </c:pt>
                <c:pt idx="9" formatCode="General">
                  <c:v>111</c:v>
                </c:pt>
                <c:pt idx="10">
                  <c:v>48</c:v>
                </c:pt>
                <c:pt idx="11" formatCode="General">
                  <c:v>51</c:v>
                </c:pt>
                <c:pt idx="12">
                  <c:v>58</c:v>
                </c:pt>
                <c:pt idx="13">
                  <c:v>65</c:v>
                </c:pt>
                <c:pt idx="14" formatCode="General">
                  <c:v>83</c:v>
                </c:pt>
                <c:pt idx="15" formatCode="General">
                  <c:v>57</c:v>
                </c:pt>
                <c:pt idx="16">
                  <c:v>51</c:v>
                </c:pt>
                <c:pt idx="17" formatCode="General">
                  <c:v>84</c:v>
                </c:pt>
                <c:pt idx="18" formatCode="General">
                  <c:v>49</c:v>
                </c:pt>
                <c:pt idx="19" formatCode="General">
                  <c:v>34</c:v>
                </c:pt>
                <c:pt idx="20" formatCode="General">
                  <c:v>36</c:v>
                </c:pt>
                <c:pt idx="21" formatCode="General">
                  <c:v>71</c:v>
                </c:pt>
                <c:pt idx="22" formatCode="General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3-4E0F-AB49-FB1D0E225BCA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102,103'!$T$8:$T$50</c:f>
              <c:numCache>
                <c:formatCode>0</c:formatCode>
                <c:ptCount val="4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64.400000000000006</c:v>
                </c:pt>
                <c:pt idx="17">
                  <c:v>64.400000000000006</c:v>
                </c:pt>
                <c:pt idx="18">
                  <c:v>64.400000000000006</c:v>
                </c:pt>
                <c:pt idx="19">
                  <c:v>64.400000000000006</c:v>
                </c:pt>
                <c:pt idx="20">
                  <c:v>64.400000000000006</c:v>
                </c:pt>
                <c:pt idx="21">
                  <c:v>64.400000000000006</c:v>
                </c:pt>
                <c:pt idx="22">
                  <c:v>64.400000000000006</c:v>
                </c:pt>
                <c:pt idx="23">
                  <c:v>64.400000000000006</c:v>
                </c:pt>
                <c:pt idx="24">
                  <c:v>64.400000000000006</c:v>
                </c:pt>
                <c:pt idx="25">
                  <c:v>64.400000000000006</c:v>
                </c:pt>
                <c:pt idx="26">
                  <c:v>64.400000000000006</c:v>
                </c:pt>
                <c:pt idx="27">
                  <c:v>64.400000000000006</c:v>
                </c:pt>
                <c:pt idx="28">
                  <c:v>64.400000000000006</c:v>
                </c:pt>
                <c:pt idx="29">
                  <c:v>64.400000000000006</c:v>
                </c:pt>
                <c:pt idx="30">
                  <c:v>64.400000000000006</c:v>
                </c:pt>
                <c:pt idx="31">
                  <c:v>64.400000000000006</c:v>
                </c:pt>
                <c:pt idx="32">
                  <c:v>64.400000000000006</c:v>
                </c:pt>
                <c:pt idx="33">
                  <c:v>64.400000000000006</c:v>
                </c:pt>
                <c:pt idx="34">
                  <c:v>64.400000000000006</c:v>
                </c:pt>
                <c:pt idx="35">
                  <c:v>64.400000000000006</c:v>
                </c:pt>
                <c:pt idx="36">
                  <c:v>64.400000000000006</c:v>
                </c:pt>
                <c:pt idx="37">
                  <c:v>64.400000000000006</c:v>
                </c:pt>
                <c:pt idx="38">
                  <c:v>64.400000000000006</c:v>
                </c:pt>
                <c:pt idx="39">
                  <c:v>64.400000000000006</c:v>
                </c:pt>
                <c:pt idx="40">
                  <c:v>64.400000000000006</c:v>
                </c:pt>
                <c:pt idx="41">
                  <c:v>64.400000000000006</c:v>
                </c:pt>
                <c:pt idx="42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3-4E0F-AB49-FB1D0E225BCA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102,103'!$U$8:$U$50</c:f>
              <c:numCache>
                <c:formatCode>0</c:formatCode>
                <c:ptCount val="43"/>
                <c:pt idx="0">
                  <c:v>44.8</c:v>
                </c:pt>
                <c:pt idx="1">
                  <c:v>44.8</c:v>
                </c:pt>
                <c:pt idx="2">
                  <c:v>44.8</c:v>
                </c:pt>
                <c:pt idx="3">
                  <c:v>44.8</c:v>
                </c:pt>
                <c:pt idx="4">
                  <c:v>44.8</c:v>
                </c:pt>
                <c:pt idx="5">
                  <c:v>44.8</c:v>
                </c:pt>
                <c:pt idx="6">
                  <c:v>44.8</c:v>
                </c:pt>
                <c:pt idx="7">
                  <c:v>44.8</c:v>
                </c:pt>
                <c:pt idx="8">
                  <c:v>44.8</c:v>
                </c:pt>
                <c:pt idx="9">
                  <c:v>44.8</c:v>
                </c:pt>
                <c:pt idx="10">
                  <c:v>44.8</c:v>
                </c:pt>
                <c:pt idx="11">
                  <c:v>44.8</c:v>
                </c:pt>
                <c:pt idx="12">
                  <c:v>44.8</c:v>
                </c:pt>
                <c:pt idx="13">
                  <c:v>44.8</c:v>
                </c:pt>
                <c:pt idx="14">
                  <c:v>44.8</c:v>
                </c:pt>
                <c:pt idx="15">
                  <c:v>44.8</c:v>
                </c:pt>
                <c:pt idx="16">
                  <c:v>51.52</c:v>
                </c:pt>
                <c:pt idx="17">
                  <c:v>51.52</c:v>
                </c:pt>
                <c:pt idx="18">
                  <c:v>51.52</c:v>
                </c:pt>
                <c:pt idx="19">
                  <c:v>51.52</c:v>
                </c:pt>
                <c:pt idx="20">
                  <c:v>51.52</c:v>
                </c:pt>
                <c:pt idx="21">
                  <c:v>51.52</c:v>
                </c:pt>
                <c:pt idx="22">
                  <c:v>51.52</c:v>
                </c:pt>
                <c:pt idx="23">
                  <c:v>51.52</c:v>
                </c:pt>
                <c:pt idx="24">
                  <c:v>51.52</c:v>
                </c:pt>
                <c:pt idx="25">
                  <c:v>51.52</c:v>
                </c:pt>
                <c:pt idx="26">
                  <c:v>51.52</c:v>
                </c:pt>
                <c:pt idx="27">
                  <c:v>51.52</c:v>
                </c:pt>
                <c:pt idx="28">
                  <c:v>51.52</c:v>
                </c:pt>
                <c:pt idx="29">
                  <c:v>51.52</c:v>
                </c:pt>
                <c:pt idx="30">
                  <c:v>51.52</c:v>
                </c:pt>
                <c:pt idx="31">
                  <c:v>51.52</c:v>
                </c:pt>
                <c:pt idx="32">
                  <c:v>51.52</c:v>
                </c:pt>
                <c:pt idx="33">
                  <c:v>51.52</c:v>
                </c:pt>
                <c:pt idx="34">
                  <c:v>51.52</c:v>
                </c:pt>
                <c:pt idx="35">
                  <c:v>51.52</c:v>
                </c:pt>
                <c:pt idx="36">
                  <c:v>51.52</c:v>
                </c:pt>
                <c:pt idx="37">
                  <c:v>51.52</c:v>
                </c:pt>
                <c:pt idx="38">
                  <c:v>51.52</c:v>
                </c:pt>
                <c:pt idx="39">
                  <c:v>51.52</c:v>
                </c:pt>
                <c:pt idx="40">
                  <c:v>51.52</c:v>
                </c:pt>
                <c:pt idx="41">
                  <c:v>51.52</c:v>
                </c:pt>
                <c:pt idx="42">
                  <c:v>51.52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3-4E0F-AB49-FB1D0E225B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102,103'!$V$8:$V$50</c:f>
              <c:numCache>
                <c:formatCode>0</c:formatCode>
                <c:ptCount val="43"/>
                <c:pt idx="0">
                  <c:v>67.2</c:v>
                </c:pt>
                <c:pt idx="1">
                  <c:v>67.2</c:v>
                </c:pt>
                <c:pt idx="2">
                  <c:v>67.2</c:v>
                </c:pt>
                <c:pt idx="3">
                  <c:v>67.2</c:v>
                </c:pt>
                <c:pt idx="4">
                  <c:v>67.2</c:v>
                </c:pt>
                <c:pt idx="5">
                  <c:v>67.2</c:v>
                </c:pt>
                <c:pt idx="6">
                  <c:v>67.2</c:v>
                </c:pt>
                <c:pt idx="7">
                  <c:v>67.2</c:v>
                </c:pt>
                <c:pt idx="8">
                  <c:v>67.2</c:v>
                </c:pt>
                <c:pt idx="9">
                  <c:v>67.2</c:v>
                </c:pt>
                <c:pt idx="10">
                  <c:v>67.2</c:v>
                </c:pt>
                <c:pt idx="11">
                  <c:v>67.2</c:v>
                </c:pt>
                <c:pt idx="12">
                  <c:v>67.2</c:v>
                </c:pt>
                <c:pt idx="13">
                  <c:v>67.2</c:v>
                </c:pt>
                <c:pt idx="14">
                  <c:v>67.2</c:v>
                </c:pt>
                <c:pt idx="15">
                  <c:v>67.2</c:v>
                </c:pt>
                <c:pt idx="16">
                  <c:v>77.28</c:v>
                </c:pt>
                <c:pt idx="17">
                  <c:v>77.28</c:v>
                </c:pt>
                <c:pt idx="18">
                  <c:v>77.28</c:v>
                </c:pt>
                <c:pt idx="19">
                  <c:v>77.28</c:v>
                </c:pt>
                <c:pt idx="20">
                  <c:v>77.28</c:v>
                </c:pt>
                <c:pt idx="21">
                  <c:v>77.28</c:v>
                </c:pt>
                <c:pt idx="22">
                  <c:v>77.28</c:v>
                </c:pt>
                <c:pt idx="23">
                  <c:v>77.28</c:v>
                </c:pt>
                <c:pt idx="24">
                  <c:v>77.28</c:v>
                </c:pt>
                <c:pt idx="25">
                  <c:v>77.28</c:v>
                </c:pt>
                <c:pt idx="26">
                  <c:v>77.28</c:v>
                </c:pt>
                <c:pt idx="27">
                  <c:v>77.28</c:v>
                </c:pt>
                <c:pt idx="28">
                  <c:v>77.28</c:v>
                </c:pt>
                <c:pt idx="29">
                  <c:v>77.28</c:v>
                </c:pt>
                <c:pt idx="30">
                  <c:v>77.28</c:v>
                </c:pt>
                <c:pt idx="31">
                  <c:v>77.28</c:v>
                </c:pt>
                <c:pt idx="32">
                  <c:v>77.28</c:v>
                </c:pt>
                <c:pt idx="33">
                  <c:v>77.28</c:v>
                </c:pt>
                <c:pt idx="34">
                  <c:v>77.28</c:v>
                </c:pt>
                <c:pt idx="35">
                  <c:v>77.28</c:v>
                </c:pt>
                <c:pt idx="36">
                  <c:v>77.28</c:v>
                </c:pt>
                <c:pt idx="37">
                  <c:v>77.28</c:v>
                </c:pt>
                <c:pt idx="38">
                  <c:v>77.28</c:v>
                </c:pt>
                <c:pt idx="39">
                  <c:v>77.28</c:v>
                </c:pt>
                <c:pt idx="40">
                  <c:v>77.28</c:v>
                </c:pt>
                <c:pt idx="41">
                  <c:v>77.28</c:v>
                </c:pt>
                <c:pt idx="42">
                  <c:v>77.28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3-4E0F-AB49-FB1D0E225BCA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102,103'!$W$8:$W$50</c:f>
              <c:numCache>
                <c:formatCode>General</c:formatCode>
                <c:ptCount val="43"/>
                <c:pt idx="0">
                  <c:v>33.599999999999994</c:v>
                </c:pt>
                <c:pt idx="1">
                  <c:v>33.599999999999994</c:v>
                </c:pt>
                <c:pt idx="2">
                  <c:v>33.599999999999994</c:v>
                </c:pt>
                <c:pt idx="3">
                  <c:v>33.599999999999994</c:v>
                </c:pt>
                <c:pt idx="4">
                  <c:v>33.599999999999994</c:v>
                </c:pt>
                <c:pt idx="5">
                  <c:v>33.599999999999994</c:v>
                </c:pt>
                <c:pt idx="6">
                  <c:v>33.599999999999994</c:v>
                </c:pt>
                <c:pt idx="7">
                  <c:v>33.599999999999994</c:v>
                </c:pt>
                <c:pt idx="8">
                  <c:v>33.599999999999994</c:v>
                </c:pt>
                <c:pt idx="9">
                  <c:v>33.599999999999994</c:v>
                </c:pt>
                <c:pt idx="10">
                  <c:v>33.599999999999994</c:v>
                </c:pt>
                <c:pt idx="11">
                  <c:v>33.599999999999994</c:v>
                </c:pt>
                <c:pt idx="12">
                  <c:v>33.599999999999994</c:v>
                </c:pt>
                <c:pt idx="13">
                  <c:v>33.599999999999994</c:v>
                </c:pt>
                <c:pt idx="14">
                  <c:v>33.599999999999994</c:v>
                </c:pt>
                <c:pt idx="15">
                  <c:v>33.599999999999994</c:v>
                </c:pt>
                <c:pt idx="16" formatCode="0.0">
                  <c:v>38.64</c:v>
                </c:pt>
                <c:pt idx="17" formatCode="0.0">
                  <c:v>38.64</c:v>
                </c:pt>
                <c:pt idx="18" formatCode="0.0">
                  <c:v>38.64</c:v>
                </c:pt>
                <c:pt idx="19" formatCode="0.0">
                  <c:v>38.64</c:v>
                </c:pt>
                <c:pt idx="20" formatCode="0.0">
                  <c:v>38.64</c:v>
                </c:pt>
                <c:pt idx="21" formatCode="0.0">
                  <c:v>38.64</c:v>
                </c:pt>
                <c:pt idx="22" formatCode="0.0">
                  <c:v>38.64</c:v>
                </c:pt>
                <c:pt idx="23" formatCode="0.0">
                  <c:v>38.64</c:v>
                </c:pt>
                <c:pt idx="24" formatCode="0.0">
                  <c:v>38.64</c:v>
                </c:pt>
                <c:pt idx="25" formatCode="0.0">
                  <c:v>38.64</c:v>
                </c:pt>
                <c:pt idx="26" formatCode="0.0">
                  <c:v>38.64</c:v>
                </c:pt>
                <c:pt idx="27" formatCode="0.0">
                  <c:v>38.64</c:v>
                </c:pt>
                <c:pt idx="28" formatCode="0.0">
                  <c:v>38.64</c:v>
                </c:pt>
                <c:pt idx="29" formatCode="0.0">
                  <c:v>38.64</c:v>
                </c:pt>
                <c:pt idx="30" formatCode="0.0">
                  <c:v>38.64</c:v>
                </c:pt>
                <c:pt idx="31" formatCode="0.0">
                  <c:v>38.64</c:v>
                </c:pt>
                <c:pt idx="32" formatCode="0.0">
                  <c:v>38.64</c:v>
                </c:pt>
                <c:pt idx="33" formatCode="0.0">
                  <c:v>38.64</c:v>
                </c:pt>
                <c:pt idx="34" formatCode="0.0">
                  <c:v>38.64</c:v>
                </c:pt>
                <c:pt idx="35" formatCode="0.0">
                  <c:v>38.64</c:v>
                </c:pt>
                <c:pt idx="36" formatCode="0.0">
                  <c:v>38.64</c:v>
                </c:pt>
                <c:pt idx="37" formatCode="0.0">
                  <c:v>38.64</c:v>
                </c:pt>
                <c:pt idx="38" formatCode="0.0">
                  <c:v>38.64</c:v>
                </c:pt>
                <c:pt idx="39" formatCode="0.0">
                  <c:v>38.64</c:v>
                </c:pt>
                <c:pt idx="40" formatCode="0.0">
                  <c:v>38.64</c:v>
                </c:pt>
                <c:pt idx="41" formatCode="0.0">
                  <c:v>38.64</c:v>
                </c:pt>
                <c:pt idx="42" formatCode="0.0">
                  <c:v>38.64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3-4E0F-AB49-FB1D0E225BCA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102,103'!$X$8:$X$50</c:f>
              <c:numCache>
                <c:formatCode>General</c:formatCode>
                <c:ptCount val="43"/>
                <c:pt idx="0">
                  <c:v>78.400000000000006</c:v>
                </c:pt>
                <c:pt idx="1">
                  <c:v>78.400000000000006</c:v>
                </c:pt>
                <c:pt idx="2">
                  <c:v>78.400000000000006</c:v>
                </c:pt>
                <c:pt idx="3">
                  <c:v>78.400000000000006</c:v>
                </c:pt>
                <c:pt idx="4">
                  <c:v>78.400000000000006</c:v>
                </c:pt>
                <c:pt idx="5">
                  <c:v>78.400000000000006</c:v>
                </c:pt>
                <c:pt idx="6">
                  <c:v>78.400000000000006</c:v>
                </c:pt>
                <c:pt idx="7">
                  <c:v>78.400000000000006</c:v>
                </c:pt>
                <c:pt idx="8">
                  <c:v>78.400000000000006</c:v>
                </c:pt>
                <c:pt idx="9">
                  <c:v>78.400000000000006</c:v>
                </c:pt>
                <c:pt idx="10">
                  <c:v>78.400000000000006</c:v>
                </c:pt>
                <c:pt idx="11">
                  <c:v>78.400000000000006</c:v>
                </c:pt>
                <c:pt idx="12">
                  <c:v>78.400000000000006</c:v>
                </c:pt>
                <c:pt idx="13">
                  <c:v>78.400000000000006</c:v>
                </c:pt>
                <c:pt idx="14">
                  <c:v>78.400000000000006</c:v>
                </c:pt>
                <c:pt idx="15">
                  <c:v>78.400000000000006</c:v>
                </c:pt>
                <c:pt idx="16" formatCode="0.0">
                  <c:v>90.160000000000011</c:v>
                </c:pt>
                <c:pt idx="17" formatCode="0.0">
                  <c:v>90.160000000000011</c:v>
                </c:pt>
                <c:pt idx="18" formatCode="0.0">
                  <c:v>90.160000000000011</c:v>
                </c:pt>
                <c:pt idx="19" formatCode="0.0">
                  <c:v>90.160000000000011</c:v>
                </c:pt>
                <c:pt idx="20" formatCode="0.0">
                  <c:v>90.160000000000011</c:v>
                </c:pt>
                <c:pt idx="21" formatCode="0.0">
                  <c:v>90.160000000000011</c:v>
                </c:pt>
                <c:pt idx="22" formatCode="0.0">
                  <c:v>90.160000000000011</c:v>
                </c:pt>
                <c:pt idx="23" formatCode="0.0">
                  <c:v>90.160000000000011</c:v>
                </c:pt>
                <c:pt idx="24" formatCode="0.0">
                  <c:v>90.160000000000011</c:v>
                </c:pt>
                <c:pt idx="25" formatCode="0.0">
                  <c:v>90.160000000000011</c:v>
                </c:pt>
                <c:pt idx="26" formatCode="0.0">
                  <c:v>90.160000000000011</c:v>
                </c:pt>
                <c:pt idx="27" formatCode="0.0">
                  <c:v>90.160000000000011</c:v>
                </c:pt>
                <c:pt idx="28" formatCode="0.0">
                  <c:v>90.160000000000011</c:v>
                </c:pt>
                <c:pt idx="29" formatCode="0.0">
                  <c:v>90.160000000000011</c:v>
                </c:pt>
                <c:pt idx="30" formatCode="0.0">
                  <c:v>90.160000000000011</c:v>
                </c:pt>
                <c:pt idx="31" formatCode="0.0">
                  <c:v>90.160000000000011</c:v>
                </c:pt>
                <c:pt idx="32" formatCode="0.0">
                  <c:v>90.160000000000011</c:v>
                </c:pt>
                <c:pt idx="33" formatCode="0.0">
                  <c:v>90.160000000000011</c:v>
                </c:pt>
                <c:pt idx="34" formatCode="0.0">
                  <c:v>90.160000000000011</c:v>
                </c:pt>
                <c:pt idx="35" formatCode="0.0">
                  <c:v>90.160000000000011</c:v>
                </c:pt>
                <c:pt idx="36" formatCode="0.0">
                  <c:v>90.160000000000011</c:v>
                </c:pt>
                <c:pt idx="37" formatCode="0.0">
                  <c:v>90.160000000000011</c:v>
                </c:pt>
                <c:pt idx="38" formatCode="0.0">
                  <c:v>90.160000000000011</c:v>
                </c:pt>
                <c:pt idx="39" formatCode="0.0">
                  <c:v>90.160000000000011</c:v>
                </c:pt>
                <c:pt idx="40" formatCode="0.0">
                  <c:v>90.160000000000011</c:v>
                </c:pt>
                <c:pt idx="41" formatCode="0.0">
                  <c:v>90.160000000000011</c:v>
                </c:pt>
                <c:pt idx="42" formatCode="0.0">
                  <c:v>90.160000000000011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3-4E0F-AB49-FB1D0E22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2 Extracted QC Lot 103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102,103'!$A$7:$A$44</c:f>
              <c:numCache>
                <c:formatCode>m/d/yyyy</c:formatCode>
                <c:ptCount val="38"/>
                <c:pt idx="0">
                  <c:v>45412</c:v>
                </c:pt>
                <c:pt idx="1">
                  <c:v>45413</c:v>
                </c:pt>
                <c:pt idx="2">
                  <c:v>45414</c:v>
                </c:pt>
                <c:pt idx="3">
                  <c:v>45415</c:v>
                </c:pt>
                <c:pt idx="4">
                  <c:v>45419</c:v>
                </c:pt>
                <c:pt idx="5">
                  <c:v>45420</c:v>
                </c:pt>
                <c:pt idx="6">
                  <c:v>45422</c:v>
                </c:pt>
                <c:pt idx="7">
                  <c:v>45425</c:v>
                </c:pt>
                <c:pt idx="8">
                  <c:v>45426</c:v>
                </c:pt>
                <c:pt idx="9">
                  <c:v>45427</c:v>
                </c:pt>
                <c:pt idx="10">
                  <c:v>45428</c:v>
                </c:pt>
                <c:pt idx="11">
                  <c:v>45429</c:v>
                </c:pt>
                <c:pt idx="12">
                  <c:v>45432</c:v>
                </c:pt>
                <c:pt idx="13">
                  <c:v>45433</c:v>
                </c:pt>
                <c:pt idx="14">
                  <c:v>45434</c:v>
                </c:pt>
                <c:pt idx="15">
                  <c:v>45435</c:v>
                </c:pt>
                <c:pt idx="16">
                  <c:v>45436</c:v>
                </c:pt>
                <c:pt idx="17">
                  <c:v>45440</c:v>
                </c:pt>
                <c:pt idx="18">
                  <c:v>45441</c:v>
                </c:pt>
                <c:pt idx="19">
                  <c:v>45442</c:v>
                </c:pt>
                <c:pt idx="20">
                  <c:v>45443</c:v>
                </c:pt>
                <c:pt idx="21">
                  <c:v>45446</c:v>
                </c:pt>
                <c:pt idx="22">
                  <c:v>45447</c:v>
                </c:pt>
              </c:numCache>
            </c:numRef>
          </c:cat>
          <c:val>
            <c:numRef>
              <c:f>'Lot 102,103'!$C$7:$C$47</c:f>
              <c:numCache>
                <c:formatCode>0</c:formatCode>
                <c:ptCount val="41"/>
                <c:pt idx="0" formatCode="General">
                  <c:v>261</c:v>
                </c:pt>
                <c:pt idx="1">
                  <c:v>263</c:v>
                </c:pt>
                <c:pt idx="2">
                  <c:v>356</c:v>
                </c:pt>
                <c:pt idx="3">
                  <c:v>321</c:v>
                </c:pt>
                <c:pt idx="4">
                  <c:v>198</c:v>
                </c:pt>
                <c:pt idx="5">
                  <c:v>465</c:v>
                </c:pt>
                <c:pt idx="6" formatCode="General">
                  <c:v>262</c:v>
                </c:pt>
                <c:pt idx="7" formatCode="General">
                  <c:v>289</c:v>
                </c:pt>
                <c:pt idx="8" formatCode="General">
                  <c:v>259</c:v>
                </c:pt>
                <c:pt idx="9" formatCode="General">
                  <c:v>319</c:v>
                </c:pt>
                <c:pt idx="10" formatCode="General">
                  <c:v>290</c:v>
                </c:pt>
                <c:pt idx="11" formatCode="General">
                  <c:v>256</c:v>
                </c:pt>
                <c:pt idx="12">
                  <c:v>374</c:v>
                </c:pt>
                <c:pt idx="13">
                  <c:v>315</c:v>
                </c:pt>
                <c:pt idx="14" formatCode="General">
                  <c:v>505</c:v>
                </c:pt>
                <c:pt idx="15" formatCode="General">
                  <c:v>207</c:v>
                </c:pt>
                <c:pt idx="16">
                  <c:v>424</c:v>
                </c:pt>
                <c:pt idx="17" formatCode="General">
                  <c:v>370</c:v>
                </c:pt>
                <c:pt idx="18" formatCode="General">
                  <c:v>275</c:v>
                </c:pt>
                <c:pt idx="19" formatCode="General">
                  <c:v>228</c:v>
                </c:pt>
                <c:pt idx="20" formatCode="General">
                  <c:v>175</c:v>
                </c:pt>
                <c:pt idx="21" formatCode="General">
                  <c:v>267</c:v>
                </c:pt>
                <c:pt idx="22" formatCode="General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8-4074-AE8B-76A279D174C0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102,103'!$Y$8:$Y$50</c:f>
              <c:numCache>
                <c:formatCode>0</c:formatCode>
                <c:ptCount val="43"/>
                <c:pt idx="0">
                  <c:v>279.8</c:v>
                </c:pt>
                <c:pt idx="1">
                  <c:v>279.8</c:v>
                </c:pt>
                <c:pt idx="2">
                  <c:v>279.8</c:v>
                </c:pt>
                <c:pt idx="3">
                  <c:v>279.8</c:v>
                </c:pt>
                <c:pt idx="4">
                  <c:v>279.8</c:v>
                </c:pt>
                <c:pt idx="5">
                  <c:v>279.8</c:v>
                </c:pt>
                <c:pt idx="6">
                  <c:v>279.8</c:v>
                </c:pt>
                <c:pt idx="7">
                  <c:v>279.8</c:v>
                </c:pt>
                <c:pt idx="8">
                  <c:v>279.8</c:v>
                </c:pt>
                <c:pt idx="9">
                  <c:v>279.8</c:v>
                </c:pt>
                <c:pt idx="10">
                  <c:v>279.8</c:v>
                </c:pt>
                <c:pt idx="11">
                  <c:v>279.8</c:v>
                </c:pt>
                <c:pt idx="12">
                  <c:v>279.8</c:v>
                </c:pt>
                <c:pt idx="13">
                  <c:v>279.8</c:v>
                </c:pt>
                <c:pt idx="14">
                  <c:v>279.8</c:v>
                </c:pt>
                <c:pt idx="15">
                  <c:v>279.8</c:v>
                </c:pt>
                <c:pt idx="16">
                  <c:v>320.39999999999998</c:v>
                </c:pt>
                <c:pt idx="17">
                  <c:v>320.39999999999998</c:v>
                </c:pt>
                <c:pt idx="18">
                  <c:v>320.39999999999998</c:v>
                </c:pt>
                <c:pt idx="19">
                  <c:v>320.39999999999998</c:v>
                </c:pt>
                <c:pt idx="20">
                  <c:v>320.39999999999998</c:v>
                </c:pt>
                <c:pt idx="21">
                  <c:v>320.39999999999998</c:v>
                </c:pt>
                <c:pt idx="22">
                  <c:v>320.39999999999998</c:v>
                </c:pt>
                <c:pt idx="23">
                  <c:v>320.39999999999998</c:v>
                </c:pt>
                <c:pt idx="24">
                  <c:v>320.39999999999998</c:v>
                </c:pt>
                <c:pt idx="25">
                  <c:v>320.39999999999998</c:v>
                </c:pt>
                <c:pt idx="26">
                  <c:v>320.39999999999998</c:v>
                </c:pt>
                <c:pt idx="27">
                  <c:v>320.39999999999998</c:v>
                </c:pt>
                <c:pt idx="28">
                  <c:v>320.39999999999998</c:v>
                </c:pt>
                <c:pt idx="29">
                  <c:v>320.39999999999998</c:v>
                </c:pt>
                <c:pt idx="30">
                  <c:v>320.39999999999998</c:v>
                </c:pt>
                <c:pt idx="31">
                  <c:v>320.39999999999998</c:v>
                </c:pt>
                <c:pt idx="32">
                  <c:v>320.39999999999998</c:v>
                </c:pt>
                <c:pt idx="33">
                  <c:v>320.39999999999998</c:v>
                </c:pt>
                <c:pt idx="34">
                  <c:v>320.39999999999998</c:v>
                </c:pt>
                <c:pt idx="35">
                  <c:v>320.39999999999998</c:v>
                </c:pt>
                <c:pt idx="36">
                  <c:v>320.39999999999998</c:v>
                </c:pt>
                <c:pt idx="37">
                  <c:v>320.39999999999998</c:v>
                </c:pt>
                <c:pt idx="38">
                  <c:v>320.39999999999998</c:v>
                </c:pt>
                <c:pt idx="39">
                  <c:v>320.39999999999998</c:v>
                </c:pt>
                <c:pt idx="40">
                  <c:v>320.39999999999998</c:v>
                </c:pt>
                <c:pt idx="41">
                  <c:v>320.39999999999998</c:v>
                </c:pt>
                <c:pt idx="42">
                  <c:v>320.39999999999998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8-4074-AE8B-76A279D174C0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102,103'!$Z$8:$Z$50</c:f>
              <c:numCache>
                <c:formatCode>0</c:formatCode>
                <c:ptCount val="43"/>
                <c:pt idx="0">
                  <c:v>223.84</c:v>
                </c:pt>
                <c:pt idx="1">
                  <c:v>223.84</c:v>
                </c:pt>
                <c:pt idx="2">
                  <c:v>223.84</c:v>
                </c:pt>
                <c:pt idx="3">
                  <c:v>223.84</c:v>
                </c:pt>
                <c:pt idx="4">
                  <c:v>223.84</c:v>
                </c:pt>
                <c:pt idx="5">
                  <c:v>223.84</c:v>
                </c:pt>
                <c:pt idx="6">
                  <c:v>223.84</c:v>
                </c:pt>
                <c:pt idx="7">
                  <c:v>223.84</c:v>
                </c:pt>
                <c:pt idx="8">
                  <c:v>223.84</c:v>
                </c:pt>
                <c:pt idx="9">
                  <c:v>223.84</c:v>
                </c:pt>
                <c:pt idx="10">
                  <c:v>223.84</c:v>
                </c:pt>
                <c:pt idx="11">
                  <c:v>223.84</c:v>
                </c:pt>
                <c:pt idx="12">
                  <c:v>223.84</c:v>
                </c:pt>
                <c:pt idx="13">
                  <c:v>223.84</c:v>
                </c:pt>
                <c:pt idx="14">
                  <c:v>223.84</c:v>
                </c:pt>
                <c:pt idx="15">
                  <c:v>223.84</c:v>
                </c:pt>
                <c:pt idx="16">
                  <c:v>256.32</c:v>
                </c:pt>
                <c:pt idx="17">
                  <c:v>256.32</c:v>
                </c:pt>
                <c:pt idx="18">
                  <c:v>256.32</c:v>
                </c:pt>
                <c:pt idx="19">
                  <c:v>256.32</c:v>
                </c:pt>
                <c:pt idx="20">
                  <c:v>256.32</c:v>
                </c:pt>
                <c:pt idx="21">
                  <c:v>256.32</c:v>
                </c:pt>
                <c:pt idx="22">
                  <c:v>256.32</c:v>
                </c:pt>
                <c:pt idx="23">
                  <c:v>256.32</c:v>
                </c:pt>
                <c:pt idx="24">
                  <c:v>256.32</c:v>
                </c:pt>
                <c:pt idx="25">
                  <c:v>256.32</c:v>
                </c:pt>
                <c:pt idx="26">
                  <c:v>256.32</c:v>
                </c:pt>
                <c:pt idx="27">
                  <c:v>256.32</c:v>
                </c:pt>
                <c:pt idx="28">
                  <c:v>256.32</c:v>
                </c:pt>
                <c:pt idx="29">
                  <c:v>256.32</c:v>
                </c:pt>
                <c:pt idx="30">
                  <c:v>256.32</c:v>
                </c:pt>
                <c:pt idx="31">
                  <c:v>256.32</c:v>
                </c:pt>
                <c:pt idx="32">
                  <c:v>256.32</c:v>
                </c:pt>
                <c:pt idx="33">
                  <c:v>256.32</c:v>
                </c:pt>
                <c:pt idx="34">
                  <c:v>256.32</c:v>
                </c:pt>
                <c:pt idx="35">
                  <c:v>256.32</c:v>
                </c:pt>
                <c:pt idx="36">
                  <c:v>256.32</c:v>
                </c:pt>
                <c:pt idx="37">
                  <c:v>256.32</c:v>
                </c:pt>
                <c:pt idx="38">
                  <c:v>256.32</c:v>
                </c:pt>
                <c:pt idx="39">
                  <c:v>256.32</c:v>
                </c:pt>
                <c:pt idx="40">
                  <c:v>256.32</c:v>
                </c:pt>
                <c:pt idx="41">
                  <c:v>256.32</c:v>
                </c:pt>
                <c:pt idx="42">
                  <c:v>256.32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8-4074-AE8B-76A279D174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102,103'!$AA$8:$AA$50</c:f>
              <c:numCache>
                <c:formatCode>0</c:formatCode>
                <c:ptCount val="43"/>
                <c:pt idx="0">
                  <c:v>335.76</c:v>
                </c:pt>
                <c:pt idx="1">
                  <c:v>335.76</c:v>
                </c:pt>
                <c:pt idx="2">
                  <c:v>335.76</c:v>
                </c:pt>
                <c:pt idx="3">
                  <c:v>335.76</c:v>
                </c:pt>
                <c:pt idx="4">
                  <c:v>335.76</c:v>
                </c:pt>
                <c:pt idx="5">
                  <c:v>335.76</c:v>
                </c:pt>
                <c:pt idx="6">
                  <c:v>335.76</c:v>
                </c:pt>
                <c:pt idx="7">
                  <c:v>335.76</c:v>
                </c:pt>
                <c:pt idx="8">
                  <c:v>335.76</c:v>
                </c:pt>
                <c:pt idx="9">
                  <c:v>335.76</c:v>
                </c:pt>
                <c:pt idx="10">
                  <c:v>335.76</c:v>
                </c:pt>
                <c:pt idx="11">
                  <c:v>335.76</c:v>
                </c:pt>
                <c:pt idx="12">
                  <c:v>335.76</c:v>
                </c:pt>
                <c:pt idx="13">
                  <c:v>335.76</c:v>
                </c:pt>
                <c:pt idx="14">
                  <c:v>335.76</c:v>
                </c:pt>
                <c:pt idx="15">
                  <c:v>335.76</c:v>
                </c:pt>
                <c:pt idx="16">
                  <c:v>384.47999999999996</c:v>
                </c:pt>
                <c:pt idx="17">
                  <c:v>384.47999999999996</c:v>
                </c:pt>
                <c:pt idx="18">
                  <c:v>384.47999999999996</c:v>
                </c:pt>
                <c:pt idx="19">
                  <c:v>384.47999999999996</c:v>
                </c:pt>
                <c:pt idx="20">
                  <c:v>384.47999999999996</c:v>
                </c:pt>
                <c:pt idx="21">
                  <c:v>384.47999999999996</c:v>
                </c:pt>
                <c:pt idx="22">
                  <c:v>384.47999999999996</c:v>
                </c:pt>
                <c:pt idx="23">
                  <c:v>384.47999999999996</c:v>
                </c:pt>
                <c:pt idx="24">
                  <c:v>384.47999999999996</c:v>
                </c:pt>
                <c:pt idx="25">
                  <c:v>384.47999999999996</c:v>
                </c:pt>
                <c:pt idx="26">
                  <c:v>384.47999999999996</c:v>
                </c:pt>
                <c:pt idx="27">
                  <c:v>384.47999999999996</c:v>
                </c:pt>
                <c:pt idx="28">
                  <c:v>384.47999999999996</c:v>
                </c:pt>
                <c:pt idx="29">
                  <c:v>384.47999999999996</c:v>
                </c:pt>
                <c:pt idx="30">
                  <c:v>384.47999999999996</c:v>
                </c:pt>
                <c:pt idx="31">
                  <c:v>384.47999999999996</c:v>
                </c:pt>
                <c:pt idx="32">
                  <c:v>384.47999999999996</c:v>
                </c:pt>
                <c:pt idx="33">
                  <c:v>384.47999999999996</c:v>
                </c:pt>
                <c:pt idx="34">
                  <c:v>384.47999999999996</c:v>
                </c:pt>
                <c:pt idx="35">
                  <c:v>384.47999999999996</c:v>
                </c:pt>
                <c:pt idx="36">
                  <c:v>384.47999999999996</c:v>
                </c:pt>
                <c:pt idx="37">
                  <c:v>384.47999999999996</c:v>
                </c:pt>
                <c:pt idx="38">
                  <c:v>384.47999999999996</c:v>
                </c:pt>
                <c:pt idx="39">
                  <c:v>384.47999999999996</c:v>
                </c:pt>
                <c:pt idx="40">
                  <c:v>384.47999999999996</c:v>
                </c:pt>
                <c:pt idx="41">
                  <c:v>384.47999999999996</c:v>
                </c:pt>
                <c:pt idx="42">
                  <c:v>384.47999999999996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8-4074-AE8B-76A279D174C0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102,103'!$AB$8:$AB$50</c:f>
              <c:numCache>
                <c:formatCode>General</c:formatCode>
                <c:ptCount val="43"/>
                <c:pt idx="0">
                  <c:v>167.88</c:v>
                </c:pt>
                <c:pt idx="1">
                  <c:v>167.88</c:v>
                </c:pt>
                <c:pt idx="2">
                  <c:v>167.88</c:v>
                </c:pt>
                <c:pt idx="3">
                  <c:v>167.88</c:v>
                </c:pt>
                <c:pt idx="4">
                  <c:v>167.88</c:v>
                </c:pt>
                <c:pt idx="5">
                  <c:v>167.88</c:v>
                </c:pt>
                <c:pt idx="6">
                  <c:v>167.88</c:v>
                </c:pt>
                <c:pt idx="7">
                  <c:v>167.88</c:v>
                </c:pt>
                <c:pt idx="8">
                  <c:v>167.88</c:v>
                </c:pt>
                <c:pt idx="9">
                  <c:v>167.88</c:v>
                </c:pt>
                <c:pt idx="10">
                  <c:v>167.88</c:v>
                </c:pt>
                <c:pt idx="11">
                  <c:v>167.88</c:v>
                </c:pt>
                <c:pt idx="12">
                  <c:v>167.88</c:v>
                </c:pt>
                <c:pt idx="13">
                  <c:v>167.88</c:v>
                </c:pt>
                <c:pt idx="14">
                  <c:v>167.88</c:v>
                </c:pt>
                <c:pt idx="15">
                  <c:v>167.88</c:v>
                </c:pt>
                <c:pt idx="16" formatCode="0.0">
                  <c:v>192.23999999999998</c:v>
                </c:pt>
                <c:pt idx="17" formatCode="0.0">
                  <c:v>192.23999999999998</c:v>
                </c:pt>
                <c:pt idx="18" formatCode="0.0">
                  <c:v>192.23999999999998</c:v>
                </c:pt>
                <c:pt idx="19" formatCode="0.0">
                  <c:v>192.23999999999998</c:v>
                </c:pt>
                <c:pt idx="20" formatCode="0.0">
                  <c:v>192.23999999999998</c:v>
                </c:pt>
                <c:pt idx="21" formatCode="0.0">
                  <c:v>192.23999999999998</c:v>
                </c:pt>
                <c:pt idx="22" formatCode="0.0">
                  <c:v>192.23999999999998</c:v>
                </c:pt>
                <c:pt idx="23" formatCode="0.0">
                  <c:v>192.23999999999998</c:v>
                </c:pt>
                <c:pt idx="24" formatCode="0.0">
                  <c:v>192.23999999999998</c:v>
                </c:pt>
                <c:pt idx="25" formatCode="0.0">
                  <c:v>192.23999999999998</c:v>
                </c:pt>
                <c:pt idx="26" formatCode="0.0">
                  <c:v>192.23999999999998</c:v>
                </c:pt>
                <c:pt idx="27" formatCode="0.0">
                  <c:v>192.23999999999998</c:v>
                </c:pt>
                <c:pt idx="28" formatCode="0.0">
                  <c:v>192.23999999999998</c:v>
                </c:pt>
                <c:pt idx="29" formatCode="0.0">
                  <c:v>192.23999999999998</c:v>
                </c:pt>
                <c:pt idx="30" formatCode="0.0">
                  <c:v>192.23999999999998</c:v>
                </c:pt>
                <c:pt idx="31" formatCode="0.0">
                  <c:v>192.23999999999998</c:v>
                </c:pt>
                <c:pt idx="32" formatCode="0.0">
                  <c:v>192.23999999999998</c:v>
                </c:pt>
                <c:pt idx="33" formatCode="0.0">
                  <c:v>192.23999999999998</c:v>
                </c:pt>
                <c:pt idx="34" formatCode="0.0">
                  <c:v>192.23999999999998</c:v>
                </c:pt>
                <c:pt idx="35" formatCode="0.0">
                  <c:v>192.23999999999998</c:v>
                </c:pt>
                <c:pt idx="36" formatCode="0.0">
                  <c:v>192.23999999999998</c:v>
                </c:pt>
                <c:pt idx="37" formatCode="0.0">
                  <c:v>192.23999999999998</c:v>
                </c:pt>
                <c:pt idx="38" formatCode="0.0">
                  <c:v>192.23999999999998</c:v>
                </c:pt>
                <c:pt idx="39" formatCode="0.0">
                  <c:v>192.23999999999998</c:v>
                </c:pt>
                <c:pt idx="40" formatCode="0.0">
                  <c:v>192.23999999999998</c:v>
                </c:pt>
                <c:pt idx="41" formatCode="0.0">
                  <c:v>192.23999999999998</c:v>
                </c:pt>
                <c:pt idx="42" formatCode="0.0">
                  <c:v>192.23999999999998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8-4074-AE8B-76A279D174C0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102,103'!$AC$8:$AC$49</c:f>
              <c:numCache>
                <c:formatCode>General</c:formatCode>
                <c:ptCount val="42"/>
                <c:pt idx="0">
                  <c:v>391.72</c:v>
                </c:pt>
                <c:pt idx="1">
                  <c:v>391.72</c:v>
                </c:pt>
                <c:pt idx="2">
                  <c:v>391.72</c:v>
                </c:pt>
                <c:pt idx="3">
                  <c:v>391.72</c:v>
                </c:pt>
                <c:pt idx="4">
                  <c:v>391.72</c:v>
                </c:pt>
                <c:pt idx="5">
                  <c:v>391.72</c:v>
                </c:pt>
                <c:pt idx="6">
                  <c:v>391.72</c:v>
                </c:pt>
                <c:pt idx="7">
                  <c:v>391.72</c:v>
                </c:pt>
                <c:pt idx="8">
                  <c:v>391.72</c:v>
                </c:pt>
                <c:pt idx="9">
                  <c:v>391.72</c:v>
                </c:pt>
                <c:pt idx="10">
                  <c:v>391.72</c:v>
                </c:pt>
                <c:pt idx="11">
                  <c:v>391.72</c:v>
                </c:pt>
                <c:pt idx="12">
                  <c:v>391.72</c:v>
                </c:pt>
                <c:pt idx="13">
                  <c:v>391.72</c:v>
                </c:pt>
                <c:pt idx="14">
                  <c:v>391.72</c:v>
                </c:pt>
                <c:pt idx="15">
                  <c:v>391.72</c:v>
                </c:pt>
                <c:pt idx="16" formatCode="0.0">
                  <c:v>448.55999999999995</c:v>
                </c:pt>
                <c:pt idx="17" formatCode="0.0">
                  <c:v>448.55999999999995</c:v>
                </c:pt>
                <c:pt idx="18" formatCode="0.0">
                  <c:v>448.55999999999995</c:v>
                </c:pt>
                <c:pt idx="19" formatCode="0.0">
                  <c:v>448.55999999999995</c:v>
                </c:pt>
                <c:pt idx="20" formatCode="0.0">
                  <c:v>448.55999999999995</c:v>
                </c:pt>
                <c:pt idx="21" formatCode="0.0">
                  <c:v>448.55999999999995</c:v>
                </c:pt>
                <c:pt idx="22" formatCode="0.0">
                  <c:v>448.55999999999995</c:v>
                </c:pt>
                <c:pt idx="23" formatCode="0.0">
                  <c:v>448.55999999999995</c:v>
                </c:pt>
                <c:pt idx="24" formatCode="0.0">
                  <c:v>448.55999999999995</c:v>
                </c:pt>
                <c:pt idx="25" formatCode="0.0">
                  <c:v>448.55999999999995</c:v>
                </c:pt>
                <c:pt idx="26" formatCode="0.0">
                  <c:v>448.55999999999995</c:v>
                </c:pt>
                <c:pt idx="27" formatCode="0.0">
                  <c:v>448.55999999999995</c:v>
                </c:pt>
                <c:pt idx="28" formatCode="0.0">
                  <c:v>448.55999999999995</c:v>
                </c:pt>
                <c:pt idx="29" formatCode="0.0">
                  <c:v>448.55999999999995</c:v>
                </c:pt>
                <c:pt idx="30" formatCode="0.0">
                  <c:v>448.55999999999995</c:v>
                </c:pt>
                <c:pt idx="31" formatCode="0.0">
                  <c:v>448.55999999999995</c:v>
                </c:pt>
                <c:pt idx="32" formatCode="0.0">
                  <c:v>448.55999999999995</c:v>
                </c:pt>
                <c:pt idx="33" formatCode="0.0">
                  <c:v>448.55999999999995</c:v>
                </c:pt>
                <c:pt idx="34" formatCode="0.0">
                  <c:v>448.55999999999995</c:v>
                </c:pt>
                <c:pt idx="35" formatCode="0.0">
                  <c:v>448.55999999999995</c:v>
                </c:pt>
                <c:pt idx="36" formatCode="0.0">
                  <c:v>448.55999999999995</c:v>
                </c:pt>
                <c:pt idx="37" formatCode="0.0">
                  <c:v>448.55999999999995</c:v>
                </c:pt>
                <c:pt idx="38" formatCode="0.0">
                  <c:v>448.55999999999995</c:v>
                </c:pt>
                <c:pt idx="39" formatCode="0.0">
                  <c:v>448.55999999999995</c:v>
                </c:pt>
                <c:pt idx="40" formatCode="0.0">
                  <c:v>448.55999999999995</c:v>
                </c:pt>
                <c:pt idx="41" formatCode="0.0">
                  <c:v>448.55999999999995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B8-4074-AE8B-76A279D1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70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 Extracted QC Lot 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104,105'!$A$7:$A$45</c:f>
              <c:numCache>
                <c:formatCode>m/d/yyyy</c:formatCode>
                <c:ptCount val="39"/>
                <c:pt idx="0">
                  <c:v>45436</c:v>
                </c:pt>
                <c:pt idx="1">
                  <c:v>45440</c:v>
                </c:pt>
                <c:pt idx="2">
                  <c:v>45441</c:v>
                </c:pt>
                <c:pt idx="3">
                  <c:v>45442</c:v>
                </c:pt>
                <c:pt idx="4">
                  <c:v>45443</c:v>
                </c:pt>
                <c:pt idx="5">
                  <c:v>45446</c:v>
                </c:pt>
                <c:pt idx="6">
                  <c:v>45447</c:v>
                </c:pt>
                <c:pt idx="7">
                  <c:v>45448</c:v>
                </c:pt>
                <c:pt idx="8">
                  <c:v>45448</c:v>
                </c:pt>
                <c:pt idx="9">
                  <c:v>45449</c:v>
                </c:pt>
                <c:pt idx="10">
                  <c:v>45450</c:v>
                </c:pt>
                <c:pt idx="11">
                  <c:v>45453</c:v>
                </c:pt>
                <c:pt idx="12">
                  <c:v>45454</c:v>
                </c:pt>
                <c:pt idx="13">
                  <c:v>45454</c:v>
                </c:pt>
                <c:pt idx="14">
                  <c:v>45455</c:v>
                </c:pt>
                <c:pt idx="15">
                  <c:v>45456</c:v>
                </c:pt>
                <c:pt idx="16">
                  <c:v>45457</c:v>
                </c:pt>
                <c:pt idx="17">
                  <c:v>45460</c:v>
                </c:pt>
                <c:pt idx="18">
                  <c:v>45461</c:v>
                </c:pt>
                <c:pt idx="19">
                  <c:v>45462</c:v>
                </c:pt>
                <c:pt idx="20">
                  <c:v>45463</c:v>
                </c:pt>
                <c:pt idx="21">
                  <c:v>45464</c:v>
                </c:pt>
                <c:pt idx="22">
                  <c:v>45467</c:v>
                </c:pt>
                <c:pt idx="23">
                  <c:v>45468</c:v>
                </c:pt>
                <c:pt idx="24">
                  <c:v>45469</c:v>
                </c:pt>
                <c:pt idx="25">
                  <c:v>45470</c:v>
                </c:pt>
                <c:pt idx="26">
                  <c:v>45471</c:v>
                </c:pt>
              </c:numCache>
            </c:numRef>
          </c:cat>
          <c:val>
            <c:numRef>
              <c:f>'Lot 104,105'!$B$7:$B$48</c:f>
              <c:numCache>
                <c:formatCode>0</c:formatCode>
                <c:ptCount val="42"/>
                <c:pt idx="0">
                  <c:v>40</c:v>
                </c:pt>
                <c:pt idx="1">
                  <c:v>31</c:v>
                </c:pt>
                <c:pt idx="2">
                  <c:v>36</c:v>
                </c:pt>
                <c:pt idx="3">
                  <c:v>19</c:v>
                </c:pt>
                <c:pt idx="4">
                  <c:v>14</c:v>
                </c:pt>
                <c:pt idx="5">
                  <c:v>36</c:v>
                </c:pt>
                <c:pt idx="6" formatCode="General">
                  <c:v>26</c:v>
                </c:pt>
                <c:pt idx="7" formatCode="General">
                  <c:v>55</c:v>
                </c:pt>
                <c:pt idx="8" formatCode="General">
                  <c:v>50</c:v>
                </c:pt>
                <c:pt idx="9" formatCode="General">
                  <c:v>20</c:v>
                </c:pt>
                <c:pt idx="10">
                  <c:v>23</c:v>
                </c:pt>
                <c:pt idx="11">
                  <c:v>33</c:v>
                </c:pt>
                <c:pt idx="12">
                  <c:v>14</c:v>
                </c:pt>
                <c:pt idx="13">
                  <c:v>33</c:v>
                </c:pt>
                <c:pt idx="14">
                  <c:v>32</c:v>
                </c:pt>
                <c:pt idx="15" formatCode="General">
                  <c:v>29</c:v>
                </c:pt>
                <c:pt idx="16" formatCode="General">
                  <c:v>26</c:v>
                </c:pt>
                <c:pt idx="17">
                  <c:v>38</c:v>
                </c:pt>
                <c:pt idx="18" formatCode="General">
                  <c:v>37</c:v>
                </c:pt>
                <c:pt idx="19" formatCode="General">
                  <c:v>36</c:v>
                </c:pt>
                <c:pt idx="20" formatCode="General">
                  <c:v>31</c:v>
                </c:pt>
                <c:pt idx="21" formatCode="General">
                  <c:v>25</c:v>
                </c:pt>
                <c:pt idx="22" formatCode="General">
                  <c:v>36</c:v>
                </c:pt>
                <c:pt idx="23" formatCode="General">
                  <c:v>34</c:v>
                </c:pt>
                <c:pt idx="24" formatCode="General">
                  <c:v>35</c:v>
                </c:pt>
                <c:pt idx="25" formatCode="General">
                  <c:v>16</c:v>
                </c:pt>
                <c:pt idx="26" formatCode="General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9-4548-B159-F032F2837314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104,105'!$T$8:$T$51</c:f>
              <c:numCache>
                <c:formatCode>0</c:formatCode>
                <c:ptCount val="44"/>
                <c:pt idx="0">
                  <c:v>33.799999999999997</c:v>
                </c:pt>
                <c:pt idx="1">
                  <c:v>33.799999999999997</c:v>
                </c:pt>
                <c:pt idx="2">
                  <c:v>33.799999999999997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33.799999999999997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9-4548-B159-F032F2837314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104,105'!$U$8:$U$51</c:f>
              <c:numCache>
                <c:formatCode>0</c:formatCode>
                <c:ptCount val="44"/>
                <c:pt idx="0">
                  <c:v>27.04</c:v>
                </c:pt>
                <c:pt idx="1">
                  <c:v>27.04</c:v>
                </c:pt>
                <c:pt idx="2">
                  <c:v>27.04</c:v>
                </c:pt>
                <c:pt idx="3">
                  <c:v>27.04</c:v>
                </c:pt>
                <c:pt idx="4">
                  <c:v>27.04</c:v>
                </c:pt>
                <c:pt idx="5">
                  <c:v>27.04</c:v>
                </c:pt>
                <c:pt idx="6">
                  <c:v>27.04</c:v>
                </c:pt>
                <c:pt idx="7">
                  <c:v>27.04</c:v>
                </c:pt>
                <c:pt idx="8">
                  <c:v>27.04</c:v>
                </c:pt>
                <c:pt idx="9">
                  <c:v>27.04</c:v>
                </c:pt>
                <c:pt idx="10">
                  <c:v>27.04</c:v>
                </c:pt>
                <c:pt idx="11">
                  <c:v>27.04</c:v>
                </c:pt>
                <c:pt idx="13">
                  <c:v>27.04</c:v>
                </c:pt>
                <c:pt idx="14">
                  <c:v>27.04</c:v>
                </c:pt>
                <c:pt idx="15">
                  <c:v>27.04</c:v>
                </c:pt>
                <c:pt idx="16">
                  <c:v>27.04</c:v>
                </c:pt>
                <c:pt idx="17">
                  <c:v>27.04</c:v>
                </c:pt>
                <c:pt idx="18">
                  <c:v>27.04</c:v>
                </c:pt>
                <c:pt idx="19">
                  <c:v>27.04</c:v>
                </c:pt>
                <c:pt idx="20">
                  <c:v>27.04</c:v>
                </c:pt>
                <c:pt idx="21">
                  <c:v>27.04</c:v>
                </c:pt>
                <c:pt idx="22">
                  <c:v>27.04</c:v>
                </c:pt>
                <c:pt idx="23">
                  <c:v>27.04</c:v>
                </c:pt>
                <c:pt idx="24">
                  <c:v>27.04</c:v>
                </c:pt>
                <c:pt idx="25">
                  <c:v>27.04</c:v>
                </c:pt>
                <c:pt idx="26">
                  <c:v>27.04</c:v>
                </c:pt>
                <c:pt idx="27">
                  <c:v>27.04</c:v>
                </c:pt>
                <c:pt idx="28">
                  <c:v>27.04</c:v>
                </c:pt>
                <c:pt idx="29">
                  <c:v>27.04</c:v>
                </c:pt>
                <c:pt idx="30">
                  <c:v>27.04</c:v>
                </c:pt>
                <c:pt idx="31">
                  <c:v>27.04</c:v>
                </c:pt>
                <c:pt idx="32">
                  <c:v>27.04</c:v>
                </c:pt>
                <c:pt idx="33">
                  <c:v>27.04</c:v>
                </c:pt>
                <c:pt idx="34">
                  <c:v>27.04</c:v>
                </c:pt>
                <c:pt idx="35">
                  <c:v>27.04</c:v>
                </c:pt>
                <c:pt idx="36">
                  <c:v>27.04</c:v>
                </c:pt>
                <c:pt idx="37">
                  <c:v>27.04</c:v>
                </c:pt>
                <c:pt idx="38">
                  <c:v>27.04</c:v>
                </c:pt>
                <c:pt idx="39">
                  <c:v>27.04</c:v>
                </c:pt>
                <c:pt idx="40">
                  <c:v>27.04</c:v>
                </c:pt>
                <c:pt idx="41">
                  <c:v>27.04</c:v>
                </c:pt>
                <c:pt idx="42">
                  <c:v>27.04</c:v>
                </c:pt>
                <c:pt idx="43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9-4548-B159-F032F28373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104,105'!$V$8:$V$51</c:f>
              <c:numCache>
                <c:formatCode>0</c:formatCode>
                <c:ptCount val="44"/>
                <c:pt idx="0">
                  <c:v>40.559999999999995</c:v>
                </c:pt>
                <c:pt idx="1">
                  <c:v>40.559999999999995</c:v>
                </c:pt>
                <c:pt idx="2">
                  <c:v>40.559999999999995</c:v>
                </c:pt>
                <c:pt idx="3">
                  <c:v>40.559999999999995</c:v>
                </c:pt>
                <c:pt idx="4">
                  <c:v>40.559999999999995</c:v>
                </c:pt>
                <c:pt idx="5">
                  <c:v>40.559999999999995</c:v>
                </c:pt>
                <c:pt idx="6">
                  <c:v>40.559999999999995</c:v>
                </c:pt>
                <c:pt idx="7">
                  <c:v>40.559999999999995</c:v>
                </c:pt>
                <c:pt idx="8">
                  <c:v>40.559999999999995</c:v>
                </c:pt>
                <c:pt idx="9">
                  <c:v>40.559999999999995</c:v>
                </c:pt>
                <c:pt idx="10">
                  <c:v>40.559999999999995</c:v>
                </c:pt>
                <c:pt idx="11">
                  <c:v>40.559999999999995</c:v>
                </c:pt>
                <c:pt idx="13">
                  <c:v>40.559999999999995</c:v>
                </c:pt>
                <c:pt idx="14">
                  <c:v>40.559999999999995</c:v>
                </c:pt>
                <c:pt idx="15">
                  <c:v>40.559999999999995</c:v>
                </c:pt>
                <c:pt idx="16">
                  <c:v>40.559999999999995</c:v>
                </c:pt>
                <c:pt idx="17">
                  <c:v>40.559999999999995</c:v>
                </c:pt>
                <c:pt idx="18">
                  <c:v>40.559999999999995</c:v>
                </c:pt>
                <c:pt idx="19">
                  <c:v>40.559999999999995</c:v>
                </c:pt>
                <c:pt idx="20">
                  <c:v>40.559999999999995</c:v>
                </c:pt>
                <c:pt idx="21">
                  <c:v>40.559999999999995</c:v>
                </c:pt>
                <c:pt idx="22">
                  <c:v>40.559999999999995</c:v>
                </c:pt>
                <c:pt idx="23">
                  <c:v>40.559999999999995</c:v>
                </c:pt>
                <c:pt idx="24">
                  <c:v>40.559999999999995</c:v>
                </c:pt>
                <c:pt idx="25">
                  <c:v>40.559999999999995</c:v>
                </c:pt>
                <c:pt idx="26">
                  <c:v>40.559999999999995</c:v>
                </c:pt>
                <c:pt idx="27">
                  <c:v>40.559999999999995</c:v>
                </c:pt>
                <c:pt idx="28">
                  <c:v>40.559999999999995</c:v>
                </c:pt>
                <c:pt idx="29">
                  <c:v>40.559999999999995</c:v>
                </c:pt>
                <c:pt idx="30">
                  <c:v>40.559999999999995</c:v>
                </c:pt>
                <c:pt idx="31">
                  <c:v>40.559999999999995</c:v>
                </c:pt>
                <c:pt idx="32">
                  <c:v>40.559999999999995</c:v>
                </c:pt>
                <c:pt idx="33">
                  <c:v>40.559999999999995</c:v>
                </c:pt>
                <c:pt idx="34">
                  <c:v>40.559999999999995</c:v>
                </c:pt>
                <c:pt idx="35">
                  <c:v>40.559999999999995</c:v>
                </c:pt>
                <c:pt idx="36">
                  <c:v>40.559999999999995</c:v>
                </c:pt>
                <c:pt idx="37">
                  <c:v>40.559999999999995</c:v>
                </c:pt>
                <c:pt idx="38">
                  <c:v>40.559999999999995</c:v>
                </c:pt>
                <c:pt idx="39">
                  <c:v>40.559999999999995</c:v>
                </c:pt>
                <c:pt idx="40">
                  <c:v>40.559999999999995</c:v>
                </c:pt>
                <c:pt idx="41">
                  <c:v>40.559999999999995</c:v>
                </c:pt>
                <c:pt idx="42">
                  <c:v>40.559999999999995</c:v>
                </c:pt>
                <c:pt idx="43">
                  <c:v>40.559999999999995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9-4548-B159-F032F2837314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104,105'!$W$8:$W$51</c:f>
              <c:numCache>
                <c:formatCode>General</c:formatCode>
                <c:ptCount val="44"/>
                <c:pt idx="0">
                  <c:v>20.279999999999998</c:v>
                </c:pt>
                <c:pt idx="1">
                  <c:v>20.279999999999998</c:v>
                </c:pt>
                <c:pt idx="2">
                  <c:v>20.279999999999998</c:v>
                </c:pt>
                <c:pt idx="3">
                  <c:v>20.279999999999998</c:v>
                </c:pt>
                <c:pt idx="4">
                  <c:v>20.279999999999998</c:v>
                </c:pt>
                <c:pt idx="5">
                  <c:v>20.279999999999998</c:v>
                </c:pt>
                <c:pt idx="6">
                  <c:v>20.279999999999998</c:v>
                </c:pt>
                <c:pt idx="7">
                  <c:v>20.279999999999998</c:v>
                </c:pt>
                <c:pt idx="8">
                  <c:v>20.279999999999998</c:v>
                </c:pt>
                <c:pt idx="9">
                  <c:v>20.279999999999998</c:v>
                </c:pt>
                <c:pt idx="10">
                  <c:v>20.279999999999998</c:v>
                </c:pt>
                <c:pt idx="11">
                  <c:v>20.279999999999998</c:v>
                </c:pt>
                <c:pt idx="13">
                  <c:v>20.279999999999998</c:v>
                </c:pt>
                <c:pt idx="14">
                  <c:v>20.279999999999998</c:v>
                </c:pt>
                <c:pt idx="15">
                  <c:v>20.279999999999998</c:v>
                </c:pt>
                <c:pt idx="16">
                  <c:v>20.279999999999998</c:v>
                </c:pt>
                <c:pt idx="17">
                  <c:v>20.279999999999998</c:v>
                </c:pt>
                <c:pt idx="18">
                  <c:v>20.279999999999998</c:v>
                </c:pt>
                <c:pt idx="19">
                  <c:v>20.279999999999998</c:v>
                </c:pt>
                <c:pt idx="20">
                  <c:v>20.279999999999998</c:v>
                </c:pt>
                <c:pt idx="21">
                  <c:v>20.279999999999998</c:v>
                </c:pt>
                <c:pt idx="22">
                  <c:v>20.279999999999998</c:v>
                </c:pt>
                <c:pt idx="23">
                  <c:v>20.279999999999998</c:v>
                </c:pt>
                <c:pt idx="24">
                  <c:v>20.279999999999998</c:v>
                </c:pt>
                <c:pt idx="25">
                  <c:v>20.279999999999998</c:v>
                </c:pt>
                <c:pt idx="26">
                  <c:v>20.279999999999998</c:v>
                </c:pt>
                <c:pt idx="27">
                  <c:v>20.279999999999998</c:v>
                </c:pt>
                <c:pt idx="28">
                  <c:v>20.279999999999998</c:v>
                </c:pt>
                <c:pt idx="29">
                  <c:v>20.279999999999998</c:v>
                </c:pt>
                <c:pt idx="30">
                  <c:v>20.279999999999998</c:v>
                </c:pt>
                <c:pt idx="31">
                  <c:v>20.279999999999998</c:v>
                </c:pt>
                <c:pt idx="32">
                  <c:v>20.279999999999998</c:v>
                </c:pt>
                <c:pt idx="33">
                  <c:v>20.279999999999998</c:v>
                </c:pt>
                <c:pt idx="34">
                  <c:v>20.279999999999998</c:v>
                </c:pt>
                <c:pt idx="35">
                  <c:v>20.279999999999998</c:v>
                </c:pt>
                <c:pt idx="36">
                  <c:v>20.279999999999998</c:v>
                </c:pt>
                <c:pt idx="37">
                  <c:v>20.279999999999998</c:v>
                </c:pt>
                <c:pt idx="38">
                  <c:v>20.279999999999998</c:v>
                </c:pt>
                <c:pt idx="39">
                  <c:v>20.279999999999998</c:v>
                </c:pt>
                <c:pt idx="40">
                  <c:v>20.279999999999998</c:v>
                </c:pt>
                <c:pt idx="41">
                  <c:v>20.279999999999998</c:v>
                </c:pt>
                <c:pt idx="42">
                  <c:v>20.279999999999998</c:v>
                </c:pt>
                <c:pt idx="43">
                  <c:v>20.279999999999998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9-4548-B159-F032F2837314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104,105'!$X$8:$X$51</c:f>
              <c:numCache>
                <c:formatCode>General</c:formatCode>
                <c:ptCount val="44"/>
                <c:pt idx="0">
                  <c:v>47.319999999999993</c:v>
                </c:pt>
                <c:pt idx="1">
                  <c:v>47.319999999999993</c:v>
                </c:pt>
                <c:pt idx="2">
                  <c:v>47.319999999999993</c:v>
                </c:pt>
                <c:pt idx="3">
                  <c:v>47.319999999999993</c:v>
                </c:pt>
                <c:pt idx="4">
                  <c:v>47.319999999999993</c:v>
                </c:pt>
                <c:pt idx="5">
                  <c:v>47.319999999999993</c:v>
                </c:pt>
                <c:pt idx="6">
                  <c:v>47.319999999999993</c:v>
                </c:pt>
                <c:pt idx="7">
                  <c:v>47.319999999999993</c:v>
                </c:pt>
                <c:pt idx="8">
                  <c:v>47.319999999999993</c:v>
                </c:pt>
                <c:pt idx="9">
                  <c:v>47.319999999999993</c:v>
                </c:pt>
                <c:pt idx="10">
                  <c:v>47.319999999999993</c:v>
                </c:pt>
                <c:pt idx="11">
                  <c:v>47.319999999999993</c:v>
                </c:pt>
                <c:pt idx="13">
                  <c:v>47.319999999999993</c:v>
                </c:pt>
                <c:pt idx="14">
                  <c:v>47.319999999999993</c:v>
                </c:pt>
                <c:pt idx="15">
                  <c:v>47.319999999999993</c:v>
                </c:pt>
                <c:pt idx="16">
                  <c:v>47.319999999999993</c:v>
                </c:pt>
                <c:pt idx="17">
                  <c:v>47.319999999999993</c:v>
                </c:pt>
                <c:pt idx="18">
                  <c:v>47.319999999999993</c:v>
                </c:pt>
                <c:pt idx="19">
                  <c:v>47.319999999999993</c:v>
                </c:pt>
                <c:pt idx="20">
                  <c:v>47.319999999999993</c:v>
                </c:pt>
                <c:pt idx="21">
                  <c:v>47.319999999999993</c:v>
                </c:pt>
                <c:pt idx="22">
                  <c:v>47.319999999999993</c:v>
                </c:pt>
                <c:pt idx="23">
                  <c:v>47.319999999999993</c:v>
                </c:pt>
                <c:pt idx="24">
                  <c:v>47.319999999999993</c:v>
                </c:pt>
                <c:pt idx="25">
                  <c:v>47.319999999999993</c:v>
                </c:pt>
                <c:pt idx="26">
                  <c:v>47.319999999999993</c:v>
                </c:pt>
                <c:pt idx="27">
                  <c:v>47.319999999999993</c:v>
                </c:pt>
                <c:pt idx="28">
                  <c:v>47.319999999999993</c:v>
                </c:pt>
                <c:pt idx="29">
                  <c:v>47.319999999999993</c:v>
                </c:pt>
                <c:pt idx="30">
                  <c:v>47.319999999999993</c:v>
                </c:pt>
                <c:pt idx="31">
                  <c:v>47.319999999999993</c:v>
                </c:pt>
                <c:pt idx="32">
                  <c:v>47.319999999999993</c:v>
                </c:pt>
                <c:pt idx="33">
                  <c:v>47.319999999999993</c:v>
                </c:pt>
                <c:pt idx="34">
                  <c:v>47.319999999999993</c:v>
                </c:pt>
                <c:pt idx="35">
                  <c:v>47.319999999999993</c:v>
                </c:pt>
                <c:pt idx="36">
                  <c:v>47.319999999999993</c:v>
                </c:pt>
                <c:pt idx="37">
                  <c:v>47.319999999999993</c:v>
                </c:pt>
                <c:pt idx="38">
                  <c:v>47.319999999999993</c:v>
                </c:pt>
                <c:pt idx="39">
                  <c:v>47.319999999999993</c:v>
                </c:pt>
                <c:pt idx="40">
                  <c:v>47.319999999999993</c:v>
                </c:pt>
                <c:pt idx="41">
                  <c:v>47.319999999999993</c:v>
                </c:pt>
                <c:pt idx="42">
                  <c:v>47.319999999999993</c:v>
                </c:pt>
                <c:pt idx="43">
                  <c:v>47.319999999999993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D9-4548-B159-F032F283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7552"/>
        <c:axId val="1760429296"/>
      </c:lineChart>
      <c:dateAx>
        <c:axId val="1591707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9296"/>
        <c:crosses val="autoZero"/>
        <c:auto val="1"/>
        <c:lblOffset val="100"/>
        <c:baseTimeUnit val="days"/>
      </c:dateAx>
      <c:valAx>
        <c:axId val="1760429296"/>
        <c:scaling>
          <c:orientation val="minMax"/>
          <c:max val="53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13</xdr:col>
      <xdr:colOff>276225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3BEA-B97E-4445-A556-34640C05D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13</xdr:col>
      <xdr:colOff>276225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579B8-FDEB-4178-BB49-22DF74BC8A02}"/>
            </a:ext>
            <a:ext uri="{147F2762-F138-4A5C-976F-8EAC2B608ADB}">
              <a16:predDERef xmlns:a16="http://schemas.microsoft.com/office/drawing/2014/main" pred="{9CE83BEA-B97E-4445-A556-34640C05D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34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9A71B1-D936-4A83-89E7-1C6A2078D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35</xdr:row>
      <xdr:rowOff>9525</xdr:rowOff>
    </xdr:from>
    <xdr:to>
      <xdr:col>13</xdr:col>
      <xdr:colOff>0</xdr:colOff>
      <xdr:row>49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E02B4D69-BF9A-478B-A264-78B76602E640}"/>
            </a:ext>
            <a:ext uri="{147F2762-F138-4A5C-976F-8EAC2B608ADB}">
              <a16:predDERef xmlns:a16="http://schemas.microsoft.com/office/drawing/2014/main" pred="{499A71B1-D936-4A83-89E7-1C6A2078D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16</xdr:row>
      <xdr:rowOff>185737</xdr:rowOff>
    </xdr:from>
    <xdr:to>
      <xdr:col>13</xdr:col>
      <xdr:colOff>9525</xdr:colOff>
      <xdr:row>32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0A3B72-3015-44B4-AEA4-494C4AE0D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33</xdr:row>
      <xdr:rowOff>9525</xdr:rowOff>
    </xdr:from>
    <xdr:to>
      <xdr:col>13</xdr:col>
      <xdr:colOff>0</xdr:colOff>
      <xdr:row>47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04CAF16-E8C5-4476-942D-6EE9316DA393}"/>
            </a:ext>
            <a:ext uri="{147F2762-F138-4A5C-976F-8EAC2B608ADB}">
              <a16:predDERef xmlns:a16="http://schemas.microsoft.com/office/drawing/2014/main" pred="{CD0A3B72-3015-44B4-AEA4-494C4AE0D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16</xdr:row>
      <xdr:rowOff>185737</xdr:rowOff>
    </xdr:from>
    <xdr:to>
      <xdr:col>13</xdr:col>
      <xdr:colOff>9525</xdr:colOff>
      <xdr:row>32</xdr:row>
      <xdr:rowOff>71437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EFE8D2F1-5C99-4EDF-BC30-20836E86C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33</xdr:row>
      <xdr:rowOff>9525</xdr:rowOff>
    </xdr:from>
    <xdr:to>
      <xdr:col>13</xdr:col>
      <xdr:colOff>0</xdr:colOff>
      <xdr:row>47</xdr:row>
      <xdr:rowOff>85725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DC5737C5-6A79-413C-AF50-DAF8987DF735}"/>
            </a:ext>
            <a:ext uri="{147F2762-F138-4A5C-976F-8EAC2B608ADB}">
              <a16:predDERef xmlns:a16="http://schemas.microsoft.com/office/drawing/2014/main" pred="{EFE8D2F1-5C99-4EDF-BC30-20836E86C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16</xdr:row>
      <xdr:rowOff>185737</xdr:rowOff>
    </xdr:from>
    <xdr:to>
      <xdr:col>13</xdr:col>
      <xdr:colOff>9525</xdr:colOff>
      <xdr:row>32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6DD00E2-9B93-47DD-8C97-0F612088E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33</xdr:row>
      <xdr:rowOff>9525</xdr:rowOff>
    </xdr:from>
    <xdr:to>
      <xdr:col>13</xdr:col>
      <xdr:colOff>0</xdr:colOff>
      <xdr:row>47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F399EEE-3DA5-4939-8921-DE78D3B6169B}"/>
            </a:ext>
            <a:ext uri="{147F2762-F138-4A5C-976F-8EAC2B608ADB}">
              <a16:predDERef xmlns:a16="http://schemas.microsoft.com/office/drawing/2014/main" pred="{56DD00E2-9B93-47DD-8C97-0F612088E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16</xdr:row>
      <xdr:rowOff>185737</xdr:rowOff>
    </xdr:from>
    <xdr:to>
      <xdr:col>13</xdr:col>
      <xdr:colOff>9525</xdr:colOff>
      <xdr:row>32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277D2FD-D05E-43A8-A855-6024AED1E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33</xdr:row>
      <xdr:rowOff>9525</xdr:rowOff>
    </xdr:from>
    <xdr:to>
      <xdr:col>13</xdr:col>
      <xdr:colOff>0</xdr:colOff>
      <xdr:row>47</xdr:row>
      <xdr:rowOff>85725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27931C7-B8B7-4EB7-9FC1-1BFCD5777052}"/>
            </a:ext>
            <a:ext uri="{147F2762-F138-4A5C-976F-8EAC2B608ADB}">
              <a16:predDERef xmlns:a16="http://schemas.microsoft.com/office/drawing/2014/main" pred="{7277D2FD-D05E-43A8-A855-6024AED1E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33</xdr:row>
      <xdr:rowOff>71437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CA3038D5-FD32-49F6-8529-4202C3C2D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33</xdr:row>
      <xdr:rowOff>71437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82EE4012-D67C-401E-B4B5-38DB251E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34</xdr:row>
      <xdr:rowOff>9525</xdr:rowOff>
    </xdr:from>
    <xdr:to>
      <xdr:col>13</xdr:col>
      <xdr:colOff>0</xdr:colOff>
      <xdr:row>48</xdr:row>
      <xdr:rowOff>85725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8938E7F0-B3F0-43E5-9963-6EF427C1E2C1}"/>
            </a:ext>
            <a:ext uri="{147F2762-F138-4A5C-976F-8EAC2B608ADB}">
              <a16:predDERef xmlns:a16="http://schemas.microsoft.com/office/drawing/2014/main" pred="{82EE4012-D67C-401E-B4B5-38DB251E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33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77DE44F-94FC-466E-B857-A06DF02CE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34</xdr:row>
      <xdr:rowOff>9525</xdr:rowOff>
    </xdr:from>
    <xdr:to>
      <xdr:col>13</xdr:col>
      <xdr:colOff>0</xdr:colOff>
      <xdr:row>48</xdr:row>
      <xdr:rowOff>85725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D0E1CDB9-518E-462C-A1D6-7C67B2C3025E}"/>
            </a:ext>
            <a:ext uri="{147F2762-F138-4A5C-976F-8EAC2B608ADB}">
              <a16:predDERef xmlns:a16="http://schemas.microsoft.com/office/drawing/2014/main" pred="{277DE44F-94FC-466E-B857-A06DF02CE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34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001798C-FDE5-4011-95BC-B28A3AC16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35</xdr:row>
      <xdr:rowOff>9525</xdr:rowOff>
    </xdr:from>
    <xdr:to>
      <xdr:col>13</xdr:col>
      <xdr:colOff>0</xdr:colOff>
      <xdr:row>49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4E0E98A-4719-4962-88AE-6760FD350150}"/>
            </a:ext>
            <a:ext uri="{147F2762-F138-4A5C-976F-8EAC2B608ADB}">
              <a16:predDERef xmlns:a16="http://schemas.microsoft.com/office/drawing/2014/main" pred="{B001798C-FDE5-4011-95BC-B28A3AC16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34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61DC9CE-87DF-41D0-8572-E924D44DD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35</xdr:row>
      <xdr:rowOff>9525</xdr:rowOff>
    </xdr:from>
    <xdr:to>
      <xdr:col>13</xdr:col>
      <xdr:colOff>0</xdr:colOff>
      <xdr:row>49</xdr:row>
      <xdr:rowOff>85725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305B190-E4F3-47ED-AFC8-E39A72A84280}"/>
            </a:ext>
            <a:ext uri="{147F2762-F138-4A5C-976F-8EAC2B608ADB}">
              <a16:predDERef xmlns:a16="http://schemas.microsoft.com/office/drawing/2014/main" pred="{D61DC9CE-87DF-41D0-8572-E924D44DD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18</xdr:row>
      <xdr:rowOff>185737</xdr:rowOff>
    </xdr:from>
    <xdr:to>
      <xdr:col>13</xdr:col>
      <xdr:colOff>9525</xdr:colOff>
      <xdr:row>33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04DB983-5232-4AA5-8B1A-FFA5254A3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34</xdr:row>
      <xdr:rowOff>9525</xdr:rowOff>
    </xdr:from>
    <xdr:to>
      <xdr:col>13</xdr:col>
      <xdr:colOff>0</xdr:colOff>
      <xdr:row>48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382F312E-05CC-4E95-8B95-B7312E0EF51D}"/>
            </a:ext>
            <a:ext uri="{147F2762-F138-4A5C-976F-8EAC2B608ADB}">
              <a16:predDERef xmlns:a16="http://schemas.microsoft.com/office/drawing/2014/main" pred="{C04DB983-5232-4AA5-8B1A-FFA5254A3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34</xdr:row>
      <xdr:rowOff>71437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71503EA-ED6B-4AB6-8491-714C00DA1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35</xdr:row>
      <xdr:rowOff>9525</xdr:rowOff>
    </xdr:from>
    <xdr:to>
      <xdr:col>13</xdr:col>
      <xdr:colOff>0</xdr:colOff>
      <xdr:row>49</xdr:row>
      <xdr:rowOff>85725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314E1C46-DA99-49E6-AC5F-52D4E2B4047E}"/>
            </a:ext>
            <a:ext uri="{147F2762-F138-4A5C-976F-8EAC2B608ADB}">
              <a16:predDERef xmlns:a16="http://schemas.microsoft.com/office/drawing/2014/main" pred="{071503EA-ED6B-4AB6-8491-714C00DA1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33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AB014B-81AD-4BD5-BB07-C891A7A66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34</xdr:row>
      <xdr:rowOff>9525</xdr:rowOff>
    </xdr:from>
    <xdr:to>
      <xdr:col>13</xdr:col>
      <xdr:colOff>0</xdr:colOff>
      <xdr:row>48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94E2D22-123E-49C1-9F17-BAAE3159603E}"/>
            </a:ext>
            <a:ext uri="{147F2762-F138-4A5C-976F-8EAC2B608ADB}">
              <a16:predDERef xmlns:a16="http://schemas.microsoft.com/office/drawing/2014/main" pred="{1AAB014B-81AD-4BD5-BB07-C891A7A66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19</xdr:row>
      <xdr:rowOff>185737</xdr:rowOff>
    </xdr:from>
    <xdr:to>
      <xdr:col>13</xdr:col>
      <xdr:colOff>9525</xdr:colOff>
      <xdr:row>34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B10A76F-26BF-445E-AD37-D79DAEF7E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35</xdr:row>
      <xdr:rowOff>9525</xdr:rowOff>
    </xdr:from>
    <xdr:to>
      <xdr:col>13</xdr:col>
      <xdr:colOff>0</xdr:colOff>
      <xdr:row>49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E62C1F7B-0814-41D6-888E-ADE5D39A7A77}"/>
            </a:ext>
            <a:ext uri="{147F2762-F138-4A5C-976F-8EAC2B608ADB}">
              <a16:predDERef xmlns:a16="http://schemas.microsoft.com/office/drawing/2014/main" pred="{4B10A76F-26BF-445E-AD37-D79DAEF7E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C012AA-8294-45CF-4FD9-2A893C44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33</xdr:row>
      <xdr:rowOff>9525</xdr:rowOff>
    </xdr:from>
    <xdr:to>
      <xdr:col>13</xdr:col>
      <xdr:colOff>0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37873E-FD43-4689-8AA3-4B3B92828437}"/>
            </a:ext>
            <a:ext uri="{147F2762-F138-4A5C-976F-8EAC2B608ADB}">
              <a16:predDERef xmlns:a16="http://schemas.microsoft.com/office/drawing/2014/main" pred="{6CC012AA-8294-45CF-4FD9-2A893C445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33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7935DD2-ED1E-4714-B75B-2DFD10046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34</xdr:row>
      <xdr:rowOff>9525</xdr:rowOff>
    </xdr:from>
    <xdr:to>
      <xdr:col>13</xdr:col>
      <xdr:colOff>0</xdr:colOff>
      <xdr:row>48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66371B93-C426-44F1-8784-1FBB81F9803C}"/>
            </a:ext>
            <a:ext uri="{147F2762-F138-4A5C-976F-8EAC2B608ADB}">
              <a16:predDERef xmlns:a16="http://schemas.microsoft.com/office/drawing/2014/main" pred="{A7935DD2-ED1E-4714-B75B-2DFD10046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33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F30992F-E1EE-46E2-B6F9-85C170143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34</xdr:row>
      <xdr:rowOff>9525</xdr:rowOff>
    </xdr:from>
    <xdr:to>
      <xdr:col>13</xdr:col>
      <xdr:colOff>0</xdr:colOff>
      <xdr:row>48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B967FFF-893D-4FD6-8E14-487B9BD9D86B}"/>
            </a:ext>
            <a:ext uri="{147F2762-F138-4A5C-976F-8EAC2B608ADB}">
              <a16:predDERef xmlns:a16="http://schemas.microsoft.com/office/drawing/2014/main" pred="{2F30992F-E1EE-46E2-B6F9-85C170143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17</xdr:row>
      <xdr:rowOff>185737</xdr:rowOff>
    </xdr:from>
    <xdr:to>
      <xdr:col>16</xdr:col>
      <xdr:colOff>9525</xdr:colOff>
      <xdr:row>33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8E4001A-0B4A-479F-BDC3-DFF11BB3F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34</xdr:row>
      <xdr:rowOff>9525</xdr:rowOff>
    </xdr:from>
    <xdr:to>
      <xdr:col>16</xdr:col>
      <xdr:colOff>0</xdr:colOff>
      <xdr:row>48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4CEC725F-2B23-4862-B0B3-4E300D344929}"/>
            </a:ext>
            <a:ext uri="{147F2762-F138-4A5C-976F-8EAC2B608ADB}">
              <a16:predDERef xmlns:a16="http://schemas.microsoft.com/office/drawing/2014/main" pred="{C8E4001A-0B4A-479F-BDC3-DFF11BB3F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185737</xdr:rowOff>
    </xdr:from>
    <xdr:to>
      <xdr:col>13</xdr:col>
      <xdr:colOff>9525</xdr:colOff>
      <xdr:row>33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E4BBA63-3C9F-4B35-B2CF-7C9F1CC0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34</xdr:row>
      <xdr:rowOff>9525</xdr:rowOff>
    </xdr:from>
    <xdr:to>
      <xdr:col>13</xdr:col>
      <xdr:colOff>0</xdr:colOff>
      <xdr:row>48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7FC96-BDE6-42BB-9151-6B2DEFC23826}"/>
            </a:ext>
            <a:ext uri="{147F2762-F138-4A5C-976F-8EAC2B608ADB}">
              <a16:predDERef xmlns:a16="http://schemas.microsoft.com/office/drawing/2014/main" pred="{FE4BBA63-3C9F-4B35-B2CF-7C9F1CC0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18</xdr:row>
      <xdr:rowOff>52387</xdr:rowOff>
    </xdr:from>
    <xdr:to>
      <xdr:col>12</xdr:col>
      <xdr:colOff>1524000</xdr:colOff>
      <xdr:row>33</xdr:row>
      <xdr:rowOff>128587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0EFF8D7-B853-4878-9000-DF7E3774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34</xdr:row>
      <xdr:rowOff>9525</xdr:rowOff>
    </xdr:from>
    <xdr:to>
      <xdr:col>13</xdr:col>
      <xdr:colOff>0</xdr:colOff>
      <xdr:row>48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7C03EB7-CF4C-4DD8-A70B-919494E748BA}"/>
            </a:ext>
            <a:ext uri="{147F2762-F138-4A5C-976F-8EAC2B608ADB}">
              <a16:predDERef xmlns:a16="http://schemas.microsoft.com/office/drawing/2014/main" pred="{60EFF8D7-B853-4878-9000-DF7E3774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FDFB-F579-4E4A-B7F3-046F505B4242}">
  <dimension ref="A1:AC55"/>
  <sheetViews>
    <sheetView topLeftCell="F1" workbookViewId="0">
      <selection activeCell="A28" sqref="A28"/>
    </sheetView>
  </sheetViews>
  <sheetFormatPr defaultRowHeight="15"/>
  <cols>
    <col min="1" max="1" width="11.140625" customWidth="1"/>
    <col min="2" max="2" width="11.28515625" customWidth="1"/>
    <col min="3" max="3" width="12" customWidth="1"/>
    <col min="6" max="6" width="19.7109375" customWidth="1"/>
    <col min="9" max="9" width="12.7109375" customWidth="1"/>
    <col min="13" max="13" width="24.28515625" customWidth="1"/>
    <col min="16" max="16" width="10.140625" bestFit="1" customWidth="1"/>
    <col min="17" max="19" width="10.140625" customWidth="1"/>
    <col min="20" max="20" width="11.7109375" customWidth="1"/>
    <col min="25" max="25" width="11.42578125" customWidth="1"/>
  </cols>
  <sheetData>
    <row r="1" spans="1:29" ht="21" thickBot="1">
      <c r="A1" s="1" t="s">
        <v>0</v>
      </c>
      <c r="B1" s="2"/>
      <c r="C1" s="3">
        <v>96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10" t="s">
        <v>6</v>
      </c>
      <c r="Q1" s="7" t="s">
        <v>7</v>
      </c>
      <c r="R1" s="7"/>
      <c r="S1" s="7"/>
    </row>
    <row r="2" spans="1:29" ht="15.75" thickBot="1">
      <c r="A2" s="1" t="s">
        <v>8</v>
      </c>
      <c r="B2" s="2"/>
      <c r="C2" s="3">
        <v>97</v>
      </c>
      <c r="D2" s="4"/>
      <c r="E2" s="11" t="s">
        <v>9</v>
      </c>
      <c r="F2" s="12"/>
      <c r="H2" s="7"/>
      <c r="I2" s="13" t="s">
        <v>10</v>
      </c>
      <c r="J2" s="14">
        <f>AVERAGE(B9:B12)</f>
        <v>100.5</v>
      </c>
      <c r="K2" s="14">
        <f>AVERAGE(C7,C9:C12)</f>
        <v>488</v>
      </c>
      <c r="M2" s="13" t="s">
        <v>10</v>
      </c>
      <c r="N2" s="14">
        <f>AVERAGE(B7:B10,B12:B20)</f>
        <v>81.230769230769226</v>
      </c>
      <c r="O2" s="14"/>
    </row>
    <row r="3" spans="1:29">
      <c r="A3" s="15"/>
      <c r="B3" s="16"/>
      <c r="C3" s="17"/>
      <c r="D3" s="18"/>
      <c r="E3" s="11" t="s">
        <v>11</v>
      </c>
      <c r="H3" s="7"/>
      <c r="I3" s="13" t="s">
        <v>12</v>
      </c>
      <c r="J3" s="19">
        <f>STDEV(B9:B12)</f>
        <v>38.021923500352621</v>
      </c>
      <c r="K3" s="19">
        <f>STDEV(C9:C12)</f>
        <v>153.53718333572056</v>
      </c>
      <c r="M3" s="13" t="s">
        <v>12</v>
      </c>
      <c r="N3" s="19">
        <f>STDEV(B7:B10,B12:B20)</f>
        <v>17.117991734594355</v>
      </c>
      <c r="O3" s="19"/>
    </row>
    <row r="4" spans="1:29" ht="15.75" thickBot="1">
      <c r="A4" s="12"/>
      <c r="D4" s="20"/>
      <c r="F4" s="21"/>
      <c r="G4" s="22"/>
      <c r="H4" s="7"/>
      <c r="I4" s="13" t="s">
        <v>13</v>
      </c>
      <c r="J4" s="23">
        <f>J2*0.2</f>
        <v>20.100000000000001</v>
      </c>
      <c r="K4" s="13">
        <f>0.2*K2</f>
        <v>97.600000000000009</v>
      </c>
      <c r="M4" s="13" t="s">
        <v>13</v>
      </c>
      <c r="N4" s="23">
        <f>N2*0.2</f>
        <v>16.246153846153845</v>
      </c>
      <c r="O4" s="13">
        <f>0.2*O2</f>
        <v>0</v>
      </c>
    </row>
    <row r="5" spans="1:29" ht="16.5" thickTop="1" thickBot="1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 t="s">
        <v>19</v>
      </c>
      <c r="K5" s="27" t="s">
        <v>20</v>
      </c>
      <c r="M5" s="85" t="s">
        <v>18</v>
      </c>
      <c r="N5" s="86" t="s">
        <v>21</v>
      </c>
      <c r="O5" s="85"/>
    </row>
    <row r="6" spans="1:29">
      <c r="A6" s="236"/>
      <c r="B6" s="29" t="s">
        <v>19</v>
      </c>
      <c r="C6" s="30" t="s">
        <v>20</v>
      </c>
      <c r="D6" s="240"/>
      <c r="E6" s="241"/>
      <c r="F6" s="242"/>
      <c r="G6" s="26"/>
      <c r="H6" s="7"/>
      <c r="I6" s="26" t="s">
        <v>22</v>
      </c>
      <c r="J6" s="19">
        <f>J2-(2*J4)</f>
        <v>60.3</v>
      </c>
      <c r="K6" s="19">
        <f>K2-(2*K4)</f>
        <v>292.79999999999995</v>
      </c>
      <c r="M6" s="26" t="s">
        <v>22</v>
      </c>
      <c r="N6" s="19">
        <f>N2-(2*N4)</f>
        <v>48.738461538461536</v>
      </c>
      <c r="O6" s="19">
        <f>O2-(2*O4)</f>
        <v>0</v>
      </c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45296</v>
      </c>
      <c r="B7" s="31">
        <v>83</v>
      </c>
      <c r="C7" s="58">
        <v>482</v>
      </c>
      <c r="D7" s="234"/>
      <c r="E7" s="234"/>
      <c r="F7" s="234"/>
      <c r="G7" s="32"/>
      <c r="H7" s="7"/>
      <c r="I7" s="26" t="s">
        <v>25</v>
      </c>
      <c r="J7" s="19">
        <f>J2+(2*J4)</f>
        <v>140.69999999999999</v>
      </c>
      <c r="K7" s="19">
        <f>K2+(2*K4)</f>
        <v>683.2</v>
      </c>
      <c r="M7" s="26" t="s">
        <v>25</v>
      </c>
      <c r="N7" s="19">
        <f>N2+(2*N4)</f>
        <v>113.72307692307692</v>
      </c>
      <c r="O7" s="19">
        <f>O2+(2*O4)</f>
        <v>0</v>
      </c>
      <c r="T7" s="77" t="s">
        <v>26</v>
      </c>
      <c r="U7" s="78" t="s">
        <v>27</v>
      </c>
      <c r="V7" s="78" t="s">
        <v>28</v>
      </c>
      <c r="W7" s="78" t="s">
        <v>29</v>
      </c>
      <c r="X7" s="79" t="s">
        <v>30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30</v>
      </c>
    </row>
    <row r="8" spans="1:29">
      <c r="A8" s="70">
        <v>45299</v>
      </c>
      <c r="B8" s="31">
        <v>91</v>
      </c>
      <c r="C8" s="59">
        <v>607</v>
      </c>
      <c r="D8" s="234"/>
      <c r="E8" s="234"/>
      <c r="F8" s="234"/>
      <c r="G8" s="33"/>
      <c r="H8" s="7"/>
      <c r="T8" s="81">
        <f>$J$2</f>
        <v>100.5</v>
      </c>
      <c r="U8" s="21">
        <f>$J$2-$J$4</f>
        <v>80.400000000000006</v>
      </c>
      <c r="V8" s="21">
        <f>$J$2+$J$4</f>
        <v>120.6</v>
      </c>
      <c r="W8">
        <f>$J$2-(2*$J$4)</f>
        <v>60.3</v>
      </c>
      <c r="X8" s="80">
        <f>$J$2+(2*$J$4)</f>
        <v>140.69999999999999</v>
      </c>
      <c r="Y8" s="21">
        <f>$K$2</f>
        <v>488</v>
      </c>
      <c r="Z8" s="21">
        <f>$K$2-$K$4</f>
        <v>390.4</v>
      </c>
      <c r="AA8" s="21">
        <f>$K$2+$K$4</f>
        <v>585.6</v>
      </c>
      <c r="AB8">
        <f>$K$2-(2*$K$4)</f>
        <v>292.79999999999995</v>
      </c>
      <c r="AC8" s="80">
        <f>$K$2+(2*$K$4)</f>
        <v>683.2</v>
      </c>
    </row>
    <row r="9" spans="1:29">
      <c r="A9" s="70">
        <v>45300</v>
      </c>
      <c r="B9" s="31">
        <v>72</v>
      </c>
      <c r="C9" s="59">
        <v>416</v>
      </c>
      <c r="D9" s="234"/>
      <c r="E9" s="234"/>
      <c r="F9" s="234"/>
      <c r="G9" s="32"/>
      <c r="M9" s="7"/>
      <c r="N9" s="34"/>
      <c r="O9" s="7"/>
      <c r="T9" s="81">
        <f t="shared" ref="T9:T21" si="0">$J$2</f>
        <v>100.5</v>
      </c>
      <c r="U9" s="21">
        <f t="shared" ref="U9:U21" si="1">$J$2-$J$4</f>
        <v>80.400000000000006</v>
      </c>
      <c r="V9" s="21">
        <f t="shared" ref="V9:V21" si="2">$J$2+$J$4</f>
        <v>120.6</v>
      </c>
      <c r="W9">
        <f t="shared" ref="W9:W21" si="3">$J$2-(2*$J$4)</f>
        <v>60.3</v>
      </c>
      <c r="X9" s="80">
        <f t="shared" ref="X9:X21" si="4">$J$2+(2*$J$4)</f>
        <v>140.69999999999999</v>
      </c>
      <c r="Y9" s="21">
        <f t="shared" ref="Y9:Y51" si="5">$K$2</f>
        <v>488</v>
      </c>
      <c r="Z9" s="21">
        <f t="shared" ref="Z9:Z51" si="6">$K$2-$K$4</f>
        <v>390.4</v>
      </c>
      <c r="AA9" s="21">
        <f t="shared" ref="AA9:AA51" si="7">$K$2+$K$4</f>
        <v>585.6</v>
      </c>
      <c r="AB9">
        <f t="shared" ref="AB9:AB51" si="8">$K$2-(2*$K$4)</f>
        <v>292.79999999999995</v>
      </c>
      <c r="AC9" s="80">
        <f t="shared" ref="AC9:AC51" si="9">$K$2+(2*$K$4)</f>
        <v>683.2</v>
      </c>
    </row>
    <row r="10" spans="1:29">
      <c r="A10" s="70">
        <v>45301</v>
      </c>
      <c r="B10" s="35">
        <v>67</v>
      </c>
      <c r="C10" s="60">
        <v>664</v>
      </c>
      <c r="D10" s="13"/>
      <c r="E10" s="13"/>
      <c r="F10" s="13"/>
      <c r="G10" s="32"/>
      <c r="I10" s="36"/>
      <c r="T10" s="81">
        <f t="shared" si="0"/>
        <v>100.5</v>
      </c>
      <c r="U10" s="21">
        <f t="shared" si="1"/>
        <v>80.400000000000006</v>
      </c>
      <c r="V10" s="21">
        <f t="shared" si="2"/>
        <v>120.6</v>
      </c>
      <c r="W10">
        <f t="shared" si="3"/>
        <v>60.3</v>
      </c>
      <c r="X10" s="80">
        <f t="shared" si="4"/>
        <v>140.69999999999999</v>
      </c>
      <c r="Y10" s="21">
        <f t="shared" si="5"/>
        <v>488</v>
      </c>
      <c r="Z10" s="21">
        <f t="shared" si="6"/>
        <v>390.4</v>
      </c>
      <c r="AA10" s="21">
        <f t="shared" si="7"/>
        <v>585.6</v>
      </c>
      <c r="AB10">
        <f t="shared" si="8"/>
        <v>292.79999999999995</v>
      </c>
      <c r="AC10" s="80">
        <f t="shared" si="9"/>
        <v>683.2</v>
      </c>
    </row>
    <row r="11" spans="1:29">
      <c r="A11" s="46">
        <v>45303</v>
      </c>
      <c r="B11" s="31">
        <v>147</v>
      </c>
      <c r="C11" s="59">
        <v>317</v>
      </c>
      <c r="D11" s="234"/>
      <c r="E11" s="234"/>
      <c r="F11" s="234"/>
      <c r="G11" s="32"/>
      <c r="J11" s="21"/>
      <c r="K11" s="21"/>
      <c r="T11" s="81">
        <f t="shared" si="0"/>
        <v>100.5</v>
      </c>
      <c r="U11" s="21">
        <f t="shared" si="1"/>
        <v>80.400000000000006</v>
      </c>
      <c r="V11" s="21">
        <f t="shared" si="2"/>
        <v>120.6</v>
      </c>
      <c r="W11">
        <f t="shared" si="3"/>
        <v>60.3</v>
      </c>
      <c r="X11" s="80">
        <f t="shared" si="4"/>
        <v>140.69999999999999</v>
      </c>
      <c r="Y11" s="21">
        <f t="shared" si="5"/>
        <v>488</v>
      </c>
      <c r="Z11" s="21">
        <f t="shared" si="6"/>
        <v>390.4</v>
      </c>
      <c r="AA11" s="21">
        <f t="shared" si="7"/>
        <v>585.6</v>
      </c>
      <c r="AB11">
        <f t="shared" si="8"/>
        <v>292.79999999999995</v>
      </c>
      <c r="AC11" s="80">
        <f t="shared" si="9"/>
        <v>683.2</v>
      </c>
    </row>
    <row r="12" spans="1:29">
      <c r="A12" s="46">
        <v>45306</v>
      </c>
      <c r="B12" s="31">
        <v>116</v>
      </c>
      <c r="C12" s="59">
        <v>561</v>
      </c>
      <c r="D12" s="234"/>
      <c r="E12" s="234"/>
      <c r="F12" s="234"/>
      <c r="G12" s="32"/>
      <c r="I12" s="66"/>
      <c r="J12" s="67"/>
      <c r="K12" s="67"/>
      <c r="T12" s="81">
        <f t="shared" si="0"/>
        <v>100.5</v>
      </c>
      <c r="U12" s="21">
        <f t="shared" si="1"/>
        <v>80.400000000000006</v>
      </c>
      <c r="V12" s="21">
        <f t="shared" si="2"/>
        <v>120.6</v>
      </c>
      <c r="W12">
        <f t="shared" si="3"/>
        <v>60.3</v>
      </c>
      <c r="X12" s="80">
        <f t="shared" si="4"/>
        <v>140.69999999999999</v>
      </c>
      <c r="Y12" s="21">
        <f t="shared" si="5"/>
        <v>488</v>
      </c>
      <c r="Z12" s="21">
        <f t="shared" si="6"/>
        <v>390.4</v>
      </c>
      <c r="AA12" s="21">
        <f t="shared" si="7"/>
        <v>585.6</v>
      </c>
      <c r="AB12">
        <f t="shared" si="8"/>
        <v>292.79999999999995</v>
      </c>
      <c r="AC12" s="80">
        <f t="shared" si="9"/>
        <v>683.2</v>
      </c>
    </row>
    <row r="13" spans="1:29">
      <c r="A13" s="70">
        <v>45316</v>
      </c>
      <c r="B13" s="38">
        <v>87</v>
      </c>
      <c r="C13" s="62">
        <v>612</v>
      </c>
      <c r="D13" s="234"/>
      <c r="E13" s="234"/>
      <c r="F13" s="234"/>
      <c r="G13" s="33"/>
      <c r="I13" s="54" t="s">
        <v>31</v>
      </c>
      <c r="J13" s="54"/>
      <c r="K13" s="54"/>
      <c r="T13" s="81">
        <f t="shared" si="0"/>
        <v>100.5</v>
      </c>
      <c r="U13" s="21">
        <f t="shared" si="1"/>
        <v>80.400000000000006</v>
      </c>
      <c r="V13" s="21">
        <f t="shared" si="2"/>
        <v>120.6</v>
      </c>
      <c r="W13">
        <f t="shared" si="3"/>
        <v>60.3</v>
      </c>
      <c r="X13" s="80">
        <f t="shared" si="4"/>
        <v>140.69999999999999</v>
      </c>
      <c r="Y13" s="21">
        <f t="shared" si="5"/>
        <v>488</v>
      </c>
      <c r="Z13" s="21">
        <f t="shared" si="6"/>
        <v>390.4</v>
      </c>
      <c r="AA13" s="21">
        <f t="shared" si="7"/>
        <v>585.6</v>
      </c>
      <c r="AB13">
        <f t="shared" si="8"/>
        <v>292.79999999999995</v>
      </c>
      <c r="AC13" s="80">
        <f t="shared" si="9"/>
        <v>683.2</v>
      </c>
    </row>
    <row r="14" spans="1:29">
      <c r="A14" s="70">
        <v>45317</v>
      </c>
      <c r="B14" s="39">
        <v>66</v>
      </c>
      <c r="C14" s="39">
        <v>356</v>
      </c>
      <c r="D14" s="63"/>
      <c r="E14" s="64"/>
      <c r="F14" s="65"/>
      <c r="G14" s="33"/>
      <c r="I14" s="13" t="s">
        <v>10</v>
      </c>
      <c r="J14" s="14">
        <f>AVERAGE(B7:B38)</f>
        <v>77.75</v>
      </c>
      <c r="K14" s="13">
        <f>AVERAGE(C7:C38)</f>
        <v>531.375</v>
      </c>
      <c r="T14" s="81">
        <f t="shared" si="0"/>
        <v>100.5</v>
      </c>
      <c r="U14" s="21">
        <f t="shared" si="1"/>
        <v>80.400000000000006</v>
      </c>
      <c r="V14" s="21">
        <f t="shared" si="2"/>
        <v>120.6</v>
      </c>
      <c r="W14">
        <f t="shared" si="3"/>
        <v>60.3</v>
      </c>
      <c r="X14" s="80">
        <f t="shared" si="4"/>
        <v>140.69999999999999</v>
      </c>
      <c r="Y14" s="21">
        <f t="shared" si="5"/>
        <v>488</v>
      </c>
      <c r="Z14" s="21">
        <f t="shared" si="6"/>
        <v>390.4</v>
      </c>
      <c r="AA14" s="21">
        <f t="shared" si="7"/>
        <v>585.6</v>
      </c>
      <c r="AB14">
        <f t="shared" si="8"/>
        <v>292.79999999999995</v>
      </c>
      <c r="AC14" s="80">
        <f t="shared" si="9"/>
        <v>683.2</v>
      </c>
    </row>
    <row r="15" spans="1:29">
      <c r="A15" s="70">
        <v>45320</v>
      </c>
      <c r="B15" s="40">
        <v>58</v>
      </c>
      <c r="C15" s="39">
        <v>526</v>
      </c>
      <c r="D15" s="41" t="s">
        <v>32</v>
      </c>
      <c r="E15" s="42"/>
      <c r="F15" s="42"/>
      <c r="G15" s="13"/>
      <c r="I15" s="13" t="s">
        <v>12</v>
      </c>
      <c r="J15" s="13">
        <f>STDEV(B7:B36)</f>
        <v>22.786819225920553</v>
      </c>
      <c r="K15" s="13">
        <f>STDEV(C7:C36)</f>
        <v>139.61680866167069</v>
      </c>
      <c r="T15" s="81">
        <f t="shared" si="0"/>
        <v>100.5</v>
      </c>
      <c r="U15" s="21">
        <f t="shared" si="1"/>
        <v>80.400000000000006</v>
      </c>
      <c r="V15" s="21">
        <f t="shared" si="2"/>
        <v>120.6</v>
      </c>
      <c r="W15">
        <f t="shared" si="3"/>
        <v>60.3</v>
      </c>
      <c r="X15" s="80">
        <f t="shared" si="4"/>
        <v>140.69999999999999</v>
      </c>
      <c r="Y15" s="21">
        <f t="shared" si="5"/>
        <v>488</v>
      </c>
      <c r="Z15" s="21">
        <f t="shared" si="6"/>
        <v>390.4</v>
      </c>
      <c r="AA15" s="21">
        <f t="shared" si="7"/>
        <v>585.6</v>
      </c>
      <c r="AB15">
        <f t="shared" si="8"/>
        <v>292.79999999999995</v>
      </c>
      <c r="AC15" s="80">
        <f t="shared" si="9"/>
        <v>683.2</v>
      </c>
    </row>
    <row r="16" spans="1:29">
      <c r="A16" s="70">
        <v>45321</v>
      </c>
      <c r="B16" s="43">
        <v>60</v>
      </c>
      <c r="C16" s="39">
        <v>483</v>
      </c>
      <c r="D16" s="41"/>
      <c r="E16" s="42"/>
      <c r="F16" s="42"/>
      <c r="G16" s="13"/>
      <c r="I16" s="13" t="s">
        <v>33</v>
      </c>
      <c r="J16" s="13">
        <f>J15/J14*100</f>
        <v>29.30780607835441</v>
      </c>
      <c r="K16" s="13">
        <f>K15/K14*100</f>
        <v>26.274628776602345</v>
      </c>
      <c r="T16" s="81">
        <f t="shared" si="0"/>
        <v>100.5</v>
      </c>
      <c r="U16" s="21">
        <f t="shared" si="1"/>
        <v>80.400000000000006</v>
      </c>
      <c r="V16" s="21">
        <f t="shared" si="2"/>
        <v>120.6</v>
      </c>
      <c r="W16">
        <f t="shared" si="3"/>
        <v>60.3</v>
      </c>
      <c r="X16" s="80">
        <f t="shared" si="4"/>
        <v>140.69999999999999</v>
      </c>
      <c r="Y16" s="21">
        <f t="shared" si="5"/>
        <v>488</v>
      </c>
      <c r="Z16" s="21">
        <f t="shared" si="6"/>
        <v>390.4</v>
      </c>
      <c r="AA16" s="21">
        <f t="shared" si="7"/>
        <v>585.6</v>
      </c>
      <c r="AB16">
        <f t="shared" si="8"/>
        <v>292.79999999999995</v>
      </c>
      <c r="AC16" s="80">
        <f t="shared" si="9"/>
        <v>683.2</v>
      </c>
    </row>
    <row r="17" spans="1:29">
      <c r="A17" s="70">
        <v>45322</v>
      </c>
      <c r="B17" s="39">
        <v>87</v>
      </c>
      <c r="C17" s="39">
        <v>477</v>
      </c>
      <c r="D17" s="41"/>
      <c r="E17" s="42"/>
      <c r="F17" s="42"/>
      <c r="G17" s="13"/>
      <c r="T17" s="81">
        <f t="shared" si="0"/>
        <v>100.5</v>
      </c>
      <c r="U17" s="21">
        <f t="shared" si="1"/>
        <v>80.400000000000006</v>
      </c>
      <c r="V17" s="21">
        <f t="shared" si="2"/>
        <v>120.6</v>
      </c>
      <c r="W17">
        <f t="shared" si="3"/>
        <v>60.3</v>
      </c>
      <c r="X17" s="80">
        <f t="shared" si="4"/>
        <v>140.69999999999999</v>
      </c>
      <c r="Y17" s="21">
        <f t="shared" si="5"/>
        <v>488</v>
      </c>
      <c r="Z17" s="21">
        <f t="shared" si="6"/>
        <v>390.4</v>
      </c>
      <c r="AA17" s="21">
        <f t="shared" si="7"/>
        <v>585.6</v>
      </c>
      <c r="AB17">
        <f t="shared" si="8"/>
        <v>292.79999999999995</v>
      </c>
      <c r="AC17" s="80">
        <f t="shared" si="9"/>
        <v>683.2</v>
      </c>
    </row>
    <row r="18" spans="1:29">
      <c r="A18" s="71">
        <v>45323</v>
      </c>
      <c r="B18" s="38">
        <v>97</v>
      </c>
      <c r="C18" s="38">
        <v>614</v>
      </c>
      <c r="D18" s="44"/>
      <c r="E18" s="42"/>
      <c r="F18" s="42"/>
      <c r="G18" s="13"/>
      <c r="T18" s="81">
        <f t="shared" si="0"/>
        <v>100.5</v>
      </c>
      <c r="U18" s="21">
        <f t="shared" si="1"/>
        <v>80.400000000000006</v>
      </c>
      <c r="V18" s="21">
        <f t="shared" si="2"/>
        <v>120.6</v>
      </c>
      <c r="W18">
        <f t="shared" si="3"/>
        <v>60.3</v>
      </c>
      <c r="X18" s="80">
        <f t="shared" si="4"/>
        <v>140.69999999999999</v>
      </c>
      <c r="Y18" s="21">
        <f t="shared" si="5"/>
        <v>488</v>
      </c>
      <c r="Z18" s="21">
        <f t="shared" si="6"/>
        <v>390.4</v>
      </c>
      <c r="AA18" s="21">
        <f t="shared" si="7"/>
        <v>585.6</v>
      </c>
      <c r="AB18">
        <f t="shared" si="8"/>
        <v>292.79999999999995</v>
      </c>
      <c r="AC18" s="80">
        <f t="shared" si="9"/>
        <v>683.2</v>
      </c>
    </row>
    <row r="19" spans="1:29">
      <c r="A19" s="71">
        <v>45324</v>
      </c>
      <c r="B19" s="38">
        <v>73</v>
      </c>
      <c r="C19" s="45">
        <v>535</v>
      </c>
      <c r="D19" s="44"/>
      <c r="E19" s="42"/>
      <c r="F19" s="42"/>
      <c r="G19" s="13"/>
      <c r="T19" s="81">
        <f t="shared" si="0"/>
        <v>100.5</v>
      </c>
      <c r="U19" s="21">
        <f t="shared" si="1"/>
        <v>80.400000000000006</v>
      </c>
      <c r="V19" s="21">
        <f t="shared" si="2"/>
        <v>120.6</v>
      </c>
      <c r="W19">
        <f t="shared" si="3"/>
        <v>60.3</v>
      </c>
      <c r="X19" s="80">
        <f t="shared" si="4"/>
        <v>140.69999999999999</v>
      </c>
      <c r="Y19" s="21">
        <f t="shared" si="5"/>
        <v>488</v>
      </c>
      <c r="Z19" s="21">
        <f t="shared" si="6"/>
        <v>390.4</v>
      </c>
      <c r="AA19" s="21">
        <f t="shared" si="7"/>
        <v>585.6</v>
      </c>
      <c r="AB19">
        <f t="shared" si="8"/>
        <v>292.79999999999995</v>
      </c>
      <c r="AC19" s="80">
        <f t="shared" si="9"/>
        <v>683.2</v>
      </c>
    </row>
    <row r="20" spans="1:29">
      <c r="A20" s="46">
        <v>45327</v>
      </c>
      <c r="B20" s="47">
        <v>99</v>
      </c>
      <c r="C20" s="39">
        <v>537</v>
      </c>
      <c r="D20" s="44"/>
      <c r="E20" s="42"/>
      <c r="F20" s="42"/>
      <c r="G20" s="13"/>
      <c r="T20" s="81">
        <f t="shared" si="0"/>
        <v>100.5</v>
      </c>
      <c r="U20" s="21">
        <f t="shared" si="1"/>
        <v>80.400000000000006</v>
      </c>
      <c r="V20" s="21">
        <f t="shared" si="2"/>
        <v>120.6</v>
      </c>
      <c r="W20">
        <f t="shared" si="3"/>
        <v>60.3</v>
      </c>
      <c r="X20" s="80">
        <f t="shared" si="4"/>
        <v>140.69999999999999</v>
      </c>
      <c r="Y20" s="21">
        <f t="shared" si="5"/>
        <v>488</v>
      </c>
      <c r="Z20" s="21">
        <f t="shared" si="6"/>
        <v>390.4</v>
      </c>
      <c r="AA20" s="21">
        <f t="shared" si="7"/>
        <v>585.6</v>
      </c>
      <c r="AB20">
        <f t="shared" si="8"/>
        <v>292.79999999999995</v>
      </c>
      <c r="AC20" s="80">
        <f t="shared" si="9"/>
        <v>683.2</v>
      </c>
    </row>
    <row r="21" spans="1:29">
      <c r="A21" s="87"/>
      <c r="B21" s="89" t="s">
        <v>21</v>
      </c>
      <c r="C21" s="89"/>
      <c r="D21" s="90" t="s">
        <v>34</v>
      </c>
      <c r="E21" s="89"/>
      <c r="F21" s="88"/>
      <c r="G21" s="13"/>
      <c r="T21" s="81">
        <f t="shared" si="0"/>
        <v>100.5</v>
      </c>
      <c r="U21" s="21">
        <f t="shared" si="1"/>
        <v>80.400000000000006</v>
      </c>
      <c r="V21" s="21">
        <f t="shared" si="2"/>
        <v>120.6</v>
      </c>
      <c r="W21">
        <f t="shared" si="3"/>
        <v>60.3</v>
      </c>
      <c r="X21" s="80">
        <f t="shared" si="4"/>
        <v>140.69999999999999</v>
      </c>
      <c r="Y21" s="21">
        <f t="shared" si="5"/>
        <v>488</v>
      </c>
      <c r="Z21" s="21">
        <f t="shared" si="6"/>
        <v>390.4</v>
      </c>
      <c r="AA21" s="21">
        <f t="shared" si="7"/>
        <v>585.6</v>
      </c>
      <c r="AB21">
        <f t="shared" si="8"/>
        <v>292.79999999999995</v>
      </c>
      <c r="AC21" s="80">
        <f t="shared" si="9"/>
        <v>683.2</v>
      </c>
    </row>
    <row r="22" spans="1:29">
      <c r="A22" s="46">
        <v>45328</v>
      </c>
      <c r="B22" s="43">
        <v>55</v>
      </c>
      <c r="C22" s="43">
        <v>365</v>
      </c>
      <c r="D22" s="48"/>
      <c r="E22" s="42"/>
      <c r="F22" s="42"/>
      <c r="G22" s="13"/>
      <c r="T22" s="81">
        <f>$N$2</f>
        <v>81.230769230769226</v>
      </c>
      <c r="U22" s="21">
        <f>$N$2-$N$4</f>
        <v>64.984615384615381</v>
      </c>
      <c r="V22" s="21">
        <f>$N$2+$N$4</f>
        <v>97.476923076923072</v>
      </c>
      <c r="W22">
        <f>$N$2-(2*$N$4)</f>
        <v>48.738461538461536</v>
      </c>
      <c r="X22" s="80">
        <f>$N$2+(2*$N$4)</f>
        <v>113.72307692307692</v>
      </c>
      <c r="Y22" s="21">
        <f t="shared" si="5"/>
        <v>488</v>
      </c>
      <c r="Z22" s="21">
        <f t="shared" si="6"/>
        <v>390.4</v>
      </c>
      <c r="AA22" s="21">
        <f t="shared" si="7"/>
        <v>585.6</v>
      </c>
      <c r="AB22">
        <f t="shared" si="8"/>
        <v>292.79999999999995</v>
      </c>
      <c r="AC22" s="80">
        <f t="shared" si="9"/>
        <v>683.2</v>
      </c>
    </row>
    <row r="23" spans="1:29">
      <c r="A23" s="46">
        <v>45329</v>
      </c>
      <c r="B23" s="43">
        <v>45</v>
      </c>
      <c r="C23" s="42">
        <v>505</v>
      </c>
      <c r="D23" s="48"/>
      <c r="E23" s="42"/>
      <c r="F23" s="42"/>
      <c r="G23" s="13"/>
      <c r="J23" s="21"/>
      <c r="T23" s="81">
        <f t="shared" ref="T23:T51" si="10">$N$2</f>
        <v>81.230769230769226</v>
      </c>
      <c r="U23" s="21">
        <f t="shared" ref="U23:U51" si="11">$N$2-$N$4</f>
        <v>64.984615384615381</v>
      </c>
      <c r="V23" s="21">
        <f t="shared" ref="V23:V51" si="12">$N$2+$N$4</f>
        <v>97.476923076923072</v>
      </c>
      <c r="W23">
        <f t="shared" ref="W23:W51" si="13">$N$2-(2*$N$4)</f>
        <v>48.738461538461536</v>
      </c>
      <c r="X23" s="80">
        <f t="shared" ref="X23:X51" si="14">$N$2+(2*$N$4)</f>
        <v>113.72307692307692</v>
      </c>
      <c r="Y23" s="21">
        <f t="shared" si="5"/>
        <v>488</v>
      </c>
      <c r="Z23" s="21">
        <f t="shared" si="6"/>
        <v>390.4</v>
      </c>
      <c r="AA23" s="21">
        <f t="shared" si="7"/>
        <v>585.6</v>
      </c>
      <c r="AB23">
        <f t="shared" si="8"/>
        <v>292.79999999999995</v>
      </c>
      <c r="AC23" s="80">
        <f t="shared" si="9"/>
        <v>683.2</v>
      </c>
    </row>
    <row r="24" spans="1:29">
      <c r="A24" s="46">
        <v>45330</v>
      </c>
      <c r="B24" s="42">
        <v>95</v>
      </c>
      <c r="C24" s="40">
        <v>733</v>
      </c>
      <c r="D24" s="44" t="s">
        <v>35</v>
      </c>
      <c r="E24" s="42"/>
      <c r="F24" s="42"/>
      <c r="G24" s="13"/>
      <c r="T24" s="81">
        <f t="shared" si="10"/>
        <v>81.230769230769226</v>
      </c>
      <c r="U24" s="21">
        <f t="shared" si="11"/>
        <v>64.984615384615381</v>
      </c>
      <c r="V24" s="21">
        <f t="shared" si="12"/>
        <v>97.476923076923072</v>
      </c>
      <c r="W24">
        <f t="shared" si="13"/>
        <v>48.738461538461536</v>
      </c>
      <c r="X24" s="80">
        <f t="shared" si="14"/>
        <v>113.72307692307692</v>
      </c>
      <c r="Y24" s="21">
        <f t="shared" si="5"/>
        <v>488</v>
      </c>
      <c r="Z24" s="21">
        <f t="shared" si="6"/>
        <v>390.4</v>
      </c>
      <c r="AA24" s="21">
        <f t="shared" si="7"/>
        <v>585.6</v>
      </c>
      <c r="AB24">
        <f t="shared" si="8"/>
        <v>292.79999999999995</v>
      </c>
      <c r="AC24" s="80">
        <f t="shared" si="9"/>
        <v>683.2</v>
      </c>
    </row>
    <row r="25" spans="1:29">
      <c r="A25" s="46">
        <v>45331</v>
      </c>
      <c r="B25" s="39">
        <v>51</v>
      </c>
      <c r="C25" s="40">
        <v>287</v>
      </c>
      <c r="D25" s="44" t="s">
        <v>35</v>
      </c>
      <c r="E25" s="42"/>
      <c r="F25" s="42"/>
      <c r="G25" s="13"/>
      <c r="T25" s="81">
        <f t="shared" si="10"/>
        <v>81.230769230769226</v>
      </c>
      <c r="U25" s="21">
        <f t="shared" si="11"/>
        <v>64.984615384615381</v>
      </c>
      <c r="V25" s="21">
        <f t="shared" si="12"/>
        <v>97.476923076923072</v>
      </c>
      <c r="W25">
        <f t="shared" si="13"/>
        <v>48.738461538461536</v>
      </c>
      <c r="X25" s="80">
        <f t="shared" si="14"/>
        <v>113.72307692307692</v>
      </c>
      <c r="Y25" s="21">
        <f t="shared" si="5"/>
        <v>488</v>
      </c>
      <c r="Z25" s="21">
        <f t="shared" si="6"/>
        <v>390.4</v>
      </c>
      <c r="AA25" s="21">
        <f t="shared" si="7"/>
        <v>585.6</v>
      </c>
      <c r="AB25">
        <f t="shared" si="8"/>
        <v>292.79999999999995</v>
      </c>
      <c r="AC25" s="80">
        <f t="shared" si="9"/>
        <v>683.2</v>
      </c>
    </row>
    <row r="26" spans="1:29">
      <c r="A26" s="46">
        <v>45334</v>
      </c>
      <c r="B26" s="42">
        <v>82</v>
      </c>
      <c r="C26" s="42">
        <v>406</v>
      </c>
      <c r="D26" s="44"/>
      <c r="E26" s="42"/>
      <c r="F26" s="42"/>
      <c r="G26" s="13"/>
      <c r="T26" s="81">
        <f t="shared" si="10"/>
        <v>81.230769230769226</v>
      </c>
      <c r="U26" s="21">
        <f t="shared" si="11"/>
        <v>64.984615384615381</v>
      </c>
      <c r="V26" s="21">
        <f t="shared" si="12"/>
        <v>97.476923076923072</v>
      </c>
      <c r="W26">
        <f t="shared" si="13"/>
        <v>48.738461538461536</v>
      </c>
      <c r="X26" s="80">
        <f t="shared" si="14"/>
        <v>113.72307692307692</v>
      </c>
      <c r="Y26" s="21">
        <f t="shared" si="5"/>
        <v>488</v>
      </c>
      <c r="Z26" s="21">
        <f t="shared" si="6"/>
        <v>390.4</v>
      </c>
      <c r="AA26" s="21">
        <f t="shared" si="7"/>
        <v>585.6</v>
      </c>
      <c r="AB26">
        <f t="shared" si="8"/>
        <v>292.79999999999995</v>
      </c>
      <c r="AC26" s="80">
        <f t="shared" si="9"/>
        <v>683.2</v>
      </c>
    </row>
    <row r="27" spans="1:29">
      <c r="A27" s="46">
        <v>45335</v>
      </c>
      <c r="B27" s="42">
        <v>75</v>
      </c>
      <c r="C27" s="42">
        <v>472</v>
      </c>
      <c r="D27" s="44"/>
      <c r="E27" s="42"/>
      <c r="F27" s="42"/>
      <c r="G27" s="13"/>
      <c r="T27" s="81">
        <f t="shared" si="10"/>
        <v>81.230769230769226</v>
      </c>
      <c r="U27" s="21">
        <f t="shared" si="11"/>
        <v>64.984615384615381</v>
      </c>
      <c r="V27" s="21">
        <f t="shared" si="12"/>
        <v>97.476923076923072</v>
      </c>
      <c r="W27">
        <f t="shared" si="13"/>
        <v>48.738461538461536</v>
      </c>
      <c r="X27" s="80">
        <f t="shared" si="14"/>
        <v>113.72307692307692</v>
      </c>
      <c r="Y27" s="21">
        <f t="shared" si="5"/>
        <v>488</v>
      </c>
      <c r="Z27" s="21">
        <f t="shared" si="6"/>
        <v>390.4</v>
      </c>
      <c r="AA27" s="21">
        <f t="shared" si="7"/>
        <v>585.6</v>
      </c>
      <c r="AB27">
        <f t="shared" si="8"/>
        <v>292.79999999999995</v>
      </c>
      <c r="AC27" s="80">
        <f t="shared" si="9"/>
        <v>683.2</v>
      </c>
    </row>
    <row r="28" spans="1:29">
      <c r="A28" s="46">
        <v>45336</v>
      </c>
      <c r="B28" s="42">
        <v>69</v>
      </c>
      <c r="C28" s="40">
        <v>750</v>
      </c>
      <c r="D28" s="44" t="s">
        <v>35</v>
      </c>
      <c r="E28" s="42"/>
      <c r="F28" s="42"/>
      <c r="G28" s="13"/>
      <c r="T28" s="81">
        <f t="shared" si="10"/>
        <v>81.230769230769226</v>
      </c>
      <c r="U28" s="21">
        <f t="shared" si="11"/>
        <v>64.984615384615381</v>
      </c>
      <c r="V28" s="21">
        <f t="shared" si="12"/>
        <v>97.476923076923072</v>
      </c>
      <c r="W28">
        <f t="shared" si="13"/>
        <v>48.738461538461536</v>
      </c>
      <c r="X28" s="80">
        <f t="shared" si="14"/>
        <v>113.72307692307692</v>
      </c>
      <c r="Y28" s="21">
        <f t="shared" si="5"/>
        <v>488</v>
      </c>
      <c r="Z28" s="21">
        <f t="shared" si="6"/>
        <v>390.4</v>
      </c>
      <c r="AA28" s="21">
        <f t="shared" si="7"/>
        <v>585.6</v>
      </c>
      <c r="AB28">
        <f t="shared" si="8"/>
        <v>292.79999999999995</v>
      </c>
      <c r="AC28" s="80">
        <f t="shared" si="9"/>
        <v>683.2</v>
      </c>
    </row>
    <row r="29" spans="1:29">
      <c r="A29" s="46">
        <v>45337</v>
      </c>
      <c r="B29" s="42">
        <v>53</v>
      </c>
      <c r="C29" s="42">
        <v>507</v>
      </c>
      <c r="D29" s="48"/>
      <c r="E29" s="42"/>
      <c r="F29" s="42"/>
      <c r="G29" s="13"/>
      <c r="T29" s="81">
        <f t="shared" si="10"/>
        <v>81.230769230769226</v>
      </c>
      <c r="U29" s="21">
        <f t="shared" si="11"/>
        <v>64.984615384615381</v>
      </c>
      <c r="V29" s="21">
        <f t="shared" si="12"/>
        <v>97.476923076923072</v>
      </c>
      <c r="W29">
        <f t="shared" si="13"/>
        <v>48.738461538461536</v>
      </c>
      <c r="X29" s="80">
        <f t="shared" si="14"/>
        <v>113.72307692307692</v>
      </c>
      <c r="Y29" s="21">
        <f t="shared" si="5"/>
        <v>488</v>
      </c>
      <c r="Z29" s="21">
        <f t="shared" si="6"/>
        <v>390.4</v>
      </c>
      <c r="AA29" s="21">
        <f t="shared" si="7"/>
        <v>585.6</v>
      </c>
      <c r="AB29">
        <f t="shared" si="8"/>
        <v>292.79999999999995</v>
      </c>
      <c r="AC29" s="80">
        <f t="shared" si="9"/>
        <v>683.2</v>
      </c>
    </row>
    <row r="30" spans="1:29">
      <c r="A30" s="46">
        <v>45338</v>
      </c>
      <c r="B30" s="42">
        <v>68</v>
      </c>
      <c r="C30" s="42">
        <v>737</v>
      </c>
      <c r="D30" s="44" t="s">
        <v>36</v>
      </c>
      <c r="E30" s="42"/>
      <c r="F30" s="42"/>
      <c r="G30" s="13"/>
      <c r="T30" s="81">
        <f t="shared" si="10"/>
        <v>81.230769230769226</v>
      </c>
      <c r="U30" s="21">
        <f t="shared" si="11"/>
        <v>64.984615384615381</v>
      </c>
      <c r="V30" s="21">
        <f t="shared" si="12"/>
        <v>97.476923076923072</v>
      </c>
      <c r="W30">
        <f t="shared" si="13"/>
        <v>48.738461538461536</v>
      </c>
      <c r="X30" s="80">
        <f t="shared" si="14"/>
        <v>113.72307692307692</v>
      </c>
      <c r="Y30" s="21">
        <f t="shared" si="5"/>
        <v>488</v>
      </c>
      <c r="Z30" s="21">
        <f t="shared" si="6"/>
        <v>390.4</v>
      </c>
      <c r="AA30" s="21">
        <f t="shared" si="7"/>
        <v>585.6</v>
      </c>
      <c r="AB30">
        <f t="shared" si="8"/>
        <v>292.79999999999995</v>
      </c>
      <c r="AC30" s="80">
        <f t="shared" si="9"/>
        <v>683.2</v>
      </c>
    </row>
    <row r="31" spans="1:29">
      <c r="A31" s="46">
        <v>45341</v>
      </c>
      <c r="B31" s="42">
        <v>70</v>
      </c>
      <c r="C31" s="42">
        <v>804</v>
      </c>
      <c r="D31" s="44" t="s">
        <v>36</v>
      </c>
      <c r="E31" s="42"/>
      <c r="F31" s="42"/>
      <c r="G31" s="13"/>
      <c r="T31" s="81">
        <f t="shared" si="10"/>
        <v>81.230769230769226</v>
      </c>
      <c r="U31" s="21">
        <f t="shared" si="11"/>
        <v>64.984615384615381</v>
      </c>
      <c r="V31" s="21">
        <f t="shared" si="12"/>
        <v>97.476923076923072</v>
      </c>
      <c r="W31">
        <f t="shared" si="13"/>
        <v>48.738461538461536</v>
      </c>
      <c r="X31" s="80">
        <f t="shared" si="14"/>
        <v>113.72307692307692</v>
      </c>
      <c r="Y31" s="21">
        <f t="shared" si="5"/>
        <v>488</v>
      </c>
      <c r="Z31" s="21">
        <f t="shared" si="6"/>
        <v>390.4</v>
      </c>
      <c r="AA31" s="21">
        <f t="shared" si="7"/>
        <v>585.6</v>
      </c>
      <c r="AB31">
        <f t="shared" si="8"/>
        <v>292.79999999999995</v>
      </c>
      <c r="AC31" s="80">
        <f t="shared" si="9"/>
        <v>683.2</v>
      </c>
    </row>
    <row r="32" spans="1:29">
      <c r="A32" s="37"/>
      <c r="B32" s="42"/>
      <c r="C32" s="47"/>
      <c r="D32" s="48"/>
      <c r="E32" s="42"/>
      <c r="F32" s="42"/>
      <c r="G32" s="13"/>
      <c r="T32" s="81">
        <f t="shared" si="10"/>
        <v>81.230769230769226</v>
      </c>
      <c r="U32" s="21">
        <f t="shared" si="11"/>
        <v>64.984615384615381</v>
      </c>
      <c r="V32" s="21">
        <f t="shared" si="12"/>
        <v>97.476923076923072</v>
      </c>
      <c r="W32">
        <f t="shared" si="13"/>
        <v>48.738461538461536</v>
      </c>
      <c r="X32" s="80">
        <f t="shared" si="14"/>
        <v>113.72307692307692</v>
      </c>
      <c r="Y32" s="21">
        <f t="shared" si="5"/>
        <v>488</v>
      </c>
      <c r="Z32" s="21">
        <f t="shared" si="6"/>
        <v>390.4</v>
      </c>
      <c r="AA32" s="21">
        <f t="shared" si="7"/>
        <v>585.6</v>
      </c>
      <c r="AB32">
        <f t="shared" si="8"/>
        <v>292.79999999999995</v>
      </c>
      <c r="AC32" s="80">
        <f t="shared" si="9"/>
        <v>683.2</v>
      </c>
    </row>
    <row r="33" spans="1:29">
      <c r="A33" s="37"/>
      <c r="B33" s="42"/>
      <c r="C33" s="42"/>
      <c r="D33" s="48"/>
      <c r="E33" s="42"/>
      <c r="F33" s="42"/>
      <c r="G33" s="13"/>
      <c r="T33" s="81">
        <f t="shared" si="10"/>
        <v>81.230769230769226</v>
      </c>
      <c r="U33" s="21">
        <f t="shared" si="11"/>
        <v>64.984615384615381</v>
      </c>
      <c r="V33" s="21">
        <f t="shared" si="12"/>
        <v>97.476923076923072</v>
      </c>
      <c r="W33">
        <f t="shared" si="13"/>
        <v>48.738461538461536</v>
      </c>
      <c r="X33" s="80">
        <f t="shared" si="14"/>
        <v>113.72307692307692</v>
      </c>
      <c r="Y33" s="21">
        <f t="shared" si="5"/>
        <v>488</v>
      </c>
      <c r="Z33" s="21">
        <f t="shared" si="6"/>
        <v>390.4</v>
      </c>
      <c r="AA33" s="21">
        <f t="shared" si="7"/>
        <v>585.6</v>
      </c>
      <c r="AB33">
        <f t="shared" si="8"/>
        <v>292.79999999999995</v>
      </c>
      <c r="AC33" s="80">
        <f t="shared" si="9"/>
        <v>683.2</v>
      </c>
    </row>
    <row r="34" spans="1:29">
      <c r="A34" s="37"/>
      <c r="B34" s="42"/>
      <c r="C34" s="42"/>
      <c r="D34" s="13"/>
      <c r="E34" s="13"/>
      <c r="F34" s="13"/>
      <c r="G34" s="13"/>
      <c r="T34" s="81">
        <f t="shared" si="10"/>
        <v>81.230769230769226</v>
      </c>
      <c r="U34" s="21">
        <f t="shared" si="11"/>
        <v>64.984615384615381</v>
      </c>
      <c r="V34" s="21">
        <f t="shared" si="12"/>
        <v>97.476923076923072</v>
      </c>
      <c r="W34">
        <f t="shared" si="13"/>
        <v>48.738461538461536</v>
      </c>
      <c r="X34" s="80">
        <f t="shared" si="14"/>
        <v>113.72307692307692</v>
      </c>
      <c r="Y34" s="21">
        <f t="shared" si="5"/>
        <v>488</v>
      </c>
      <c r="Z34" s="21">
        <f t="shared" si="6"/>
        <v>390.4</v>
      </c>
      <c r="AA34" s="21">
        <f t="shared" si="7"/>
        <v>585.6</v>
      </c>
      <c r="AB34">
        <f t="shared" si="8"/>
        <v>292.79999999999995</v>
      </c>
      <c r="AC34" s="80">
        <f t="shared" si="9"/>
        <v>683.2</v>
      </c>
    </row>
    <row r="35" spans="1:29">
      <c r="A35" s="37"/>
      <c r="B35" s="42"/>
      <c r="C35" s="42"/>
      <c r="D35" s="44"/>
      <c r="E35" s="42"/>
      <c r="F35" s="42"/>
      <c r="G35" s="13"/>
      <c r="T35" s="81">
        <f t="shared" si="10"/>
        <v>81.230769230769226</v>
      </c>
      <c r="U35" s="21">
        <f t="shared" si="11"/>
        <v>64.984615384615381</v>
      </c>
      <c r="V35" s="21">
        <f t="shared" si="12"/>
        <v>97.476923076923072</v>
      </c>
      <c r="W35">
        <f t="shared" si="13"/>
        <v>48.738461538461536</v>
      </c>
      <c r="X35" s="80">
        <f t="shared" si="14"/>
        <v>113.72307692307692</v>
      </c>
      <c r="Y35" s="21">
        <f t="shared" si="5"/>
        <v>488</v>
      </c>
      <c r="Z35" s="21">
        <f t="shared" si="6"/>
        <v>390.4</v>
      </c>
      <c r="AA35" s="21">
        <f t="shared" si="7"/>
        <v>585.6</v>
      </c>
      <c r="AB35">
        <f t="shared" si="8"/>
        <v>292.79999999999995</v>
      </c>
      <c r="AC35" s="80">
        <f t="shared" si="9"/>
        <v>683.2</v>
      </c>
    </row>
    <row r="36" spans="1:29">
      <c r="A36" s="37"/>
      <c r="B36" s="42"/>
      <c r="C36" s="42"/>
      <c r="D36" s="48"/>
      <c r="E36" s="42"/>
      <c r="F36" s="42"/>
      <c r="G36" s="13"/>
      <c r="T36" s="81">
        <f t="shared" si="10"/>
        <v>81.230769230769226</v>
      </c>
      <c r="U36" s="21">
        <f t="shared" si="11"/>
        <v>64.984615384615381</v>
      </c>
      <c r="V36" s="21">
        <f t="shared" si="12"/>
        <v>97.476923076923072</v>
      </c>
      <c r="W36">
        <f t="shared" si="13"/>
        <v>48.738461538461536</v>
      </c>
      <c r="X36" s="80">
        <f t="shared" si="14"/>
        <v>113.72307692307692</v>
      </c>
      <c r="Y36" s="21">
        <f t="shared" si="5"/>
        <v>488</v>
      </c>
      <c r="Z36" s="21">
        <f t="shared" si="6"/>
        <v>390.4</v>
      </c>
      <c r="AA36" s="21">
        <f t="shared" si="7"/>
        <v>585.6</v>
      </c>
      <c r="AB36">
        <f t="shared" si="8"/>
        <v>292.79999999999995</v>
      </c>
      <c r="AC36" s="80">
        <f t="shared" si="9"/>
        <v>683.2</v>
      </c>
    </row>
    <row r="37" spans="1:29">
      <c r="A37" s="37"/>
      <c r="B37" s="42"/>
      <c r="C37" s="42"/>
      <c r="D37" s="48"/>
      <c r="E37" s="42"/>
      <c r="F37" s="42"/>
      <c r="G37" s="13"/>
      <c r="T37" s="81">
        <f t="shared" si="10"/>
        <v>81.230769230769226</v>
      </c>
      <c r="U37" s="21">
        <f t="shared" si="11"/>
        <v>64.984615384615381</v>
      </c>
      <c r="V37" s="21">
        <f t="shared" si="12"/>
        <v>97.476923076923072</v>
      </c>
      <c r="W37">
        <f t="shared" si="13"/>
        <v>48.738461538461536</v>
      </c>
      <c r="X37" s="80">
        <f t="shared" si="14"/>
        <v>113.72307692307692</v>
      </c>
      <c r="Y37" s="21">
        <f t="shared" si="5"/>
        <v>488</v>
      </c>
      <c r="Z37" s="21">
        <f t="shared" si="6"/>
        <v>390.4</v>
      </c>
      <c r="AA37" s="21">
        <f t="shared" si="7"/>
        <v>585.6</v>
      </c>
      <c r="AB37">
        <f t="shared" si="8"/>
        <v>292.79999999999995</v>
      </c>
      <c r="AC37" s="80">
        <f t="shared" si="9"/>
        <v>683.2</v>
      </c>
    </row>
    <row r="38" spans="1:29">
      <c r="A38" s="37"/>
      <c r="B38" s="42"/>
      <c r="C38" s="42"/>
      <c r="D38" s="44"/>
      <c r="E38" s="42"/>
      <c r="F38" s="42"/>
      <c r="G38" s="13"/>
      <c r="T38" s="81">
        <f t="shared" si="10"/>
        <v>81.230769230769226</v>
      </c>
      <c r="U38" s="21">
        <f t="shared" si="11"/>
        <v>64.984615384615381</v>
      </c>
      <c r="V38" s="21">
        <f t="shared" si="12"/>
        <v>97.476923076923072</v>
      </c>
      <c r="W38">
        <f t="shared" si="13"/>
        <v>48.738461538461536</v>
      </c>
      <c r="X38" s="80">
        <f t="shared" si="14"/>
        <v>113.72307692307692</v>
      </c>
      <c r="Y38" s="21">
        <f t="shared" si="5"/>
        <v>488</v>
      </c>
      <c r="Z38" s="21">
        <f t="shared" si="6"/>
        <v>390.4</v>
      </c>
      <c r="AA38" s="21">
        <f t="shared" si="7"/>
        <v>585.6</v>
      </c>
      <c r="AB38">
        <f t="shared" si="8"/>
        <v>292.79999999999995</v>
      </c>
      <c r="AC38" s="80">
        <f t="shared" si="9"/>
        <v>683.2</v>
      </c>
    </row>
    <row r="39" spans="1:29">
      <c r="A39" s="37"/>
      <c r="B39" s="42"/>
      <c r="C39" s="42"/>
      <c r="D39" s="48"/>
      <c r="E39" s="42"/>
      <c r="F39" s="42"/>
      <c r="G39" s="13"/>
      <c r="T39" s="81">
        <f t="shared" si="10"/>
        <v>81.230769230769226</v>
      </c>
      <c r="U39" s="21">
        <f t="shared" si="11"/>
        <v>64.984615384615381</v>
      </c>
      <c r="V39" s="21">
        <f t="shared" si="12"/>
        <v>97.476923076923072</v>
      </c>
      <c r="W39">
        <f t="shared" si="13"/>
        <v>48.738461538461536</v>
      </c>
      <c r="X39" s="80">
        <f t="shared" si="14"/>
        <v>113.72307692307692</v>
      </c>
      <c r="Y39" s="21">
        <f t="shared" si="5"/>
        <v>488</v>
      </c>
      <c r="Z39" s="21">
        <f t="shared" si="6"/>
        <v>390.4</v>
      </c>
      <c r="AA39" s="21">
        <f t="shared" si="7"/>
        <v>585.6</v>
      </c>
      <c r="AB39">
        <f t="shared" si="8"/>
        <v>292.79999999999995</v>
      </c>
      <c r="AC39" s="80">
        <f t="shared" si="9"/>
        <v>683.2</v>
      </c>
    </row>
    <row r="40" spans="1:29">
      <c r="A40" s="37"/>
      <c r="B40" s="42"/>
      <c r="C40" s="42"/>
      <c r="D40" s="48"/>
      <c r="E40" s="42"/>
      <c r="F40" s="42"/>
      <c r="G40" s="13"/>
      <c r="T40" s="81">
        <f t="shared" si="10"/>
        <v>81.230769230769226</v>
      </c>
      <c r="U40" s="21">
        <f t="shared" si="11"/>
        <v>64.984615384615381</v>
      </c>
      <c r="V40" s="21">
        <f t="shared" si="12"/>
        <v>97.476923076923072</v>
      </c>
      <c r="W40">
        <f t="shared" si="13"/>
        <v>48.738461538461536</v>
      </c>
      <c r="X40" s="80">
        <f t="shared" si="14"/>
        <v>113.72307692307692</v>
      </c>
      <c r="Y40" s="21">
        <f t="shared" si="5"/>
        <v>488</v>
      </c>
      <c r="Z40" s="21">
        <f t="shared" si="6"/>
        <v>390.4</v>
      </c>
      <c r="AA40" s="21">
        <f t="shared" si="7"/>
        <v>585.6</v>
      </c>
      <c r="AB40">
        <f t="shared" si="8"/>
        <v>292.79999999999995</v>
      </c>
      <c r="AC40" s="80">
        <f t="shared" si="9"/>
        <v>683.2</v>
      </c>
    </row>
    <row r="41" spans="1:29">
      <c r="A41" s="37"/>
      <c r="B41" s="49"/>
      <c r="C41" s="42"/>
      <c r="D41" s="44"/>
      <c r="E41" s="42"/>
      <c r="F41" s="42"/>
      <c r="G41" s="13"/>
      <c r="T41" s="81">
        <f t="shared" si="10"/>
        <v>81.230769230769226</v>
      </c>
      <c r="U41" s="21">
        <f t="shared" si="11"/>
        <v>64.984615384615381</v>
      </c>
      <c r="V41" s="21">
        <f t="shared" si="12"/>
        <v>97.476923076923072</v>
      </c>
      <c r="W41">
        <f t="shared" si="13"/>
        <v>48.738461538461536</v>
      </c>
      <c r="X41" s="80">
        <f t="shared" si="14"/>
        <v>113.72307692307692</v>
      </c>
      <c r="Y41" s="21">
        <f t="shared" si="5"/>
        <v>488</v>
      </c>
      <c r="Z41" s="21">
        <f t="shared" si="6"/>
        <v>390.4</v>
      </c>
      <c r="AA41" s="21">
        <f t="shared" si="7"/>
        <v>585.6</v>
      </c>
      <c r="AB41">
        <f t="shared" si="8"/>
        <v>292.79999999999995</v>
      </c>
      <c r="AC41" s="80">
        <f t="shared" si="9"/>
        <v>683.2</v>
      </c>
    </row>
    <row r="42" spans="1:29">
      <c r="A42" s="37"/>
      <c r="B42" s="47"/>
      <c r="C42" s="42"/>
      <c r="D42" s="44"/>
      <c r="E42" s="42"/>
      <c r="F42" s="42"/>
      <c r="G42" s="13"/>
      <c r="T42" s="81">
        <f t="shared" si="10"/>
        <v>81.230769230769226</v>
      </c>
      <c r="U42" s="21">
        <f t="shared" si="11"/>
        <v>64.984615384615381</v>
      </c>
      <c r="V42" s="21">
        <f t="shared" si="12"/>
        <v>97.476923076923072</v>
      </c>
      <c r="W42">
        <f t="shared" si="13"/>
        <v>48.738461538461536</v>
      </c>
      <c r="X42" s="80">
        <f t="shared" si="14"/>
        <v>113.72307692307692</v>
      </c>
      <c r="Y42" s="21">
        <f t="shared" si="5"/>
        <v>488</v>
      </c>
      <c r="Z42" s="21">
        <f t="shared" si="6"/>
        <v>390.4</v>
      </c>
      <c r="AA42" s="21">
        <f t="shared" si="7"/>
        <v>585.6</v>
      </c>
      <c r="AB42">
        <f t="shared" si="8"/>
        <v>292.79999999999995</v>
      </c>
      <c r="AC42" s="80">
        <f t="shared" si="9"/>
        <v>683.2</v>
      </c>
    </row>
    <row r="43" spans="1:29">
      <c r="A43" s="37"/>
      <c r="B43" s="47"/>
      <c r="C43" s="42"/>
      <c r="D43" s="44"/>
      <c r="E43" s="42"/>
      <c r="F43" s="42"/>
      <c r="G43" s="13"/>
      <c r="T43" s="81">
        <f t="shared" si="10"/>
        <v>81.230769230769226</v>
      </c>
      <c r="U43" s="21">
        <f t="shared" si="11"/>
        <v>64.984615384615381</v>
      </c>
      <c r="V43" s="21">
        <f t="shared" si="12"/>
        <v>97.476923076923072</v>
      </c>
      <c r="W43">
        <f t="shared" si="13"/>
        <v>48.738461538461536</v>
      </c>
      <c r="X43" s="80">
        <f t="shared" si="14"/>
        <v>113.72307692307692</v>
      </c>
      <c r="Y43" s="21">
        <f t="shared" si="5"/>
        <v>488</v>
      </c>
      <c r="Z43" s="21">
        <f t="shared" si="6"/>
        <v>390.4</v>
      </c>
      <c r="AA43" s="21">
        <f t="shared" si="7"/>
        <v>585.6</v>
      </c>
      <c r="AB43">
        <f t="shared" si="8"/>
        <v>292.79999999999995</v>
      </c>
      <c r="AC43" s="80">
        <f t="shared" si="9"/>
        <v>683.2</v>
      </c>
    </row>
    <row r="44" spans="1:29">
      <c r="A44" s="37"/>
      <c r="B44" s="42"/>
      <c r="C44" s="42"/>
      <c r="D44" s="42"/>
      <c r="E44" s="42"/>
      <c r="F44" s="42"/>
      <c r="G44" s="13"/>
      <c r="T44" s="81">
        <f t="shared" si="10"/>
        <v>81.230769230769226</v>
      </c>
      <c r="U44" s="21">
        <f t="shared" si="11"/>
        <v>64.984615384615381</v>
      </c>
      <c r="V44" s="21">
        <f t="shared" si="12"/>
        <v>97.476923076923072</v>
      </c>
      <c r="W44">
        <f t="shared" si="13"/>
        <v>48.738461538461536</v>
      </c>
      <c r="X44" s="80">
        <f t="shared" si="14"/>
        <v>113.72307692307692</v>
      </c>
      <c r="Y44" s="21">
        <f t="shared" si="5"/>
        <v>488</v>
      </c>
      <c r="Z44" s="21">
        <f t="shared" si="6"/>
        <v>390.4</v>
      </c>
      <c r="AA44" s="21">
        <f t="shared" si="7"/>
        <v>585.6</v>
      </c>
      <c r="AB44">
        <f t="shared" si="8"/>
        <v>292.79999999999995</v>
      </c>
      <c r="AC44" s="80">
        <f t="shared" si="9"/>
        <v>683.2</v>
      </c>
    </row>
    <row r="45" spans="1:29">
      <c r="A45" s="37"/>
      <c r="B45" s="42"/>
      <c r="C45" s="42"/>
      <c r="D45" s="48"/>
      <c r="E45" s="13"/>
      <c r="F45" s="13"/>
      <c r="G45" s="13"/>
      <c r="T45" s="81">
        <f t="shared" si="10"/>
        <v>81.230769230769226</v>
      </c>
      <c r="U45" s="21">
        <f t="shared" si="11"/>
        <v>64.984615384615381</v>
      </c>
      <c r="V45" s="21">
        <f t="shared" si="12"/>
        <v>97.476923076923072</v>
      </c>
      <c r="W45">
        <f t="shared" si="13"/>
        <v>48.738461538461536</v>
      </c>
      <c r="X45" s="80">
        <f t="shared" si="14"/>
        <v>113.72307692307692</v>
      </c>
      <c r="Y45" s="21">
        <f t="shared" si="5"/>
        <v>488</v>
      </c>
      <c r="Z45" s="21">
        <f t="shared" si="6"/>
        <v>390.4</v>
      </c>
      <c r="AA45" s="21">
        <f t="shared" si="7"/>
        <v>585.6</v>
      </c>
      <c r="AB45">
        <f t="shared" si="8"/>
        <v>292.79999999999995</v>
      </c>
      <c r="AC45" s="80">
        <f t="shared" si="9"/>
        <v>683.2</v>
      </c>
    </row>
    <row r="46" spans="1:29">
      <c r="A46" s="37"/>
      <c r="B46" s="42"/>
      <c r="C46" s="42"/>
      <c r="D46" s="48"/>
      <c r="E46" s="13"/>
      <c r="F46" s="13"/>
      <c r="G46" s="13"/>
      <c r="T46" s="81">
        <f t="shared" si="10"/>
        <v>81.230769230769226</v>
      </c>
      <c r="U46" s="21">
        <f t="shared" si="11"/>
        <v>64.984615384615381</v>
      </c>
      <c r="V46" s="21">
        <f t="shared" si="12"/>
        <v>97.476923076923072</v>
      </c>
      <c r="W46">
        <f t="shared" si="13"/>
        <v>48.738461538461536</v>
      </c>
      <c r="X46" s="80">
        <f t="shared" si="14"/>
        <v>113.72307692307692</v>
      </c>
      <c r="Y46" s="21">
        <f t="shared" si="5"/>
        <v>488</v>
      </c>
      <c r="Z46" s="21">
        <f t="shared" si="6"/>
        <v>390.4</v>
      </c>
      <c r="AA46" s="21">
        <f t="shared" si="7"/>
        <v>585.6</v>
      </c>
      <c r="AB46">
        <f t="shared" si="8"/>
        <v>292.79999999999995</v>
      </c>
      <c r="AC46" s="80">
        <f t="shared" si="9"/>
        <v>683.2</v>
      </c>
    </row>
    <row r="47" spans="1:29">
      <c r="A47" s="37"/>
      <c r="B47" s="42"/>
      <c r="C47" s="42"/>
      <c r="D47" s="48"/>
      <c r="E47" s="13"/>
      <c r="F47" s="13"/>
      <c r="G47" s="13"/>
      <c r="T47" s="81">
        <f t="shared" si="10"/>
        <v>81.230769230769226</v>
      </c>
      <c r="U47" s="21">
        <f t="shared" si="11"/>
        <v>64.984615384615381</v>
      </c>
      <c r="V47" s="21">
        <f t="shared" si="12"/>
        <v>97.476923076923072</v>
      </c>
      <c r="W47">
        <f t="shared" si="13"/>
        <v>48.738461538461536</v>
      </c>
      <c r="X47" s="80">
        <f t="shared" si="14"/>
        <v>113.72307692307692</v>
      </c>
      <c r="Y47" s="21">
        <f t="shared" si="5"/>
        <v>488</v>
      </c>
      <c r="Z47" s="21">
        <f t="shared" si="6"/>
        <v>390.4</v>
      </c>
      <c r="AA47" s="21">
        <f t="shared" si="7"/>
        <v>585.6</v>
      </c>
      <c r="AB47">
        <f t="shared" si="8"/>
        <v>292.79999999999995</v>
      </c>
      <c r="AC47" s="80">
        <f t="shared" si="9"/>
        <v>683.2</v>
      </c>
    </row>
    <row r="48" spans="1:29">
      <c r="A48" s="37"/>
      <c r="B48" s="42"/>
      <c r="C48" s="42"/>
      <c r="D48" s="48"/>
      <c r="E48" s="13"/>
      <c r="F48" s="13"/>
      <c r="G48" s="13"/>
      <c r="T48" s="81">
        <f t="shared" si="10"/>
        <v>81.230769230769226</v>
      </c>
      <c r="U48" s="21">
        <f t="shared" si="11"/>
        <v>64.984615384615381</v>
      </c>
      <c r="V48" s="21">
        <f t="shared" si="12"/>
        <v>97.476923076923072</v>
      </c>
      <c r="W48">
        <f t="shared" si="13"/>
        <v>48.738461538461536</v>
      </c>
      <c r="X48" s="80">
        <f t="shared" si="14"/>
        <v>113.72307692307692</v>
      </c>
      <c r="Y48" s="21">
        <f t="shared" si="5"/>
        <v>488</v>
      </c>
      <c r="Z48" s="21">
        <f t="shared" si="6"/>
        <v>390.4</v>
      </c>
      <c r="AA48" s="21">
        <f t="shared" si="7"/>
        <v>585.6</v>
      </c>
      <c r="AB48">
        <f t="shared" si="8"/>
        <v>292.79999999999995</v>
      </c>
      <c r="AC48" s="80">
        <f t="shared" si="9"/>
        <v>683.2</v>
      </c>
    </row>
    <row r="49" spans="1:29">
      <c r="A49" s="37"/>
      <c r="B49" s="42"/>
      <c r="C49" s="42"/>
      <c r="D49" s="48"/>
      <c r="E49" s="13"/>
      <c r="F49" s="13"/>
      <c r="G49" s="13"/>
      <c r="T49" s="81">
        <f t="shared" si="10"/>
        <v>81.230769230769226</v>
      </c>
      <c r="U49" s="21">
        <f t="shared" si="11"/>
        <v>64.984615384615381</v>
      </c>
      <c r="V49" s="21">
        <f t="shared" si="12"/>
        <v>97.476923076923072</v>
      </c>
      <c r="W49">
        <f t="shared" si="13"/>
        <v>48.738461538461536</v>
      </c>
      <c r="X49" s="80">
        <f t="shared" si="14"/>
        <v>113.72307692307692</v>
      </c>
      <c r="Y49" s="21">
        <f t="shared" si="5"/>
        <v>488</v>
      </c>
      <c r="Z49" s="21">
        <f t="shared" si="6"/>
        <v>390.4</v>
      </c>
      <c r="AA49" s="21">
        <f t="shared" si="7"/>
        <v>585.6</v>
      </c>
      <c r="AB49">
        <f t="shared" si="8"/>
        <v>292.79999999999995</v>
      </c>
      <c r="AC49" s="80">
        <f t="shared" si="9"/>
        <v>683.2</v>
      </c>
    </row>
    <row r="50" spans="1:29">
      <c r="A50" s="37"/>
      <c r="B50" s="42"/>
      <c r="C50" s="42"/>
      <c r="D50" s="48"/>
      <c r="E50" s="13"/>
      <c r="F50" s="13"/>
      <c r="G50" s="13"/>
      <c r="T50" s="81">
        <f t="shared" si="10"/>
        <v>81.230769230769226</v>
      </c>
      <c r="U50" s="21">
        <f t="shared" si="11"/>
        <v>64.984615384615381</v>
      </c>
      <c r="V50" s="21">
        <f t="shared" si="12"/>
        <v>97.476923076923072</v>
      </c>
      <c r="W50">
        <f t="shared" si="13"/>
        <v>48.738461538461536</v>
      </c>
      <c r="X50" s="80">
        <f t="shared" si="14"/>
        <v>113.72307692307692</v>
      </c>
      <c r="Y50" s="21">
        <f t="shared" si="5"/>
        <v>488</v>
      </c>
      <c r="Z50" s="21">
        <f t="shared" si="6"/>
        <v>390.4</v>
      </c>
      <c r="AA50" s="21">
        <f t="shared" si="7"/>
        <v>585.6</v>
      </c>
      <c r="AB50">
        <f t="shared" si="8"/>
        <v>292.79999999999995</v>
      </c>
      <c r="AC50" s="80">
        <f t="shared" si="9"/>
        <v>683.2</v>
      </c>
    </row>
    <row r="51" spans="1:29">
      <c r="A51" s="37"/>
      <c r="B51" s="42"/>
      <c r="C51" s="42"/>
      <c r="D51" s="48"/>
      <c r="E51" s="13"/>
      <c r="F51" s="13"/>
      <c r="G51" s="13"/>
      <c r="T51" s="81">
        <f t="shared" si="10"/>
        <v>81.230769230769226</v>
      </c>
      <c r="U51" s="21">
        <f t="shared" si="11"/>
        <v>64.984615384615381</v>
      </c>
      <c r="V51" s="21">
        <f t="shared" si="12"/>
        <v>97.476923076923072</v>
      </c>
      <c r="W51">
        <f t="shared" si="13"/>
        <v>48.738461538461536</v>
      </c>
      <c r="X51" s="80">
        <f t="shared" si="14"/>
        <v>113.72307692307692</v>
      </c>
      <c r="Y51" s="21">
        <f t="shared" si="5"/>
        <v>488</v>
      </c>
      <c r="Z51" s="21">
        <f t="shared" si="6"/>
        <v>390.4</v>
      </c>
      <c r="AA51" s="21">
        <f t="shared" si="7"/>
        <v>585.6</v>
      </c>
      <c r="AB51">
        <f t="shared" si="8"/>
        <v>292.79999999999995</v>
      </c>
      <c r="AC51" s="80">
        <f t="shared" si="9"/>
        <v>683.2</v>
      </c>
    </row>
    <row r="52" spans="1:29">
      <c r="A52" s="37"/>
      <c r="B52" s="42"/>
      <c r="C52" s="42"/>
      <c r="D52" s="48"/>
      <c r="E52" s="13"/>
      <c r="F52" s="13"/>
      <c r="G52" s="13"/>
    </row>
    <row r="53" spans="1:29">
      <c r="A53" s="50"/>
      <c r="B53" s="51"/>
      <c r="C53" s="51"/>
      <c r="D53" s="13"/>
      <c r="E53" s="13"/>
      <c r="F53" s="13"/>
      <c r="G53" s="13"/>
    </row>
    <row r="54" spans="1:29">
      <c r="A54" s="50"/>
      <c r="B54" s="51"/>
      <c r="C54" s="51"/>
      <c r="D54" s="13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</sheetData>
  <sheetProtection algorithmName="SHA-512" hashValue="7roABLc1LlIAC58KUzmDXfDu+fFgW+YKz9zYFkh+lHFj8lmT2WaexK3Q+RfF+SfzAY8YByC/iLQZZaf+/j1Thw==" saltValue="R4ok6NfgnddduSzeAOphlw==" spinCount="100000" sheet="1" objects="1" scenarios="1"/>
  <mergeCells count="9">
    <mergeCell ref="D11:F11"/>
    <mergeCell ref="D12:F12"/>
    <mergeCell ref="D13:F13"/>
    <mergeCell ref="A5:A6"/>
    <mergeCell ref="D5:F5"/>
    <mergeCell ref="D6:F6"/>
    <mergeCell ref="D7:F7"/>
    <mergeCell ref="D8:F8"/>
    <mergeCell ref="D9:F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B1C9-EB59-402F-917F-EB6D5648521B}">
  <dimension ref="A1:AC59"/>
  <sheetViews>
    <sheetView topLeftCell="B10" workbookViewId="0">
      <selection activeCell="B10" sqref="B10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2.7109375" customWidth="1"/>
    <col min="5" max="5" width="49.710937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>
        <v>116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>
        <v>117</v>
      </c>
      <c r="D2" s="4"/>
      <c r="E2" s="11" t="s">
        <v>125</v>
      </c>
      <c r="F2" s="68"/>
      <c r="H2" s="7"/>
      <c r="I2" s="13" t="s">
        <v>10</v>
      </c>
      <c r="J2" s="14">
        <f>AVERAGE(B7:B12)</f>
        <v>120.4</v>
      </c>
      <c r="K2" s="14">
        <f>AVERAGE(C7:C12)</f>
        <v>481.6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>
        <v>45560</v>
      </c>
      <c r="D3" s="18"/>
      <c r="E3" s="11" t="s">
        <v>126</v>
      </c>
      <c r="F3" s="69"/>
      <c r="H3" s="7"/>
      <c r="I3" s="13" t="s">
        <v>12</v>
      </c>
      <c r="J3" s="19">
        <f>STDEV(B7:B12)</f>
        <v>26.773120849090404</v>
      </c>
      <c r="K3" s="19">
        <f>STDEV(C7:C12)</f>
        <v>117.35970347610797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24.080000000000002</v>
      </c>
      <c r="K4" s="13">
        <f>0.2*K2</f>
        <v>96.320000000000007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150" t="s">
        <v>16</v>
      </c>
      <c r="D5" s="246" t="s">
        <v>17</v>
      </c>
      <c r="E5" s="246"/>
      <c r="F5" s="246"/>
      <c r="G5" s="33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127</v>
      </c>
      <c r="C6" s="57" t="s">
        <v>128</v>
      </c>
      <c r="D6" s="243"/>
      <c r="E6" s="244"/>
      <c r="F6" s="244"/>
      <c r="G6" s="33"/>
      <c r="H6" s="7"/>
      <c r="I6" s="26" t="s">
        <v>22</v>
      </c>
      <c r="J6" s="19">
        <f>J2-(2*J4)</f>
        <v>72.240000000000009</v>
      </c>
      <c r="K6" s="19">
        <f>K2-(2*K4)</f>
        <v>288.96000000000004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45579</v>
      </c>
      <c r="B7" s="31">
        <v>111</v>
      </c>
      <c r="C7" s="58">
        <v>498</v>
      </c>
      <c r="D7" s="234"/>
      <c r="E7" s="234"/>
      <c r="F7" s="234"/>
      <c r="G7" s="32"/>
      <c r="H7" s="7"/>
      <c r="I7" s="26" t="s">
        <v>25</v>
      </c>
      <c r="J7" s="19">
        <f>J2+(2*J4)</f>
        <v>168.56</v>
      </c>
      <c r="K7" s="19">
        <f>K2+(2*K4)</f>
        <v>674.24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45580</v>
      </c>
      <c r="B8" s="31"/>
      <c r="C8" s="59"/>
      <c r="D8" s="234" t="s">
        <v>129</v>
      </c>
      <c r="E8" s="234"/>
      <c r="F8" s="234"/>
      <c r="G8" s="33"/>
      <c r="H8" s="7"/>
      <c r="T8" s="81">
        <f>$J$2</f>
        <v>120.4</v>
      </c>
      <c r="U8" s="21">
        <f>$J$2-$J$4</f>
        <v>96.320000000000007</v>
      </c>
      <c r="V8" s="21">
        <f>$J$2+$J$4</f>
        <v>144.48000000000002</v>
      </c>
      <c r="W8">
        <f>$J$2-(2*$J$4)</f>
        <v>72.240000000000009</v>
      </c>
      <c r="X8" s="80">
        <f>$J$2+(2*$J$4)</f>
        <v>168.56</v>
      </c>
      <c r="Y8" s="21">
        <f>$K$2</f>
        <v>481.6</v>
      </c>
      <c r="Z8" s="21">
        <f>$K$2-$K$4</f>
        <v>385.28000000000003</v>
      </c>
      <c r="AA8" s="21">
        <f>$K$2+$K$4</f>
        <v>577.92000000000007</v>
      </c>
      <c r="AB8">
        <f>$K$2-(2*$K$4)</f>
        <v>288.96000000000004</v>
      </c>
      <c r="AC8" s="80">
        <f>$K$2+(2*$K$4)</f>
        <v>674.24</v>
      </c>
    </row>
    <row r="9" spans="1:29">
      <c r="A9" s="46">
        <v>45581</v>
      </c>
      <c r="B9" s="31">
        <v>96</v>
      </c>
      <c r="C9" s="59">
        <v>574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2" si="0">$J$2</f>
        <v>120.4</v>
      </c>
      <c r="U9" s="21">
        <f t="shared" ref="U9:U52" si="1">$J$2-$J$4</f>
        <v>96.320000000000007</v>
      </c>
      <c r="V9" s="21">
        <f t="shared" ref="V9:V52" si="2">$J$2+$J$4</f>
        <v>144.48000000000002</v>
      </c>
      <c r="W9">
        <f t="shared" ref="W9:W52" si="3">$J$2-(2*$J$4)</f>
        <v>72.240000000000009</v>
      </c>
      <c r="X9" s="80">
        <f t="shared" ref="X9:X52" si="4">$J$2+(2*$J$4)</f>
        <v>168.56</v>
      </c>
      <c r="Y9" s="21">
        <f t="shared" ref="Y9:Y52" si="5">$K$2</f>
        <v>481.6</v>
      </c>
      <c r="Z9" s="21">
        <f t="shared" ref="Z9:Z52" si="6">$K$2-$K$4</f>
        <v>385.28000000000003</v>
      </c>
      <c r="AA9" s="21">
        <f t="shared" ref="AA9:AA52" si="7">$K$2+$K$4</f>
        <v>577.92000000000007</v>
      </c>
      <c r="AB9">
        <f t="shared" ref="AB9:AB52" si="8">$K$2-(2*$K$4)</f>
        <v>288.96000000000004</v>
      </c>
      <c r="AC9" s="80">
        <f t="shared" ref="AC9:AC52" si="9">$K$2+(2*$K$4)</f>
        <v>674.24</v>
      </c>
    </row>
    <row r="10" spans="1:29">
      <c r="A10" s="46">
        <v>45582</v>
      </c>
      <c r="B10" s="101">
        <v>101</v>
      </c>
      <c r="C10" s="102">
        <v>445</v>
      </c>
      <c r="D10" s="234"/>
      <c r="E10" s="234"/>
      <c r="F10" s="234"/>
      <c r="G10" s="32"/>
      <c r="I10" s="36"/>
      <c r="T10" s="81">
        <f t="shared" si="0"/>
        <v>120.4</v>
      </c>
      <c r="U10" s="21">
        <f t="shared" si="1"/>
        <v>96.320000000000007</v>
      </c>
      <c r="V10" s="21">
        <f t="shared" si="2"/>
        <v>144.48000000000002</v>
      </c>
      <c r="W10">
        <f t="shared" si="3"/>
        <v>72.240000000000009</v>
      </c>
      <c r="X10" s="80">
        <f t="shared" si="4"/>
        <v>168.56</v>
      </c>
      <c r="Y10" s="21">
        <f t="shared" si="5"/>
        <v>481.6</v>
      </c>
      <c r="Z10" s="21">
        <f t="shared" si="6"/>
        <v>385.28000000000003</v>
      </c>
      <c r="AA10" s="21">
        <f t="shared" si="7"/>
        <v>577.92000000000007</v>
      </c>
      <c r="AB10">
        <f t="shared" si="8"/>
        <v>288.96000000000004</v>
      </c>
      <c r="AC10" s="80">
        <f t="shared" si="9"/>
        <v>674.24</v>
      </c>
    </row>
    <row r="11" spans="1:29">
      <c r="A11" s="46">
        <v>45583</v>
      </c>
      <c r="B11" s="108">
        <v>133</v>
      </c>
      <c r="C11" s="109">
        <v>300</v>
      </c>
      <c r="D11" s="234"/>
      <c r="E11" s="234"/>
      <c r="F11" s="234"/>
      <c r="G11" s="32"/>
      <c r="J11" s="21"/>
      <c r="K11" s="21"/>
      <c r="T11" s="81">
        <f t="shared" si="0"/>
        <v>120.4</v>
      </c>
      <c r="U11" s="21">
        <f t="shared" si="1"/>
        <v>96.320000000000007</v>
      </c>
      <c r="V11" s="21">
        <f t="shared" si="2"/>
        <v>144.48000000000002</v>
      </c>
      <c r="W11">
        <f t="shared" si="3"/>
        <v>72.240000000000009</v>
      </c>
      <c r="X11" s="80">
        <f t="shared" si="4"/>
        <v>168.56</v>
      </c>
      <c r="Y11" s="21">
        <f t="shared" si="5"/>
        <v>481.6</v>
      </c>
      <c r="Z11" s="21">
        <f t="shared" si="6"/>
        <v>385.28000000000003</v>
      </c>
      <c r="AA11" s="21">
        <f t="shared" si="7"/>
        <v>577.92000000000007</v>
      </c>
      <c r="AB11">
        <f t="shared" si="8"/>
        <v>288.96000000000004</v>
      </c>
      <c r="AC11" s="80">
        <f t="shared" si="9"/>
        <v>674.24</v>
      </c>
    </row>
    <row r="12" spans="1:29">
      <c r="A12" s="46">
        <v>45586</v>
      </c>
      <c r="B12" s="31">
        <v>161</v>
      </c>
      <c r="C12" s="157">
        <v>591</v>
      </c>
      <c r="D12" s="234" t="s">
        <v>113</v>
      </c>
      <c r="E12" s="234"/>
      <c r="F12" s="234"/>
      <c r="G12" s="32"/>
      <c r="J12" s="52"/>
      <c r="K12" s="52"/>
      <c r="T12" s="81">
        <f t="shared" si="0"/>
        <v>120.4</v>
      </c>
      <c r="U12" s="21">
        <f t="shared" si="1"/>
        <v>96.320000000000007</v>
      </c>
      <c r="V12" s="21">
        <f t="shared" si="2"/>
        <v>144.48000000000002</v>
      </c>
      <c r="W12">
        <f t="shared" si="3"/>
        <v>72.240000000000009</v>
      </c>
      <c r="X12" s="80">
        <f t="shared" si="4"/>
        <v>168.56</v>
      </c>
      <c r="Y12" s="21">
        <f t="shared" si="5"/>
        <v>481.6</v>
      </c>
      <c r="Z12" s="21">
        <f t="shared" si="6"/>
        <v>385.28000000000003</v>
      </c>
      <c r="AA12" s="21">
        <f t="shared" si="7"/>
        <v>577.92000000000007</v>
      </c>
      <c r="AB12">
        <f t="shared" si="8"/>
        <v>288.96000000000004</v>
      </c>
      <c r="AC12" s="80">
        <f t="shared" si="9"/>
        <v>674.24</v>
      </c>
    </row>
    <row r="13" spans="1:29">
      <c r="A13" s="46">
        <v>45587</v>
      </c>
      <c r="B13" s="42">
        <v>119</v>
      </c>
      <c r="C13" s="151">
        <v>499</v>
      </c>
      <c r="D13" s="234"/>
      <c r="E13" s="234"/>
      <c r="F13" s="234"/>
      <c r="G13" s="33"/>
      <c r="T13" s="81">
        <f t="shared" si="0"/>
        <v>120.4</v>
      </c>
      <c r="U13" s="21">
        <f t="shared" si="1"/>
        <v>96.320000000000007</v>
      </c>
      <c r="V13" s="21">
        <f t="shared" si="2"/>
        <v>144.48000000000002</v>
      </c>
      <c r="W13">
        <f t="shared" si="3"/>
        <v>72.240000000000009</v>
      </c>
      <c r="X13" s="80">
        <f t="shared" si="4"/>
        <v>168.56</v>
      </c>
      <c r="Y13" s="21">
        <f t="shared" si="5"/>
        <v>481.6</v>
      </c>
      <c r="Z13" s="21">
        <f t="shared" si="6"/>
        <v>385.28000000000003</v>
      </c>
      <c r="AA13" s="21">
        <f t="shared" si="7"/>
        <v>577.92000000000007</v>
      </c>
      <c r="AB13">
        <f t="shared" si="8"/>
        <v>288.96000000000004</v>
      </c>
      <c r="AC13" s="80">
        <f t="shared" si="9"/>
        <v>674.24</v>
      </c>
    </row>
    <row r="14" spans="1:29">
      <c r="A14" s="46">
        <v>45588</v>
      </c>
      <c r="B14" s="42">
        <v>90</v>
      </c>
      <c r="C14" s="151">
        <v>531</v>
      </c>
      <c r="D14" s="234"/>
      <c r="E14" s="234"/>
      <c r="F14" s="234"/>
      <c r="G14" s="33"/>
      <c r="I14" s="13" t="s">
        <v>31</v>
      </c>
      <c r="J14" s="13"/>
      <c r="K14" s="13"/>
      <c r="T14" s="81">
        <f t="shared" si="0"/>
        <v>120.4</v>
      </c>
      <c r="U14" s="21">
        <f t="shared" si="1"/>
        <v>96.320000000000007</v>
      </c>
      <c r="V14" s="21">
        <f t="shared" si="2"/>
        <v>144.48000000000002</v>
      </c>
      <c r="W14">
        <f t="shared" si="3"/>
        <v>72.240000000000009</v>
      </c>
      <c r="X14" s="80">
        <f t="shared" si="4"/>
        <v>168.56</v>
      </c>
      <c r="Y14" s="21">
        <f t="shared" si="5"/>
        <v>481.6</v>
      </c>
      <c r="Z14" s="21">
        <f t="shared" si="6"/>
        <v>385.28000000000003</v>
      </c>
      <c r="AA14" s="21">
        <f t="shared" si="7"/>
        <v>577.92000000000007</v>
      </c>
      <c r="AB14">
        <f t="shared" si="8"/>
        <v>288.96000000000004</v>
      </c>
      <c r="AC14" s="80">
        <f t="shared" si="9"/>
        <v>674.24</v>
      </c>
    </row>
    <row r="15" spans="1:29">
      <c r="A15" s="46">
        <v>45589</v>
      </c>
      <c r="B15" s="42">
        <v>157</v>
      </c>
      <c r="C15" s="151">
        <v>591</v>
      </c>
      <c r="D15" s="152"/>
      <c r="E15" s="153"/>
      <c r="F15" s="153"/>
      <c r="G15" s="33"/>
      <c r="I15" s="13" t="s">
        <v>10</v>
      </c>
      <c r="J15" s="14">
        <f>AVERAGE(B12:B41)</f>
        <v>113.4</v>
      </c>
      <c r="K15" s="14">
        <f>AVERAGE(C12:C41)</f>
        <v>452.12</v>
      </c>
      <c r="M15">
        <f>K15-(0.4*K15)</f>
        <v>271.27199999999999</v>
      </c>
      <c r="T15" s="81">
        <f t="shared" si="0"/>
        <v>120.4</v>
      </c>
      <c r="U15" s="21">
        <f t="shared" si="1"/>
        <v>96.320000000000007</v>
      </c>
      <c r="V15" s="21">
        <f t="shared" si="2"/>
        <v>144.48000000000002</v>
      </c>
      <c r="W15">
        <f t="shared" si="3"/>
        <v>72.240000000000009</v>
      </c>
      <c r="X15" s="80">
        <f t="shared" si="4"/>
        <v>168.56</v>
      </c>
      <c r="Y15" s="21">
        <f t="shared" si="5"/>
        <v>481.6</v>
      </c>
      <c r="Z15" s="21">
        <f t="shared" si="6"/>
        <v>385.28000000000003</v>
      </c>
      <c r="AA15" s="21">
        <f t="shared" si="7"/>
        <v>577.92000000000007</v>
      </c>
      <c r="AB15">
        <f t="shared" si="8"/>
        <v>288.96000000000004</v>
      </c>
      <c r="AC15" s="80">
        <f t="shared" si="9"/>
        <v>674.24</v>
      </c>
    </row>
    <row r="16" spans="1:29">
      <c r="A16" s="46">
        <v>45590</v>
      </c>
      <c r="B16" s="42">
        <v>144</v>
      </c>
      <c r="C16" s="42">
        <v>520</v>
      </c>
      <c r="D16" s="154"/>
      <c r="E16" s="155"/>
      <c r="F16" s="155"/>
      <c r="G16" s="13"/>
      <c r="I16" s="13" t="s">
        <v>12</v>
      </c>
      <c r="J16" s="13">
        <f>STDEV(B12:B39)</f>
        <v>24.343034595820903</v>
      </c>
      <c r="K16" s="13">
        <f>STDEV(C13:C39)</f>
        <v>107.51932755138229</v>
      </c>
      <c r="M16">
        <f>K15+(0.4*K15)</f>
        <v>632.96800000000007</v>
      </c>
      <c r="T16" s="81">
        <f t="shared" si="0"/>
        <v>120.4</v>
      </c>
      <c r="U16" s="21">
        <f t="shared" si="1"/>
        <v>96.320000000000007</v>
      </c>
      <c r="V16" s="21">
        <f t="shared" si="2"/>
        <v>144.48000000000002</v>
      </c>
      <c r="W16">
        <f t="shared" si="3"/>
        <v>72.240000000000009</v>
      </c>
      <c r="X16" s="80">
        <f t="shared" si="4"/>
        <v>168.56</v>
      </c>
      <c r="Y16" s="21">
        <f t="shared" si="5"/>
        <v>481.6</v>
      </c>
      <c r="Z16" s="21">
        <f t="shared" si="6"/>
        <v>385.28000000000003</v>
      </c>
      <c r="AA16" s="21">
        <f t="shared" si="7"/>
        <v>577.92000000000007</v>
      </c>
      <c r="AB16">
        <f t="shared" si="8"/>
        <v>288.96000000000004</v>
      </c>
      <c r="AC16" s="80">
        <f t="shared" si="9"/>
        <v>674.24</v>
      </c>
    </row>
    <row r="17" spans="1:29">
      <c r="A17" s="46">
        <v>45593</v>
      </c>
      <c r="B17" s="42">
        <v>149</v>
      </c>
      <c r="C17" s="148">
        <v>629</v>
      </c>
      <c r="D17" s="149"/>
      <c r="E17" s="42"/>
      <c r="F17" s="42"/>
      <c r="G17" s="13"/>
      <c r="I17" s="13" t="s">
        <v>33</v>
      </c>
      <c r="J17" s="13">
        <f>J16/J15*100</f>
        <v>21.466520807602208</v>
      </c>
      <c r="K17" s="13">
        <f>K16/K15*100</f>
        <v>23.78114826846463</v>
      </c>
      <c r="T17" s="81">
        <f t="shared" si="0"/>
        <v>120.4</v>
      </c>
      <c r="U17" s="21">
        <f t="shared" si="1"/>
        <v>96.320000000000007</v>
      </c>
      <c r="V17" s="21">
        <f t="shared" si="2"/>
        <v>144.48000000000002</v>
      </c>
      <c r="W17">
        <f t="shared" si="3"/>
        <v>72.240000000000009</v>
      </c>
      <c r="X17" s="80">
        <f t="shared" si="4"/>
        <v>168.56</v>
      </c>
      <c r="Y17" s="21">
        <f t="shared" si="5"/>
        <v>481.6</v>
      </c>
      <c r="Z17" s="21">
        <f t="shared" si="6"/>
        <v>385.28000000000003</v>
      </c>
      <c r="AA17" s="21">
        <f t="shared" si="7"/>
        <v>577.92000000000007</v>
      </c>
      <c r="AB17">
        <f t="shared" si="8"/>
        <v>288.96000000000004</v>
      </c>
      <c r="AC17" s="80">
        <f t="shared" si="9"/>
        <v>674.24</v>
      </c>
    </row>
    <row r="18" spans="1:29">
      <c r="A18" s="70">
        <v>45594</v>
      </c>
      <c r="B18" s="102">
        <v>95</v>
      </c>
      <c r="C18" s="92">
        <v>311</v>
      </c>
      <c r="D18" s="112"/>
      <c r="E18" s="147"/>
      <c r="F18" s="42"/>
      <c r="G18" s="13"/>
      <c r="T18" s="81">
        <f t="shared" si="0"/>
        <v>120.4</v>
      </c>
      <c r="U18" s="21">
        <f t="shared" si="1"/>
        <v>96.320000000000007</v>
      </c>
      <c r="V18" s="21">
        <f t="shared" si="2"/>
        <v>144.48000000000002</v>
      </c>
      <c r="W18">
        <f t="shared" si="3"/>
        <v>72.240000000000009</v>
      </c>
      <c r="X18" s="80">
        <f t="shared" si="4"/>
        <v>168.56</v>
      </c>
      <c r="Y18" s="21">
        <f t="shared" si="5"/>
        <v>481.6</v>
      </c>
      <c r="Z18" s="21">
        <f t="shared" si="6"/>
        <v>385.28000000000003</v>
      </c>
      <c r="AA18" s="21">
        <f t="shared" si="7"/>
        <v>577.92000000000007</v>
      </c>
      <c r="AB18">
        <f t="shared" si="8"/>
        <v>288.96000000000004</v>
      </c>
      <c r="AC18" s="80">
        <f t="shared" si="9"/>
        <v>674.24</v>
      </c>
    </row>
    <row r="19" spans="1:29">
      <c r="A19" s="71">
        <v>45595</v>
      </c>
      <c r="B19" s="143">
        <v>112</v>
      </c>
      <c r="C19" s="145">
        <v>357</v>
      </c>
      <c r="D19" s="146"/>
      <c r="E19" s="42"/>
      <c r="F19" s="42"/>
      <c r="G19" s="13"/>
      <c r="T19" s="81">
        <f t="shared" si="0"/>
        <v>120.4</v>
      </c>
      <c r="U19" s="21">
        <f t="shared" si="1"/>
        <v>96.320000000000007</v>
      </c>
      <c r="V19" s="21">
        <f t="shared" si="2"/>
        <v>144.48000000000002</v>
      </c>
      <c r="W19">
        <f t="shared" si="3"/>
        <v>72.240000000000009</v>
      </c>
      <c r="X19" s="80">
        <f t="shared" si="4"/>
        <v>168.56</v>
      </c>
      <c r="Y19" s="21">
        <f t="shared" si="5"/>
        <v>481.6</v>
      </c>
      <c r="Z19" s="21">
        <f t="shared" si="6"/>
        <v>385.28000000000003</v>
      </c>
      <c r="AA19" s="21">
        <f t="shared" si="7"/>
        <v>577.92000000000007</v>
      </c>
      <c r="AB19">
        <f t="shared" si="8"/>
        <v>288.96000000000004</v>
      </c>
      <c r="AC19" s="80">
        <f t="shared" si="9"/>
        <v>674.24</v>
      </c>
    </row>
    <row r="20" spans="1:29">
      <c r="A20" s="120">
        <v>45596</v>
      </c>
      <c r="B20" s="92">
        <v>115</v>
      </c>
      <c r="C20" s="92">
        <v>323</v>
      </c>
      <c r="D20" s="111"/>
      <c r="E20" s="42"/>
      <c r="F20" s="42"/>
      <c r="G20" s="13"/>
      <c r="T20" s="81">
        <f t="shared" si="0"/>
        <v>120.4</v>
      </c>
      <c r="U20" s="21">
        <f t="shared" si="1"/>
        <v>96.320000000000007</v>
      </c>
      <c r="V20" s="21">
        <f t="shared" si="2"/>
        <v>144.48000000000002</v>
      </c>
      <c r="W20">
        <f t="shared" si="3"/>
        <v>72.240000000000009</v>
      </c>
      <c r="X20" s="80">
        <f t="shared" si="4"/>
        <v>168.56</v>
      </c>
      <c r="Y20" s="21">
        <f t="shared" si="5"/>
        <v>481.6</v>
      </c>
      <c r="Z20" s="21">
        <f t="shared" si="6"/>
        <v>385.28000000000003</v>
      </c>
      <c r="AA20" s="21">
        <f t="shared" si="7"/>
        <v>577.92000000000007</v>
      </c>
      <c r="AB20">
        <f t="shared" si="8"/>
        <v>288.96000000000004</v>
      </c>
      <c r="AC20" s="80">
        <f t="shared" si="9"/>
        <v>674.24</v>
      </c>
    </row>
    <row r="21" spans="1:29">
      <c r="A21" s="71">
        <v>45597</v>
      </c>
      <c r="B21" s="156">
        <v>117</v>
      </c>
      <c r="C21" s="156">
        <v>437</v>
      </c>
      <c r="D21" s="111"/>
      <c r="E21" s="42"/>
      <c r="F21" s="42"/>
      <c r="G21" s="13"/>
      <c r="T21" s="81">
        <f t="shared" si="0"/>
        <v>120.4</v>
      </c>
      <c r="U21" s="21">
        <f t="shared" si="1"/>
        <v>96.320000000000007</v>
      </c>
      <c r="V21" s="21">
        <f t="shared" si="2"/>
        <v>144.48000000000002</v>
      </c>
      <c r="W21">
        <f t="shared" si="3"/>
        <v>72.240000000000009</v>
      </c>
      <c r="X21" s="80">
        <f t="shared" si="4"/>
        <v>168.56</v>
      </c>
      <c r="Y21" s="21">
        <f t="shared" si="5"/>
        <v>481.6</v>
      </c>
      <c r="Z21" s="21">
        <f t="shared" si="6"/>
        <v>385.28000000000003</v>
      </c>
      <c r="AA21" s="21">
        <f t="shared" si="7"/>
        <v>577.92000000000007</v>
      </c>
      <c r="AB21">
        <f t="shared" si="8"/>
        <v>288.96000000000004</v>
      </c>
      <c r="AC21" s="80">
        <f t="shared" si="9"/>
        <v>674.24</v>
      </c>
    </row>
    <row r="22" spans="1:29">
      <c r="A22" s="46">
        <v>45600</v>
      </c>
      <c r="B22" s="49">
        <v>123</v>
      </c>
      <c r="C22" s="49">
        <v>381</v>
      </c>
      <c r="D22" s="112"/>
      <c r="E22" s="42"/>
      <c r="F22" s="42"/>
      <c r="G22" s="13"/>
      <c r="T22" s="81">
        <f t="shared" si="0"/>
        <v>120.4</v>
      </c>
      <c r="U22" s="21">
        <f t="shared" si="1"/>
        <v>96.320000000000007</v>
      </c>
      <c r="V22" s="21">
        <f t="shared" si="2"/>
        <v>144.48000000000002</v>
      </c>
      <c r="W22">
        <f t="shared" si="3"/>
        <v>72.240000000000009</v>
      </c>
      <c r="X22" s="80">
        <f t="shared" si="4"/>
        <v>168.56</v>
      </c>
      <c r="Y22" s="21">
        <f t="shared" si="5"/>
        <v>481.6</v>
      </c>
      <c r="Z22" s="21">
        <f t="shared" si="6"/>
        <v>385.28000000000003</v>
      </c>
      <c r="AA22" s="21">
        <f t="shared" si="7"/>
        <v>577.92000000000007</v>
      </c>
      <c r="AB22">
        <f t="shared" si="8"/>
        <v>288.96000000000004</v>
      </c>
      <c r="AC22" s="80">
        <f t="shared" si="9"/>
        <v>674.24</v>
      </c>
    </row>
    <row r="23" spans="1:29">
      <c r="A23" s="46">
        <v>45601</v>
      </c>
      <c r="B23" s="82">
        <v>69</v>
      </c>
      <c r="C23" s="40">
        <v>263</v>
      </c>
      <c r="D23" s="111" t="s">
        <v>130</v>
      </c>
      <c r="E23" s="48"/>
      <c r="F23" s="39"/>
      <c r="G23" s="13"/>
      <c r="T23" s="81">
        <f t="shared" si="0"/>
        <v>120.4</v>
      </c>
      <c r="U23" s="21">
        <f t="shared" si="1"/>
        <v>96.320000000000007</v>
      </c>
      <c r="V23" s="21">
        <f t="shared" si="2"/>
        <v>144.48000000000002</v>
      </c>
      <c r="W23">
        <f t="shared" si="3"/>
        <v>72.240000000000009</v>
      </c>
      <c r="X23" s="80">
        <f t="shared" si="4"/>
        <v>168.56</v>
      </c>
      <c r="Y23" s="21">
        <f t="shared" si="5"/>
        <v>481.6</v>
      </c>
      <c r="Z23" s="21">
        <f t="shared" si="6"/>
        <v>385.28000000000003</v>
      </c>
      <c r="AA23" s="21">
        <f t="shared" si="7"/>
        <v>577.92000000000007</v>
      </c>
      <c r="AB23">
        <f t="shared" si="8"/>
        <v>288.96000000000004</v>
      </c>
      <c r="AC23" s="80">
        <f t="shared" si="9"/>
        <v>674.24</v>
      </c>
    </row>
    <row r="24" spans="1:29">
      <c r="A24" s="46">
        <v>45602</v>
      </c>
      <c r="B24" s="94">
        <v>107</v>
      </c>
      <c r="C24" s="94">
        <v>462</v>
      </c>
      <c r="D24" s="48" t="s">
        <v>131</v>
      </c>
      <c r="E24" s="42"/>
      <c r="F24" s="42"/>
      <c r="G24" s="13"/>
      <c r="T24" s="81">
        <f t="shared" si="0"/>
        <v>120.4</v>
      </c>
      <c r="U24" s="21">
        <f t="shared" si="1"/>
        <v>96.320000000000007</v>
      </c>
      <c r="V24" s="21">
        <f t="shared" si="2"/>
        <v>144.48000000000002</v>
      </c>
      <c r="W24">
        <f t="shared" si="3"/>
        <v>72.240000000000009</v>
      </c>
      <c r="X24" s="80">
        <f t="shared" si="4"/>
        <v>168.56</v>
      </c>
      <c r="Y24" s="21">
        <f t="shared" si="5"/>
        <v>481.6</v>
      </c>
      <c r="Z24" s="21">
        <f t="shared" si="6"/>
        <v>385.28000000000003</v>
      </c>
      <c r="AA24" s="21">
        <f t="shared" si="7"/>
        <v>577.92000000000007</v>
      </c>
      <c r="AB24">
        <f t="shared" si="8"/>
        <v>288.96000000000004</v>
      </c>
      <c r="AC24" s="80">
        <f t="shared" si="9"/>
        <v>674.24</v>
      </c>
    </row>
    <row r="25" spans="1:29">
      <c r="A25" s="46">
        <v>45603</v>
      </c>
      <c r="B25" s="94">
        <v>131</v>
      </c>
      <c r="C25" s="94">
        <v>555</v>
      </c>
      <c r="D25" s="48"/>
      <c r="E25" s="42"/>
      <c r="F25" s="42"/>
      <c r="G25" s="13"/>
      <c r="T25" s="81"/>
      <c r="U25" s="21"/>
      <c r="V25" s="21"/>
      <c r="X25" s="80"/>
      <c r="Y25" s="21"/>
      <c r="Z25" s="21"/>
      <c r="AA25" s="21"/>
      <c r="AC25" s="80"/>
    </row>
    <row r="26" spans="1:29">
      <c r="A26" s="46">
        <v>45604</v>
      </c>
      <c r="B26" s="49">
        <v>100</v>
      </c>
      <c r="C26" s="42">
        <v>630</v>
      </c>
      <c r="D26" s="48"/>
      <c r="E26" s="42"/>
      <c r="F26" s="42"/>
      <c r="G26" s="13"/>
      <c r="J26" s="21"/>
      <c r="T26" s="81">
        <f t="shared" si="0"/>
        <v>120.4</v>
      </c>
      <c r="U26" s="21">
        <f t="shared" si="1"/>
        <v>96.320000000000007</v>
      </c>
      <c r="V26" s="21">
        <f t="shared" si="2"/>
        <v>144.48000000000002</v>
      </c>
      <c r="W26">
        <f t="shared" si="3"/>
        <v>72.240000000000009</v>
      </c>
      <c r="X26" s="80">
        <f t="shared" si="4"/>
        <v>168.56</v>
      </c>
      <c r="Y26" s="21">
        <f t="shared" si="5"/>
        <v>481.6</v>
      </c>
      <c r="Z26" s="21">
        <f t="shared" si="6"/>
        <v>385.28000000000003</v>
      </c>
      <c r="AA26" s="21">
        <f t="shared" si="7"/>
        <v>577.92000000000007</v>
      </c>
      <c r="AB26">
        <f t="shared" si="8"/>
        <v>288.96000000000004</v>
      </c>
      <c r="AC26" s="80">
        <f t="shared" si="9"/>
        <v>674.24</v>
      </c>
    </row>
    <row r="27" spans="1:29">
      <c r="A27" s="46">
        <v>45604</v>
      </c>
      <c r="B27" s="49">
        <v>126</v>
      </c>
      <c r="C27" s="42">
        <v>554</v>
      </c>
      <c r="D27" s="112"/>
      <c r="E27" s="42"/>
      <c r="F27" s="42"/>
      <c r="G27" s="13"/>
      <c r="T27" s="81">
        <f t="shared" si="0"/>
        <v>120.4</v>
      </c>
      <c r="U27" s="21">
        <f t="shared" si="1"/>
        <v>96.320000000000007</v>
      </c>
      <c r="V27" s="21">
        <f t="shared" si="2"/>
        <v>144.48000000000002</v>
      </c>
      <c r="W27">
        <f t="shared" si="3"/>
        <v>72.240000000000009</v>
      </c>
      <c r="X27" s="80">
        <f t="shared" si="4"/>
        <v>168.56</v>
      </c>
      <c r="Y27" s="21">
        <f t="shared" si="5"/>
        <v>481.6</v>
      </c>
      <c r="Z27" s="21">
        <f t="shared" si="6"/>
        <v>385.28000000000003</v>
      </c>
      <c r="AA27" s="21">
        <f t="shared" si="7"/>
        <v>577.92000000000007</v>
      </c>
      <c r="AB27">
        <f t="shared" si="8"/>
        <v>288.96000000000004</v>
      </c>
      <c r="AC27" s="80">
        <f t="shared" si="9"/>
        <v>674.24</v>
      </c>
    </row>
    <row r="28" spans="1:29">
      <c r="A28" s="46">
        <v>45607</v>
      </c>
      <c r="B28" s="42">
        <v>114</v>
      </c>
      <c r="C28" s="42">
        <v>438</v>
      </c>
      <c r="D28" s="112"/>
      <c r="E28" s="42"/>
      <c r="F28" s="42"/>
      <c r="G28" s="13"/>
      <c r="T28" s="81">
        <f t="shared" si="0"/>
        <v>120.4</v>
      </c>
      <c r="U28" s="21">
        <f t="shared" si="1"/>
        <v>96.320000000000007</v>
      </c>
      <c r="V28" s="21">
        <f t="shared" si="2"/>
        <v>144.48000000000002</v>
      </c>
      <c r="W28">
        <f t="shared" si="3"/>
        <v>72.240000000000009</v>
      </c>
      <c r="X28" s="80">
        <f t="shared" si="4"/>
        <v>168.56</v>
      </c>
      <c r="Y28" s="21">
        <f t="shared" si="5"/>
        <v>481.6</v>
      </c>
      <c r="Z28" s="21">
        <f t="shared" si="6"/>
        <v>385.28000000000003</v>
      </c>
      <c r="AA28" s="21">
        <f t="shared" si="7"/>
        <v>577.92000000000007</v>
      </c>
      <c r="AB28">
        <f t="shared" si="8"/>
        <v>288.96000000000004</v>
      </c>
      <c r="AC28" s="80">
        <f t="shared" si="9"/>
        <v>674.24</v>
      </c>
    </row>
    <row r="29" spans="1:29">
      <c r="A29" s="46">
        <v>45608</v>
      </c>
      <c r="B29" s="42">
        <v>78</v>
      </c>
      <c r="C29" s="42">
        <v>350</v>
      </c>
      <c r="D29" s="112"/>
      <c r="E29" s="42"/>
      <c r="F29" s="42"/>
      <c r="G29" s="13"/>
      <c r="T29" s="81">
        <f t="shared" si="0"/>
        <v>120.4</v>
      </c>
      <c r="U29" s="21">
        <f t="shared" si="1"/>
        <v>96.320000000000007</v>
      </c>
      <c r="V29" s="21">
        <f t="shared" si="2"/>
        <v>144.48000000000002</v>
      </c>
      <c r="W29">
        <f t="shared" si="3"/>
        <v>72.240000000000009</v>
      </c>
      <c r="X29" s="80">
        <f t="shared" si="4"/>
        <v>168.56</v>
      </c>
      <c r="Y29" s="21">
        <f t="shared" si="5"/>
        <v>481.6</v>
      </c>
      <c r="Z29" s="21">
        <f t="shared" si="6"/>
        <v>385.28000000000003</v>
      </c>
      <c r="AA29" s="21">
        <f t="shared" si="7"/>
        <v>577.92000000000007</v>
      </c>
      <c r="AB29">
        <f t="shared" si="8"/>
        <v>288.96000000000004</v>
      </c>
      <c r="AC29" s="80">
        <f t="shared" si="9"/>
        <v>674.24</v>
      </c>
    </row>
    <row r="30" spans="1:29">
      <c r="A30" s="46">
        <v>45609</v>
      </c>
      <c r="B30" s="42">
        <v>111</v>
      </c>
      <c r="C30" s="42">
        <v>499</v>
      </c>
      <c r="D30" s="112"/>
      <c r="E30" s="42"/>
      <c r="F30" s="42"/>
      <c r="G30" s="13"/>
      <c r="T30" s="81">
        <f t="shared" si="0"/>
        <v>120.4</v>
      </c>
      <c r="U30" s="21">
        <f t="shared" si="1"/>
        <v>96.320000000000007</v>
      </c>
      <c r="V30" s="21">
        <f t="shared" si="2"/>
        <v>144.48000000000002</v>
      </c>
      <c r="W30">
        <f t="shared" si="3"/>
        <v>72.240000000000009</v>
      </c>
      <c r="X30" s="80">
        <f t="shared" si="4"/>
        <v>168.56</v>
      </c>
      <c r="Y30" s="21">
        <f t="shared" si="5"/>
        <v>481.6</v>
      </c>
      <c r="Z30" s="21">
        <f t="shared" si="6"/>
        <v>385.28000000000003</v>
      </c>
      <c r="AA30" s="21">
        <f t="shared" si="7"/>
        <v>577.92000000000007</v>
      </c>
      <c r="AB30">
        <f t="shared" si="8"/>
        <v>288.96000000000004</v>
      </c>
      <c r="AC30" s="80">
        <f t="shared" si="9"/>
        <v>674.24</v>
      </c>
    </row>
    <row r="31" spans="1:29">
      <c r="A31" s="46">
        <v>45610</v>
      </c>
      <c r="B31" s="42">
        <v>90</v>
      </c>
      <c r="C31" s="91">
        <v>279</v>
      </c>
      <c r="D31" s="112" t="s">
        <v>132</v>
      </c>
      <c r="E31" s="42"/>
      <c r="F31" s="42"/>
      <c r="G31" s="13"/>
      <c r="T31" s="81">
        <f t="shared" si="0"/>
        <v>120.4</v>
      </c>
      <c r="U31" s="21">
        <f t="shared" si="1"/>
        <v>96.320000000000007</v>
      </c>
      <c r="V31" s="21">
        <f t="shared" si="2"/>
        <v>144.48000000000002</v>
      </c>
      <c r="W31">
        <f t="shared" si="3"/>
        <v>72.240000000000009</v>
      </c>
      <c r="X31" s="80">
        <f t="shared" si="4"/>
        <v>168.56</v>
      </c>
      <c r="Y31" s="21">
        <f t="shared" si="5"/>
        <v>481.6</v>
      </c>
      <c r="Z31" s="21">
        <f t="shared" si="6"/>
        <v>385.28000000000003</v>
      </c>
      <c r="AA31" s="21">
        <f t="shared" si="7"/>
        <v>577.92000000000007</v>
      </c>
      <c r="AB31">
        <f t="shared" si="8"/>
        <v>288.96000000000004</v>
      </c>
      <c r="AC31" s="80">
        <f t="shared" si="9"/>
        <v>674.24</v>
      </c>
    </row>
    <row r="32" spans="1:29">
      <c r="A32" s="46">
        <v>45611</v>
      </c>
      <c r="B32" s="42">
        <v>127</v>
      </c>
      <c r="C32" s="42">
        <v>467</v>
      </c>
      <c r="D32" s="48"/>
      <c r="E32" s="42"/>
      <c r="F32" s="42"/>
      <c r="G32" s="13"/>
      <c r="T32" s="81">
        <f t="shared" si="0"/>
        <v>120.4</v>
      </c>
      <c r="U32" s="21">
        <f t="shared" si="1"/>
        <v>96.320000000000007</v>
      </c>
      <c r="V32" s="21">
        <f t="shared" si="2"/>
        <v>144.48000000000002</v>
      </c>
      <c r="W32">
        <f t="shared" si="3"/>
        <v>72.240000000000009</v>
      </c>
      <c r="X32" s="80">
        <f t="shared" si="4"/>
        <v>168.56</v>
      </c>
      <c r="Y32" s="21">
        <f t="shared" si="5"/>
        <v>481.6</v>
      </c>
      <c r="Z32" s="21">
        <f t="shared" si="6"/>
        <v>385.28000000000003</v>
      </c>
      <c r="AA32" s="21">
        <f t="shared" si="7"/>
        <v>577.92000000000007</v>
      </c>
      <c r="AB32">
        <f t="shared" si="8"/>
        <v>288.96000000000004</v>
      </c>
      <c r="AC32" s="80">
        <f t="shared" si="9"/>
        <v>674.24</v>
      </c>
    </row>
    <row r="33" spans="1:29">
      <c r="A33" s="46">
        <v>45614</v>
      </c>
      <c r="B33" s="42">
        <v>124</v>
      </c>
      <c r="C33" s="42">
        <v>500</v>
      </c>
      <c r="D33" s="112"/>
      <c r="E33" s="42"/>
      <c r="F33" s="42"/>
      <c r="G33" s="13"/>
      <c r="T33" s="81">
        <f t="shared" si="0"/>
        <v>120.4</v>
      </c>
      <c r="U33" s="21">
        <f t="shared" si="1"/>
        <v>96.320000000000007</v>
      </c>
      <c r="V33" s="21">
        <f t="shared" si="2"/>
        <v>144.48000000000002</v>
      </c>
      <c r="W33">
        <f t="shared" si="3"/>
        <v>72.240000000000009</v>
      </c>
      <c r="X33" s="80">
        <f t="shared" si="4"/>
        <v>168.56</v>
      </c>
      <c r="Y33" s="21">
        <f t="shared" si="5"/>
        <v>481.6</v>
      </c>
      <c r="Z33" s="21">
        <f t="shared" si="6"/>
        <v>385.28000000000003</v>
      </c>
      <c r="AA33" s="21">
        <f t="shared" si="7"/>
        <v>577.92000000000007</v>
      </c>
      <c r="AB33">
        <f t="shared" si="8"/>
        <v>288.96000000000004</v>
      </c>
      <c r="AC33" s="80">
        <f t="shared" si="9"/>
        <v>674.24</v>
      </c>
    </row>
    <row r="34" spans="1:29">
      <c r="A34" s="46">
        <v>45615</v>
      </c>
      <c r="B34" s="42">
        <v>78</v>
      </c>
      <c r="C34" s="42">
        <v>360</v>
      </c>
      <c r="D34" s="112"/>
      <c r="E34" s="42"/>
      <c r="F34" s="42"/>
      <c r="G34" s="13"/>
      <c r="T34" s="81">
        <f t="shared" si="0"/>
        <v>120.4</v>
      </c>
      <c r="U34" s="21">
        <f t="shared" si="1"/>
        <v>96.320000000000007</v>
      </c>
      <c r="V34" s="21">
        <f t="shared" si="2"/>
        <v>144.48000000000002</v>
      </c>
      <c r="W34">
        <f t="shared" si="3"/>
        <v>72.240000000000009</v>
      </c>
      <c r="X34" s="80">
        <f t="shared" si="4"/>
        <v>168.56</v>
      </c>
      <c r="Y34" s="21">
        <f t="shared" si="5"/>
        <v>481.6</v>
      </c>
      <c r="Z34" s="21">
        <f t="shared" si="6"/>
        <v>385.28000000000003</v>
      </c>
      <c r="AA34" s="21">
        <f t="shared" si="7"/>
        <v>577.92000000000007</v>
      </c>
      <c r="AB34">
        <f t="shared" si="8"/>
        <v>288.96000000000004</v>
      </c>
      <c r="AC34" s="80">
        <f t="shared" si="9"/>
        <v>674.24</v>
      </c>
    </row>
    <row r="35" spans="1:29">
      <c r="A35" s="46">
        <v>45616</v>
      </c>
      <c r="B35" s="158">
        <v>113</v>
      </c>
      <c r="C35" s="49">
        <v>417</v>
      </c>
      <c r="D35" s="48"/>
      <c r="E35" s="42"/>
      <c r="F35" s="42"/>
      <c r="G35" s="13"/>
      <c r="T35" s="81">
        <f t="shared" si="0"/>
        <v>120.4</v>
      </c>
      <c r="U35" s="21">
        <f t="shared" si="1"/>
        <v>96.320000000000007</v>
      </c>
      <c r="V35" s="21">
        <f t="shared" si="2"/>
        <v>144.48000000000002</v>
      </c>
      <c r="W35">
        <f t="shared" si="3"/>
        <v>72.240000000000009</v>
      </c>
      <c r="X35" s="80">
        <f t="shared" si="4"/>
        <v>168.56</v>
      </c>
      <c r="Y35" s="21">
        <f t="shared" si="5"/>
        <v>481.6</v>
      </c>
      <c r="Z35" s="21">
        <f t="shared" si="6"/>
        <v>385.28000000000003</v>
      </c>
      <c r="AA35" s="21">
        <f t="shared" si="7"/>
        <v>577.92000000000007</v>
      </c>
      <c r="AB35">
        <f t="shared" si="8"/>
        <v>288.96000000000004</v>
      </c>
      <c r="AC35" s="80">
        <f t="shared" si="9"/>
        <v>674.24</v>
      </c>
    </row>
    <row r="36" spans="1:29">
      <c r="A36" s="46">
        <v>45617</v>
      </c>
      <c r="B36" s="42">
        <v>85</v>
      </c>
      <c r="C36" s="151">
        <v>359</v>
      </c>
      <c r="D36" s="48"/>
      <c r="E36" s="42"/>
      <c r="F36" s="42"/>
      <c r="G36" s="13"/>
      <c r="T36" s="81">
        <f t="shared" si="0"/>
        <v>120.4</v>
      </c>
      <c r="U36" s="21">
        <f t="shared" si="1"/>
        <v>96.320000000000007</v>
      </c>
      <c r="V36" s="21">
        <f t="shared" si="2"/>
        <v>144.48000000000002</v>
      </c>
      <c r="W36">
        <f t="shared" si="3"/>
        <v>72.240000000000009</v>
      </c>
      <c r="X36" s="80">
        <f t="shared" si="4"/>
        <v>168.56</v>
      </c>
      <c r="Y36" s="21">
        <f t="shared" si="5"/>
        <v>481.6</v>
      </c>
      <c r="Z36" s="21">
        <f t="shared" si="6"/>
        <v>385.28000000000003</v>
      </c>
      <c r="AA36" s="21">
        <f t="shared" si="7"/>
        <v>577.92000000000007</v>
      </c>
      <c r="AB36">
        <f t="shared" si="8"/>
        <v>288.96000000000004</v>
      </c>
      <c r="AC36" s="80">
        <f t="shared" si="9"/>
        <v>674.24</v>
      </c>
    </row>
    <row r="37" spans="1:29">
      <c r="A37" s="46"/>
      <c r="B37" s="42"/>
      <c r="C37" s="42"/>
      <c r="D37" s="112"/>
      <c r="E37" s="13"/>
      <c r="F37" s="13"/>
      <c r="G37" s="13"/>
      <c r="T37" s="81">
        <f t="shared" si="0"/>
        <v>120.4</v>
      </c>
      <c r="U37" s="21">
        <f t="shared" si="1"/>
        <v>96.320000000000007</v>
      </c>
      <c r="V37" s="21">
        <f t="shared" si="2"/>
        <v>144.48000000000002</v>
      </c>
      <c r="W37">
        <f t="shared" si="3"/>
        <v>72.240000000000009</v>
      </c>
      <c r="X37" s="80">
        <f t="shared" si="4"/>
        <v>168.56</v>
      </c>
      <c r="Y37" s="21">
        <f t="shared" si="5"/>
        <v>481.6</v>
      </c>
      <c r="Z37" s="21">
        <f t="shared" si="6"/>
        <v>385.28000000000003</v>
      </c>
      <c r="AA37" s="21">
        <f t="shared" si="7"/>
        <v>577.92000000000007</v>
      </c>
      <c r="AB37">
        <f t="shared" si="8"/>
        <v>288.96000000000004</v>
      </c>
      <c r="AC37" s="80">
        <f t="shared" si="9"/>
        <v>674.24</v>
      </c>
    </row>
    <row r="38" spans="1:29">
      <c r="A38" s="46"/>
      <c r="B38" s="42"/>
      <c r="C38" s="42"/>
      <c r="D38" s="112"/>
      <c r="E38" s="42"/>
      <c r="F38" s="42"/>
      <c r="G38" s="13"/>
      <c r="T38" s="81">
        <f t="shared" si="0"/>
        <v>120.4</v>
      </c>
      <c r="U38" s="21">
        <f t="shared" si="1"/>
        <v>96.320000000000007</v>
      </c>
      <c r="V38" s="21">
        <f t="shared" si="2"/>
        <v>144.48000000000002</v>
      </c>
      <c r="W38">
        <f t="shared" si="3"/>
        <v>72.240000000000009</v>
      </c>
      <c r="X38" s="80">
        <f t="shared" si="4"/>
        <v>168.56</v>
      </c>
      <c r="Y38" s="21">
        <f t="shared" si="5"/>
        <v>481.6</v>
      </c>
      <c r="Z38" s="21">
        <f t="shared" si="6"/>
        <v>385.28000000000003</v>
      </c>
      <c r="AA38" s="21">
        <f t="shared" si="7"/>
        <v>577.92000000000007</v>
      </c>
      <c r="AB38">
        <f t="shared" si="8"/>
        <v>288.96000000000004</v>
      </c>
      <c r="AC38" s="80">
        <f t="shared" si="9"/>
        <v>674.24</v>
      </c>
    </row>
    <row r="39" spans="1:29">
      <c r="A39" s="46"/>
      <c r="B39" s="42"/>
      <c r="C39" s="42"/>
      <c r="D39" s="48"/>
      <c r="E39" s="42"/>
      <c r="F39" s="42"/>
      <c r="G39" s="13"/>
      <c r="T39" s="81">
        <f t="shared" si="0"/>
        <v>120.4</v>
      </c>
      <c r="U39" s="21">
        <f t="shared" si="1"/>
        <v>96.320000000000007</v>
      </c>
      <c r="V39" s="21">
        <f t="shared" si="2"/>
        <v>144.48000000000002</v>
      </c>
      <c r="W39">
        <f t="shared" si="3"/>
        <v>72.240000000000009</v>
      </c>
      <c r="X39" s="80">
        <f t="shared" si="4"/>
        <v>168.56</v>
      </c>
      <c r="Y39" s="21">
        <f t="shared" si="5"/>
        <v>481.6</v>
      </c>
      <c r="Z39" s="21">
        <f t="shared" si="6"/>
        <v>385.28000000000003</v>
      </c>
      <c r="AA39" s="21">
        <f t="shared" si="7"/>
        <v>577.92000000000007</v>
      </c>
      <c r="AB39">
        <f t="shared" si="8"/>
        <v>288.96000000000004</v>
      </c>
      <c r="AC39" s="80">
        <f t="shared" si="9"/>
        <v>674.24</v>
      </c>
    </row>
    <row r="40" spans="1:29">
      <c r="A40" s="46"/>
      <c r="B40" s="42"/>
      <c r="C40" s="42"/>
      <c r="D40" s="48"/>
      <c r="E40" s="42"/>
      <c r="F40" s="42"/>
      <c r="G40" s="13"/>
      <c r="T40" s="81">
        <f t="shared" si="0"/>
        <v>120.4</v>
      </c>
      <c r="U40" s="21">
        <f t="shared" si="1"/>
        <v>96.320000000000007</v>
      </c>
      <c r="V40" s="21">
        <f t="shared" si="2"/>
        <v>144.48000000000002</v>
      </c>
      <c r="W40">
        <f t="shared" si="3"/>
        <v>72.240000000000009</v>
      </c>
      <c r="X40" s="80">
        <f t="shared" si="4"/>
        <v>168.56</v>
      </c>
      <c r="Y40" s="21">
        <f t="shared" si="5"/>
        <v>481.6</v>
      </c>
      <c r="Z40" s="21">
        <f t="shared" si="6"/>
        <v>385.28000000000003</v>
      </c>
      <c r="AA40" s="21">
        <f t="shared" si="7"/>
        <v>577.92000000000007</v>
      </c>
      <c r="AB40">
        <f t="shared" si="8"/>
        <v>288.96000000000004</v>
      </c>
      <c r="AC40" s="80">
        <f t="shared" si="9"/>
        <v>674.24</v>
      </c>
    </row>
    <row r="41" spans="1:29">
      <c r="A41" s="46"/>
      <c r="B41" s="42"/>
      <c r="C41" s="42"/>
      <c r="D41" s="112"/>
      <c r="E41" s="42"/>
      <c r="F41" s="42"/>
      <c r="G41" s="13"/>
      <c r="T41" s="81">
        <f t="shared" si="0"/>
        <v>120.4</v>
      </c>
      <c r="U41" s="21">
        <f t="shared" si="1"/>
        <v>96.320000000000007</v>
      </c>
      <c r="V41" s="21">
        <f t="shared" si="2"/>
        <v>144.48000000000002</v>
      </c>
      <c r="W41">
        <f t="shared" si="3"/>
        <v>72.240000000000009</v>
      </c>
      <c r="X41" s="80">
        <f t="shared" si="4"/>
        <v>168.56</v>
      </c>
      <c r="Y41" s="21">
        <f t="shared" si="5"/>
        <v>481.6</v>
      </c>
      <c r="Z41" s="21">
        <f t="shared" si="6"/>
        <v>385.28000000000003</v>
      </c>
      <c r="AA41" s="21">
        <f t="shared" si="7"/>
        <v>577.92000000000007</v>
      </c>
      <c r="AB41">
        <f t="shared" si="8"/>
        <v>288.96000000000004</v>
      </c>
      <c r="AC41" s="80">
        <f t="shared" si="9"/>
        <v>674.24</v>
      </c>
    </row>
    <row r="42" spans="1:29">
      <c r="A42" s="46"/>
      <c r="B42" s="42"/>
      <c r="C42" s="42"/>
      <c r="D42" s="48"/>
      <c r="E42" s="42"/>
      <c r="F42" s="42"/>
      <c r="G42" s="13"/>
      <c r="T42" s="81">
        <f t="shared" si="0"/>
        <v>120.4</v>
      </c>
      <c r="U42" s="21">
        <f t="shared" si="1"/>
        <v>96.320000000000007</v>
      </c>
      <c r="V42" s="21">
        <f t="shared" si="2"/>
        <v>144.48000000000002</v>
      </c>
      <c r="W42">
        <f t="shared" si="3"/>
        <v>72.240000000000009</v>
      </c>
      <c r="X42" s="80">
        <f t="shared" si="4"/>
        <v>168.56</v>
      </c>
      <c r="Y42" s="21">
        <f t="shared" si="5"/>
        <v>481.6</v>
      </c>
      <c r="Z42" s="21">
        <f t="shared" si="6"/>
        <v>385.28000000000003</v>
      </c>
      <c r="AA42" s="21">
        <f t="shared" si="7"/>
        <v>577.92000000000007</v>
      </c>
      <c r="AB42">
        <f t="shared" si="8"/>
        <v>288.96000000000004</v>
      </c>
      <c r="AC42" s="80">
        <f t="shared" si="9"/>
        <v>674.24</v>
      </c>
    </row>
    <row r="43" spans="1:29">
      <c r="A43" s="46"/>
      <c r="B43" s="42"/>
      <c r="C43" s="42"/>
      <c r="D43" s="48"/>
      <c r="E43" s="42"/>
      <c r="F43" s="42"/>
      <c r="G43" s="13"/>
      <c r="T43" s="81">
        <f t="shared" si="0"/>
        <v>120.4</v>
      </c>
      <c r="U43" s="21">
        <f t="shared" si="1"/>
        <v>96.320000000000007</v>
      </c>
      <c r="V43" s="21">
        <f t="shared" si="2"/>
        <v>144.48000000000002</v>
      </c>
      <c r="W43">
        <f t="shared" si="3"/>
        <v>72.240000000000009</v>
      </c>
      <c r="X43" s="80">
        <f t="shared" si="4"/>
        <v>168.56</v>
      </c>
      <c r="Y43" s="21">
        <f t="shared" si="5"/>
        <v>481.6</v>
      </c>
      <c r="Z43" s="21">
        <f t="shared" si="6"/>
        <v>385.28000000000003</v>
      </c>
      <c r="AA43" s="21">
        <f t="shared" si="7"/>
        <v>577.92000000000007</v>
      </c>
      <c r="AB43">
        <f t="shared" si="8"/>
        <v>288.96000000000004</v>
      </c>
      <c r="AC43" s="80">
        <f t="shared" si="9"/>
        <v>674.24</v>
      </c>
    </row>
    <row r="44" spans="1:29">
      <c r="A44" s="46"/>
      <c r="B44" s="49"/>
      <c r="C44" s="42"/>
      <c r="D44" s="112"/>
      <c r="E44" s="42"/>
      <c r="F44" s="42"/>
      <c r="G44" s="13"/>
      <c r="T44" s="81">
        <f t="shared" si="0"/>
        <v>120.4</v>
      </c>
      <c r="U44" s="21">
        <f t="shared" si="1"/>
        <v>96.320000000000007</v>
      </c>
      <c r="V44" s="21">
        <f t="shared" si="2"/>
        <v>144.48000000000002</v>
      </c>
      <c r="W44">
        <f t="shared" si="3"/>
        <v>72.240000000000009</v>
      </c>
      <c r="X44" s="80">
        <f t="shared" si="4"/>
        <v>168.56</v>
      </c>
      <c r="Y44" s="21">
        <f t="shared" si="5"/>
        <v>481.6</v>
      </c>
      <c r="Z44" s="21">
        <f t="shared" si="6"/>
        <v>385.28000000000003</v>
      </c>
      <c r="AA44" s="21">
        <f t="shared" si="7"/>
        <v>577.92000000000007</v>
      </c>
      <c r="AB44">
        <f t="shared" si="8"/>
        <v>288.96000000000004</v>
      </c>
      <c r="AC44" s="80">
        <f t="shared" si="9"/>
        <v>674.24</v>
      </c>
    </row>
    <row r="45" spans="1:29">
      <c r="A45" s="46"/>
      <c r="B45" s="49"/>
      <c r="C45" s="42"/>
      <c r="D45" s="112"/>
      <c r="E45" s="42"/>
      <c r="F45" s="42"/>
      <c r="G45" s="13"/>
      <c r="T45" s="81">
        <f t="shared" si="0"/>
        <v>120.4</v>
      </c>
      <c r="U45" s="21">
        <f t="shared" si="1"/>
        <v>96.320000000000007</v>
      </c>
      <c r="V45" s="21">
        <f t="shared" si="2"/>
        <v>144.48000000000002</v>
      </c>
      <c r="W45">
        <f t="shared" si="3"/>
        <v>72.240000000000009</v>
      </c>
      <c r="X45" s="80">
        <f t="shared" si="4"/>
        <v>168.56</v>
      </c>
      <c r="Y45" s="21">
        <f t="shared" si="5"/>
        <v>481.6</v>
      </c>
      <c r="Z45" s="21">
        <f t="shared" si="6"/>
        <v>385.28000000000003</v>
      </c>
      <c r="AA45" s="21">
        <f t="shared" si="7"/>
        <v>577.92000000000007</v>
      </c>
      <c r="AB45">
        <f t="shared" si="8"/>
        <v>288.96000000000004</v>
      </c>
      <c r="AC45" s="80">
        <f t="shared" si="9"/>
        <v>674.24</v>
      </c>
    </row>
    <row r="46" spans="1:29">
      <c r="A46" s="46"/>
      <c r="B46" s="49"/>
      <c r="C46" s="42"/>
      <c r="D46" s="112"/>
      <c r="E46" s="42"/>
      <c r="F46" s="42"/>
      <c r="G46" s="13"/>
      <c r="T46" s="81">
        <f t="shared" si="0"/>
        <v>120.4</v>
      </c>
      <c r="U46" s="21">
        <f t="shared" si="1"/>
        <v>96.320000000000007</v>
      </c>
      <c r="V46" s="21">
        <f t="shared" si="2"/>
        <v>144.48000000000002</v>
      </c>
      <c r="W46">
        <f t="shared" si="3"/>
        <v>72.240000000000009</v>
      </c>
      <c r="X46" s="80">
        <f t="shared" si="4"/>
        <v>168.56</v>
      </c>
      <c r="Y46" s="21">
        <f t="shared" si="5"/>
        <v>481.6</v>
      </c>
      <c r="Z46" s="21">
        <f t="shared" si="6"/>
        <v>385.28000000000003</v>
      </c>
      <c r="AA46" s="21">
        <f t="shared" si="7"/>
        <v>577.92000000000007</v>
      </c>
      <c r="AB46">
        <f t="shared" si="8"/>
        <v>288.96000000000004</v>
      </c>
      <c r="AC46" s="80">
        <f t="shared" si="9"/>
        <v>674.24</v>
      </c>
    </row>
    <row r="47" spans="1:29">
      <c r="A47" s="46"/>
      <c r="B47" s="42"/>
      <c r="C47" s="42"/>
      <c r="D47" s="42"/>
      <c r="E47" s="42"/>
      <c r="F47" s="42"/>
      <c r="G47" s="13"/>
      <c r="T47" s="81">
        <f t="shared" si="0"/>
        <v>120.4</v>
      </c>
      <c r="U47" s="21">
        <f t="shared" si="1"/>
        <v>96.320000000000007</v>
      </c>
      <c r="V47" s="21">
        <f t="shared" si="2"/>
        <v>144.48000000000002</v>
      </c>
      <c r="W47">
        <f t="shared" si="3"/>
        <v>72.240000000000009</v>
      </c>
      <c r="X47" s="80">
        <f t="shared" si="4"/>
        <v>168.56</v>
      </c>
      <c r="Y47" s="21">
        <f t="shared" si="5"/>
        <v>481.6</v>
      </c>
      <c r="Z47" s="21">
        <f t="shared" si="6"/>
        <v>385.28000000000003</v>
      </c>
      <c r="AA47" s="21">
        <f t="shared" si="7"/>
        <v>577.92000000000007</v>
      </c>
      <c r="AB47">
        <f t="shared" si="8"/>
        <v>288.96000000000004</v>
      </c>
      <c r="AC47" s="80">
        <f t="shared" si="9"/>
        <v>674.24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120.4</v>
      </c>
      <c r="U48" s="21">
        <f t="shared" si="1"/>
        <v>96.320000000000007</v>
      </c>
      <c r="V48" s="21">
        <f t="shared" si="2"/>
        <v>144.48000000000002</v>
      </c>
      <c r="W48">
        <f t="shared" si="3"/>
        <v>72.240000000000009</v>
      </c>
      <c r="X48" s="80">
        <f t="shared" si="4"/>
        <v>168.56</v>
      </c>
      <c r="Y48" s="21">
        <f t="shared" si="5"/>
        <v>481.6</v>
      </c>
      <c r="Z48" s="21">
        <f t="shared" si="6"/>
        <v>385.28000000000003</v>
      </c>
      <c r="AA48" s="21">
        <f t="shared" si="7"/>
        <v>577.92000000000007</v>
      </c>
      <c r="AB48">
        <f t="shared" si="8"/>
        <v>288.96000000000004</v>
      </c>
      <c r="AC48" s="80">
        <f t="shared" si="9"/>
        <v>674.24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120.4</v>
      </c>
      <c r="U49" s="21">
        <f t="shared" si="1"/>
        <v>96.320000000000007</v>
      </c>
      <c r="V49" s="21">
        <f t="shared" si="2"/>
        <v>144.48000000000002</v>
      </c>
      <c r="W49">
        <f t="shared" si="3"/>
        <v>72.240000000000009</v>
      </c>
      <c r="X49" s="80">
        <f t="shared" si="4"/>
        <v>168.56</v>
      </c>
      <c r="Y49" s="21">
        <f t="shared" si="5"/>
        <v>481.6</v>
      </c>
      <c r="Z49" s="21">
        <f t="shared" si="6"/>
        <v>385.28000000000003</v>
      </c>
      <c r="AA49" s="21">
        <f t="shared" si="7"/>
        <v>577.92000000000007</v>
      </c>
      <c r="AB49">
        <f t="shared" si="8"/>
        <v>288.96000000000004</v>
      </c>
      <c r="AC49" s="80">
        <f t="shared" si="9"/>
        <v>674.24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120.4</v>
      </c>
      <c r="U50" s="21">
        <f t="shared" si="1"/>
        <v>96.320000000000007</v>
      </c>
      <c r="V50" s="21">
        <f t="shared" si="2"/>
        <v>144.48000000000002</v>
      </c>
      <c r="W50">
        <f t="shared" si="3"/>
        <v>72.240000000000009</v>
      </c>
      <c r="X50" s="80">
        <f t="shared" si="4"/>
        <v>168.56</v>
      </c>
      <c r="Y50" s="21">
        <f t="shared" si="5"/>
        <v>481.6</v>
      </c>
      <c r="Z50" s="21">
        <f t="shared" si="6"/>
        <v>385.28000000000003</v>
      </c>
      <c r="AA50" s="21">
        <f t="shared" si="7"/>
        <v>577.92000000000007</v>
      </c>
      <c r="AB50">
        <f t="shared" si="8"/>
        <v>288.96000000000004</v>
      </c>
      <c r="AC50" s="80">
        <f t="shared" si="9"/>
        <v>674.24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120.4</v>
      </c>
      <c r="U51" s="21">
        <f t="shared" si="1"/>
        <v>96.320000000000007</v>
      </c>
      <c r="V51" s="21">
        <f t="shared" si="2"/>
        <v>144.48000000000002</v>
      </c>
      <c r="W51">
        <f t="shared" si="3"/>
        <v>72.240000000000009</v>
      </c>
      <c r="X51" s="80">
        <f t="shared" si="4"/>
        <v>168.56</v>
      </c>
      <c r="Y51" s="21">
        <f t="shared" si="5"/>
        <v>481.6</v>
      </c>
      <c r="Z51" s="21">
        <f t="shared" si="6"/>
        <v>385.28000000000003</v>
      </c>
      <c r="AA51" s="21">
        <f t="shared" si="7"/>
        <v>577.92000000000007</v>
      </c>
      <c r="AB51">
        <f t="shared" si="8"/>
        <v>288.96000000000004</v>
      </c>
      <c r="AC51" s="80">
        <f t="shared" si="9"/>
        <v>674.24</v>
      </c>
    </row>
    <row r="52" spans="1:29">
      <c r="A52" s="46"/>
      <c r="B52" s="42"/>
      <c r="C52" s="42"/>
      <c r="D52" s="48"/>
      <c r="E52" s="13"/>
      <c r="F52" s="13"/>
      <c r="G52" s="13"/>
      <c r="T52" s="81">
        <f t="shared" si="0"/>
        <v>120.4</v>
      </c>
      <c r="U52" s="21">
        <f t="shared" si="1"/>
        <v>96.320000000000007</v>
      </c>
      <c r="V52" s="21">
        <f t="shared" si="2"/>
        <v>144.48000000000002</v>
      </c>
      <c r="W52">
        <f t="shared" si="3"/>
        <v>72.240000000000009</v>
      </c>
      <c r="X52" s="80">
        <f t="shared" si="4"/>
        <v>168.56</v>
      </c>
      <c r="Y52" s="21">
        <f t="shared" si="5"/>
        <v>481.6</v>
      </c>
      <c r="Z52" s="21">
        <f t="shared" si="6"/>
        <v>385.28000000000003</v>
      </c>
      <c r="AA52" s="21">
        <f t="shared" si="7"/>
        <v>577.92000000000007</v>
      </c>
      <c r="AB52">
        <f t="shared" si="8"/>
        <v>288.96000000000004</v>
      </c>
      <c r="AC52" s="80">
        <f t="shared" si="9"/>
        <v>674.24</v>
      </c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46"/>
      <c r="B55" s="42"/>
      <c r="C55" s="42"/>
      <c r="D55" s="48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50"/>
      <c r="B58" s="51"/>
      <c r="C58" s="51"/>
      <c r="D58" s="13"/>
      <c r="E58" s="13"/>
      <c r="F58" s="13"/>
      <c r="G58" s="13"/>
    </row>
    <row r="59" spans="1:29">
      <c r="A59" s="12"/>
    </row>
  </sheetData>
  <sheetProtection algorithmName="SHA-512" hashValue="CUp9vopTTuVQravdyjFxU9EBlFcSixQ7Z8IhZnC+PTs2/8adU3xBO9MKJlVqe5Zc/0qVByszPIfZsqe3a10Llw==" saltValue="7thQsNf2k8ZaRb23iWvWGA==" spinCount="100000" sheet="1" objects="1" scenarios="1"/>
  <mergeCells count="11">
    <mergeCell ref="D9:F9"/>
    <mergeCell ref="A5:A6"/>
    <mergeCell ref="D5:F5"/>
    <mergeCell ref="D6:F6"/>
    <mergeCell ref="D7:F7"/>
    <mergeCell ref="D8:F8"/>
    <mergeCell ref="D10:F10"/>
    <mergeCell ref="D11:F11"/>
    <mergeCell ref="D12:F12"/>
    <mergeCell ref="D13:F13"/>
    <mergeCell ref="D14:F14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A191-7ADE-41A9-B728-86FE62507BA6}">
  <dimension ref="A1:AC57"/>
  <sheetViews>
    <sheetView workbookViewId="0">
      <selection activeCell="C19" sqref="C19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2.7109375" customWidth="1"/>
    <col min="5" max="5" width="49.710937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>
        <v>118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>
        <v>119</v>
      </c>
      <c r="D2" s="4"/>
      <c r="E2" s="11" t="s">
        <v>133</v>
      </c>
      <c r="F2" s="68"/>
      <c r="H2" s="7"/>
      <c r="I2" s="13" t="s">
        <v>10</v>
      </c>
      <c r="J2" s="14">
        <f>AVERAGE(B7:B13)</f>
        <v>26.142857142857142</v>
      </c>
      <c r="K2" s="14">
        <f>AVERAGE(C7:C13)</f>
        <v>381.42857142857144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 t="s">
        <v>134</v>
      </c>
      <c r="D3" s="18"/>
      <c r="E3" s="11" t="s">
        <v>135</v>
      </c>
      <c r="F3" s="69"/>
      <c r="H3" s="7"/>
      <c r="I3" s="13" t="s">
        <v>12</v>
      </c>
      <c r="J3" s="19">
        <f>STDEV(B7:B12)</f>
        <v>2.1602468994692869</v>
      </c>
      <c r="K3" s="19">
        <f>STDEV(C7:C12)</f>
        <v>107.39723770501118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5.2285714285714286</v>
      </c>
      <c r="K4" s="13">
        <f>0.2*K2</f>
        <v>76.285714285714292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150" t="s">
        <v>16</v>
      </c>
      <c r="D5" s="246" t="s">
        <v>17</v>
      </c>
      <c r="E5" s="246"/>
      <c r="F5" s="246"/>
      <c r="G5" s="33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136</v>
      </c>
      <c r="C6" s="57" t="s">
        <v>137</v>
      </c>
      <c r="D6" s="243"/>
      <c r="E6" s="244"/>
      <c r="F6" s="244"/>
      <c r="G6" s="33"/>
      <c r="H6" s="7"/>
      <c r="I6" s="26" t="s">
        <v>22</v>
      </c>
      <c r="J6" s="19">
        <f>J2-(2*J4)</f>
        <v>15.685714285714285</v>
      </c>
      <c r="K6" s="19">
        <f>K2-(2*K4)</f>
        <v>228.85714285714286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45608</v>
      </c>
      <c r="B7" s="31">
        <v>24</v>
      </c>
      <c r="C7" s="58">
        <v>284</v>
      </c>
      <c r="D7" s="234"/>
      <c r="E7" s="234"/>
      <c r="F7" s="234"/>
      <c r="G7" s="32"/>
      <c r="H7" s="7"/>
      <c r="I7" s="26" t="s">
        <v>25</v>
      </c>
      <c r="J7" s="19">
        <f>J2+(2*J4)</f>
        <v>36.6</v>
      </c>
      <c r="K7" s="19">
        <f>K2+(2*K4)</f>
        <v>534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45609</v>
      </c>
      <c r="B8" s="31">
        <v>25</v>
      </c>
      <c r="C8" s="59">
        <v>369</v>
      </c>
      <c r="D8" s="234"/>
      <c r="E8" s="234"/>
      <c r="F8" s="234"/>
      <c r="G8" s="33"/>
      <c r="H8" s="7"/>
      <c r="T8" s="81">
        <f>$J$2</f>
        <v>26.142857142857142</v>
      </c>
      <c r="U8" s="21">
        <f>$J$2-$J$4</f>
        <v>20.914285714285715</v>
      </c>
      <c r="V8" s="21">
        <f>$J$2+$J$4</f>
        <v>31.37142857142857</v>
      </c>
      <c r="W8">
        <f>$J$2-(2*$J$4)</f>
        <v>15.685714285714285</v>
      </c>
      <c r="X8" s="80">
        <f>$J$2+(2*$J$4)</f>
        <v>36.6</v>
      </c>
      <c r="Y8" s="21">
        <f>$K$2</f>
        <v>381.42857142857144</v>
      </c>
      <c r="Z8" s="21">
        <f>$K$2-$K$4</f>
        <v>305.14285714285717</v>
      </c>
      <c r="AA8" s="21">
        <f>$K$2+$K$4</f>
        <v>457.71428571428572</v>
      </c>
      <c r="AB8">
        <f>$K$2-(2*$K$4)</f>
        <v>228.85714285714286</v>
      </c>
      <c r="AC8" s="80">
        <f>$K$2+(2*$K$4)</f>
        <v>534</v>
      </c>
    </row>
    <row r="9" spans="1:29">
      <c r="A9" s="46">
        <v>45610</v>
      </c>
      <c r="B9" s="31">
        <v>28</v>
      </c>
      <c r="C9" s="59">
        <v>332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0" si="0">$J$2</f>
        <v>26.142857142857142</v>
      </c>
      <c r="U9" s="21">
        <f t="shared" ref="U9:U50" si="1">$J$2-$J$4</f>
        <v>20.914285714285715</v>
      </c>
      <c r="V9" s="21">
        <f t="shared" ref="V9:V50" si="2">$J$2+$J$4</f>
        <v>31.37142857142857</v>
      </c>
      <c r="W9">
        <f t="shared" ref="W9:W50" si="3">$J$2-(2*$J$4)</f>
        <v>15.685714285714285</v>
      </c>
      <c r="X9" s="80">
        <f t="shared" ref="X9:X50" si="4">$J$2+(2*$J$4)</f>
        <v>36.6</v>
      </c>
      <c r="Y9" s="21">
        <f t="shared" ref="Y9:Y50" si="5">$K$2</f>
        <v>381.42857142857144</v>
      </c>
      <c r="Z9" s="21">
        <f t="shared" ref="Z9:Z50" si="6">$K$2-$K$4</f>
        <v>305.14285714285717</v>
      </c>
      <c r="AA9" s="21">
        <f t="shared" ref="AA9:AA50" si="7">$K$2+$K$4</f>
        <v>457.71428571428572</v>
      </c>
      <c r="AB9">
        <f t="shared" ref="AB9:AB50" si="8">$K$2-(2*$K$4)</f>
        <v>228.85714285714286</v>
      </c>
      <c r="AC9" s="80">
        <f t="shared" ref="AC9:AC50" si="9">$K$2+(2*$K$4)</f>
        <v>534</v>
      </c>
    </row>
    <row r="10" spans="1:29">
      <c r="A10" s="46">
        <v>45611</v>
      </c>
      <c r="B10" s="101">
        <v>24</v>
      </c>
      <c r="C10" s="102">
        <v>335</v>
      </c>
      <c r="D10" s="234"/>
      <c r="E10" s="234"/>
      <c r="F10" s="234"/>
      <c r="G10" s="32"/>
      <c r="I10" s="36"/>
      <c r="T10" s="81">
        <f t="shared" si="0"/>
        <v>26.142857142857142</v>
      </c>
      <c r="U10" s="21">
        <f t="shared" si="1"/>
        <v>20.914285714285715</v>
      </c>
      <c r="V10" s="21">
        <f t="shared" si="2"/>
        <v>31.37142857142857</v>
      </c>
      <c r="W10">
        <f t="shared" si="3"/>
        <v>15.685714285714285</v>
      </c>
      <c r="X10" s="80">
        <f t="shared" si="4"/>
        <v>36.6</v>
      </c>
      <c r="Y10" s="21">
        <f t="shared" si="5"/>
        <v>381.42857142857144</v>
      </c>
      <c r="Z10" s="21">
        <f t="shared" si="6"/>
        <v>305.14285714285717</v>
      </c>
      <c r="AA10" s="21">
        <f t="shared" si="7"/>
        <v>457.71428571428572</v>
      </c>
      <c r="AB10">
        <f t="shared" si="8"/>
        <v>228.85714285714286</v>
      </c>
      <c r="AC10" s="80">
        <f t="shared" si="9"/>
        <v>534</v>
      </c>
    </row>
    <row r="11" spans="1:29">
      <c r="A11" s="46">
        <v>45614</v>
      </c>
      <c r="B11" s="108">
        <v>28</v>
      </c>
      <c r="C11" s="100">
        <v>587</v>
      </c>
      <c r="D11" s="234"/>
      <c r="E11" s="234"/>
      <c r="F11" s="234"/>
      <c r="G11" s="32"/>
      <c r="J11" s="21"/>
      <c r="K11" s="21"/>
      <c r="T11" s="81">
        <f t="shared" si="0"/>
        <v>26.142857142857142</v>
      </c>
      <c r="U11" s="21">
        <f t="shared" si="1"/>
        <v>20.914285714285715</v>
      </c>
      <c r="V11" s="21">
        <f t="shared" si="2"/>
        <v>31.37142857142857</v>
      </c>
      <c r="W11">
        <f t="shared" si="3"/>
        <v>15.685714285714285</v>
      </c>
      <c r="X11" s="80">
        <f t="shared" si="4"/>
        <v>36.6</v>
      </c>
      <c r="Y11" s="21">
        <f t="shared" si="5"/>
        <v>381.42857142857144</v>
      </c>
      <c r="Z11" s="21">
        <f t="shared" si="6"/>
        <v>305.14285714285717</v>
      </c>
      <c r="AA11" s="21">
        <f t="shared" si="7"/>
        <v>457.71428571428572</v>
      </c>
      <c r="AB11">
        <f t="shared" si="8"/>
        <v>228.85714285714286</v>
      </c>
      <c r="AC11" s="80">
        <f t="shared" si="9"/>
        <v>534</v>
      </c>
    </row>
    <row r="12" spans="1:29">
      <c r="A12" s="46">
        <v>45615</v>
      </c>
      <c r="B12" s="31">
        <v>23</v>
      </c>
      <c r="C12" s="157">
        <v>344</v>
      </c>
      <c r="D12" s="234"/>
      <c r="E12" s="234"/>
      <c r="F12" s="234"/>
      <c r="G12" s="32"/>
      <c r="J12" s="52"/>
      <c r="K12" s="52"/>
      <c r="T12" s="81">
        <f t="shared" si="0"/>
        <v>26.142857142857142</v>
      </c>
      <c r="U12" s="21">
        <f t="shared" si="1"/>
        <v>20.914285714285715</v>
      </c>
      <c r="V12" s="21">
        <f t="shared" si="2"/>
        <v>31.37142857142857</v>
      </c>
      <c r="W12">
        <f t="shared" si="3"/>
        <v>15.685714285714285</v>
      </c>
      <c r="X12" s="80">
        <f t="shared" si="4"/>
        <v>36.6</v>
      </c>
      <c r="Y12" s="21">
        <f t="shared" si="5"/>
        <v>381.42857142857144</v>
      </c>
      <c r="Z12" s="21">
        <f t="shared" si="6"/>
        <v>305.14285714285717</v>
      </c>
      <c r="AA12" s="21">
        <f t="shared" si="7"/>
        <v>457.71428571428572</v>
      </c>
      <c r="AB12">
        <f t="shared" si="8"/>
        <v>228.85714285714286</v>
      </c>
      <c r="AC12" s="80">
        <f t="shared" si="9"/>
        <v>534</v>
      </c>
    </row>
    <row r="13" spans="1:29">
      <c r="A13" s="46">
        <v>45616</v>
      </c>
      <c r="B13" s="42">
        <v>31</v>
      </c>
      <c r="C13" s="151">
        <v>419</v>
      </c>
      <c r="D13" s="234"/>
      <c r="E13" s="234"/>
      <c r="F13" s="234"/>
      <c r="G13" s="33"/>
      <c r="T13" s="81">
        <f t="shared" si="0"/>
        <v>26.142857142857142</v>
      </c>
      <c r="U13" s="21">
        <f t="shared" si="1"/>
        <v>20.914285714285715</v>
      </c>
      <c r="V13" s="21">
        <f t="shared" si="2"/>
        <v>31.37142857142857</v>
      </c>
      <c r="W13">
        <f t="shared" si="3"/>
        <v>15.685714285714285</v>
      </c>
      <c r="X13" s="80">
        <f t="shared" si="4"/>
        <v>36.6</v>
      </c>
      <c r="Y13" s="21">
        <f t="shared" si="5"/>
        <v>381.42857142857144</v>
      </c>
      <c r="Z13" s="21">
        <f t="shared" si="6"/>
        <v>305.14285714285717</v>
      </c>
      <c r="AA13" s="21">
        <f t="shared" si="7"/>
        <v>457.71428571428572</v>
      </c>
      <c r="AB13">
        <f t="shared" si="8"/>
        <v>228.85714285714286</v>
      </c>
      <c r="AC13" s="80">
        <f t="shared" si="9"/>
        <v>534</v>
      </c>
    </row>
    <row r="14" spans="1:29">
      <c r="A14" s="46">
        <v>45618</v>
      </c>
      <c r="B14" s="42">
        <v>21</v>
      </c>
      <c r="C14" s="151">
        <v>383</v>
      </c>
      <c r="D14" s="152" t="s">
        <v>113</v>
      </c>
      <c r="E14" s="153"/>
      <c r="F14" s="153"/>
      <c r="G14" s="33"/>
      <c r="I14" s="13" t="s">
        <v>10</v>
      </c>
      <c r="J14" s="14">
        <f>AVERAGE(B12:B39)</f>
        <v>26.5</v>
      </c>
      <c r="K14" s="14">
        <f>AVERAGE(C7:C39)</f>
        <v>398.69230769230768</v>
      </c>
      <c r="M14">
        <f>K14-(0.4*K14)</f>
        <v>239.21538461538461</v>
      </c>
      <c r="T14" s="81">
        <f t="shared" si="0"/>
        <v>26.142857142857142</v>
      </c>
      <c r="U14" s="21">
        <f t="shared" si="1"/>
        <v>20.914285714285715</v>
      </c>
      <c r="V14" s="21">
        <f t="shared" si="2"/>
        <v>31.37142857142857</v>
      </c>
      <c r="W14">
        <f t="shared" si="3"/>
        <v>15.685714285714285</v>
      </c>
      <c r="X14" s="80">
        <f t="shared" si="4"/>
        <v>36.6</v>
      </c>
      <c r="Y14" s="21">
        <f t="shared" si="5"/>
        <v>381.42857142857144</v>
      </c>
      <c r="Z14" s="21">
        <f t="shared" si="6"/>
        <v>305.14285714285717</v>
      </c>
      <c r="AA14" s="21">
        <f t="shared" si="7"/>
        <v>457.71428571428572</v>
      </c>
      <c r="AB14">
        <f t="shared" si="8"/>
        <v>228.85714285714286</v>
      </c>
      <c r="AC14" s="80">
        <f t="shared" si="9"/>
        <v>534</v>
      </c>
    </row>
    <row r="15" spans="1:29">
      <c r="A15" s="46">
        <v>45621</v>
      </c>
      <c r="B15" s="42">
        <v>34</v>
      </c>
      <c r="C15" s="91">
        <v>576</v>
      </c>
      <c r="D15" s="154" t="s">
        <v>138</v>
      </c>
      <c r="E15" s="155"/>
      <c r="F15" s="155"/>
      <c r="G15" s="13"/>
      <c r="I15" s="13" t="s">
        <v>12</v>
      </c>
      <c r="J15" s="13">
        <f>STDEV(B12:B37)</f>
        <v>6.4807406984078604</v>
      </c>
      <c r="K15" s="13">
        <f>STDEV(C7:C37)</f>
        <v>128.81924326705789</v>
      </c>
      <c r="M15">
        <f>K14+(0.4*K14)</f>
        <v>558.16923076923081</v>
      </c>
      <c r="T15" s="81">
        <f t="shared" si="0"/>
        <v>26.142857142857142</v>
      </c>
      <c r="U15" s="21">
        <f t="shared" si="1"/>
        <v>20.914285714285715</v>
      </c>
      <c r="V15" s="21">
        <f t="shared" si="2"/>
        <v>31.37142857142857</v>
      </c>
      <c r="W15">
        <f t="shared" si="3"/>
        <v>15.685714285714285</v>
      </c>
      <c r="X15" s="80">
        <f t="shared" si="4"/>
        <v>36.6</v>
      </c>
      <c r="Y15" s="21">
        <f t="shared" si="5"/>
        <v>381.42857142857144</v>
      </c>
      <c r="Z15" s="21">
        <f t="shared" si="6"/>
        <v>305.14285714285717</v>
      </c>
      <c r="AA15" s="21">
        <f t="shared" si="7"/>
        <v>457.71428571428572</v>
      </c>
      <c r="AB15">
        <f t="shared" si="8"/>
        <v>228.85714285714286</v>
      </c>
      <c r="AC15" s="80">
        <f t="shared" si="9"/>
        <v>534</v>
      </c>
    </row>
    <row r="16" spans="1:29">
      <c r="A16" s="46">
        <v>45622</v>
      </c>
      <c r="B16" s="42">
        <v>26</v>
      </c>
      <c r="C16" s="148">
        <v>354</v>
      </c>
      <c r="D16" s="149"/>
      <c r="E16" s="42"/>
      <c r="F16" s="42"/>
      <c r="G16" s="13"/>
      <c r="I16" s="13" t="s">
        <v>33</v>
      </c>
      <c r="J16" s="13">
        <f>J15/J14*100</f>
        <v>24.455625277010796</v>
      </c>
      <c r="K16" s="13">
        <f>K15/K14*100</f>
        <v>32.310441104992336</v>
      </c>
      <c r="T16" s="81">
        <f t="shared" si="0"/>
        <v>26.142857142857142</v>
      </c>
      <c r="U16" s="21">
        <f t="shared" si="1"/>
        <v>20.914285714285715</v>
      </c>
      <c r="V16" s="21">
        <f t="shared" si="2"/>
        <v>31.37142857142857</v>
      </c>
      <c r="W16">
        <f t="shared" si="3"/>
        <v>15.685714285714285</v>
      </c>
      <c r="X16" s="80">
        <f t="shared" si="4"/>
        <v>36.6</v>
      </c>
      <c r="Y16" s="21">
        <f t="shared" si="5"/>
        <v>381.42857142857144</v>
      </c>
      <c r="Z16" s="21">
        <f t="shared" si="6"/>
        <v>305.14285714285717</v>
      </c>
      <c r="AA16" s="21">
        <f t="shared" si="7"/>
        <v>457.71428571428572</v>
      </c>
      <c r="AB16">
        <f t="shared" si="8"/>
        <v>228.85714285714286</v>
      </c>
      <c r="AC16" s="80">
        <f t="shared" si="9"/>
        <v>534</v>
      </c>
    </row>
    <row r="17" spans="1:29">
      <c r="A17" s="70">
        <v>45623</v>
      </c>
      <c r="B17" s="102">
        <v>36</v>
      </c>
      <c r="C17" s="141">
        <v>661</v>
      </c>
      <c r="D17" s="112" t="s">
        <v>139</v>
      </c>
      <c r="E17" s="147"/>
      <c r="F17" s="42"/>
      <c r="G17" s="13"/>
      <c r="T17" s="81">
        <f t="shared" si="0"/>
        <v>26.142857142857142</v>
      </c>
      <c r="U17" s="21">
        <f t="shared" si="1"/>
        <v>20.914285714285715</v>
      </c>
      <c r="V17" s="21">
        <f t="shared" si="2"/>
        <v>31.37142857142857</v>
      </c>
      <c r="W17">
        <f t="shared" si="3"/>
        <v>15.685714285714285</v>
      </c>
      <c r="X17" s="80">
        <f t="shared" si="4"/>
        <v>36.6</v>
      </c>
      <c r="Y17" s="21">
        <f t="shared" si="5"/>
        <v>381.42857142857144</v>
      </c>
      <c r="Z17" s="21">
        <f t="shared" si="6"/>
        <v>305.14285714285717</v>
      </c>
      <c r="AA17" s="21">
        <f t="shared" si="7"/>
        <v>457.71428571428572</v>
      </c>
      <c r="AB17">
        <f t="shared" si="8"/>
        <v>228.85714285714286</v>
      </c>
      <c r="AC17" s="80">
        <f t="shared" si="9"/>
        <v>534</v>
      </c>
    </row>
    <row r="18" spans="1:29">
      <c r="A18" s="71">
        <v>45624</v>
      </c>
      <c r="B18" s="143">
        <v>18</v>
      </c>
      <c r="C18" s="145">
        <v>239</v>
      </c>
      <c r="D18" s="146" t="s">
        <v>140</v>
      </c>
      <c r="E18" s="42"/>
      <c r="F18" s="42"/>
      <c r="G18" s="13"/>
      <c r="T18" s="81">
        <f t="shared" si="0"/>
        <v>26.142857142857142</v>
      </c>
      <c r="U18" s="21">
        <f t="shared" si="1"/>
        <v>20.914285714285715</v>
      </c>
      <c r="V18" s="21">
        <f t="shared" si="2"/>
        <v>31.37142857142857</v>
      </c>
      <c r="W18">
        <f t="shared" si="3"/>
        <v>15.685714285714285</v>
      </c>
      <c r="X18" s="80">
        <f t="shared" si="4"/>
        <v>36.6</v>
      </c>
      <c r="Y18" s="21">
        <f t="shared" si="5"/>
        <v>381.42857142857144</v>
      </c>
      <c r="Z18" s="21">
        <f t="shared" si="6"/>
        <v>305.14285714285717</v>
      </c>
      <c r="AA18" s="21">
        <f t="shared" si="7"/>
        <v>457.71428571428572</v>
      </c>
      <c r="AB18">
        <f t="shared" si="8"/>
        <v>228.85714285714286</v>
      </c>
      <c r="AC18" s="80">
        <f t="shared" si="9"/>
        <v>534</v>
      </c>
    </row>
    <row r="19" spans="1:29">
      <c r="A19" s="120">
        <v>45625</v>
      </c>
      <c r="B19" s="92">
        <v>23</v>
      </c>
      <c r="C19" s="92">
        <v>300</v>
      </c>
      <c r="D19" s="111" t="s">
        <v>141</v>
      </c>
      <c r="E19" s="42"/>
      <c r="F19" s="42"/>
      <c r="G19" s="13"/>
      <c r="T19" s="81">
        <f t="shared" si="0"/>
        <v>26.142857142857142</v>
      </c>
      <c r="U19" s="21">
        <f t="shared" si="1"/>
        <v>20.914285714285715</v>
      </c>
      <c r="V19" s="21">
        <f t="shared" si="2"/>
        <v>31.37142857142857</v>
      </c>
      <c r="W19">
        <f t="shared" si="3"/>
        <v>15.685714285714285</v>
      </c>
      <c r="X19" s="80">
        <f t="shared" si="4"/>
        <v>36.6</v>
      </c>
      <c r="Y19" s="21">
        <f t="shared" si="5"/>
        <v>381.42857142857144</v>
      </c>
      <c r="Z19" s="21">
        <f t="shared" si="6"/>
        <v>305.14285714285717</v>
      </c>
      <c r="AA19" s="21">
        <f t="shared" si="7"/>
        <v>457.71428571428572</v>
      </c>
      <c r="AB19">
        <f t="shared" si="8"/>
        <v>228.85714285714286</v>
      </c>
      <c r="AC19" s="80">
        <f t="shared" si="9"/>
        <v>534</v>
      </c>
    </row>
    <row r="20" spans="1:29">
      <c r="A20" s="71"/>
      <c r="B20" s="156"/>
      <c r="C20" s="156"/>
      <c r="D20" s="111"/>
      <c r="E20" s="42"/>
      <c r="F20" s="42"/>
      <c r="G20" s="13"/>
      <c r="T20" s="81">
        <f t="shared" si="0"/>
        <v>26.142857142857142</v>
      </c>
      <c r="U20" s="21">
        <f t="shared" si="1"/>
        <v>20.914285714285715</v>
      </c>
      <c r="V20" s="21">
        <f t="shared" si="2"/>
        <v>31.37142857142857</v>
      </c>
      <c r="W20">
        <f t="shared" si="3"/>
        <v>15.685714285714285</v>
      </c>
      <c r="X20" s="80">
        <f t="shared" si="4"/>
        <v>36.6</v>
      </c>
      <c r="Y20" s="21">
        <f t="shared" si="5"/>
        <v>381.42857142857144</v>
      </c>
      <c r="Z20" s="21">
        <f t="shared" si="6"/>
        <v>305.14285714285717</v>
      </c>
      <c r="AA20" s="21">
        <f t="shared" si="7"/>
        <v>457.71428571428572</v>
      </c>
      <c r="AB20">
        <f t="shared" si="8"/>
        <v>228.85714285714286</v>
      </c>
      <c r="AC20" s="80">
        <f t="shared" si="9"/>
        <v>534</v>
      </c>
    </row>
    <row r="21" spans="1:29">
      <c r="A21" s="46"/>
      <c r="B21" s="49"/>
      <c r="C21" s="49"/>
      <c r="D21" s="112"/>
      <c r="E21" s="42"/>
      <c r="F21" s="42"/>
      <c r="G21" s="13"/>
      <c r="T21" s="81">
        <f t="shared" si="0"/>
        <v>26.142857142857142</v>
      </c>
      <c r="U21" s="21">
        <f t="shared" si="1"/>
        <v>20.914285714285715</v>
      </c>
      <c r="V21" s="21">
        <f t="shared" si="2"/>
        <v>31.37142857142857</v>
      </c>
      <c r="W21">
        <f t="shared" si="3"/>
        <v>15.685714285714285</v>
      </c>
      <c r="X21" s="80">
        <f t="shared" si="4"/>
        <v>36.6</v>
      </c>
      <c r="Y21" s="21">
        <f t="shared" si="5"/>
        <v>381.42857142857144</v>
      </c>
      <c r="Z21" s="21">
        <f t="shared" si="6"/>
        <v>305.14285714285717</v>
      </c>
      <c r="AA21" s="21">
        <f t="shared" si="7"/>
        <v>457.71428571428572</v>
      </c>
      <c r="AB21">
        <f t="shared" si="8"/>
        <v>228.85714285714286</v>
      </c>
      <c r="AC21" s="80">
        <f t="shared" si="9"/>
        <v>534</v>
      </c>
    </row>
    <row r="22" spans="1:29">
      <c r="A22" s="46"/>
      <c r="B22" s="82"/>
      <c r="C22" s="40"/>
      <c r="D22" s="111"/>
      <c r="E22" s="48"/>
      <c r="F22" s="39"/>
      <c r="G22" s="13"/>
      <c r="T22" s="81">
        <f t="shared" si="0"/>
        <v>26.142857142857142</v>
      </c>
      <c r="U22" s="21">
        <f t="shared" si="1"/>
        <v>20.914285714285715</v>
      </c>
      <c r="V22" s="21">
        <f t="shared" si="2"/>
        <v>31.37142857142857</v>
      </c>
      <c r="W22">
        <f t="shared" si="3"/>
        <v>15.685714285714285</v>
      </c>
      <c r="X22" s="80">
        <f t="shared" si="4"/>
        <v>36.6</v>
      </c>
      <c r="Y22" s="21">
        <f t="shared" si="5"/>
        <v>381.42857142857144</v>
      </c>
      <c r="Z22" s="21">
        <f t="shared" si="6"/>
        <v>305.14285714285717</v>
      </c>
      <c r="AA22" s="21">
        <f t="shared" si="7"/>
        <v>457.71428571428572</v>
      </c>
      <c r="AB22">
        <f t="shared" si="8"/>
        <v>228.85714285714286</v>
      </c>
      <c r="AC22" s="80">
        <f t="shared" si="9"/>
        <v>534</v>
      </c>
    </row>
    <row r="23" spans="1:29">
      <c r="A23" s="46"/>
      <c r="B23" s="94"/>
      <c r="C23" s="94"/>
      <c r="D23" s="48"/>
      <c r="E23" s="42"/>
      <c r="F23" s="42"/>
      <c r="G23" s="13"/>
      <c r="T23" s="81">
        <f t="shared" si="0"/>
        <v>26.142857142857142</v>
      </c>
      <c r="U23" s="21">
        <f t="shared" si="1"/>
        <v>20.914285714285715</v>
      </c>
      <c r="V23" s="21">
        <f t="shared" si="2"/>
        <v>31.37142857142857</v>
      </c>
      <c r="W23">
        <f t="shared" si="3"/>
        <v>15.685714285714285</v>
      </c>
      <c r="X23" s="80">
        <f t="shared" si="4"/>
        <v>36.6</v>
      </c>
      <c r="Y23" s="21">
        <f t="shared" si="5"/>
        <v>381.42857142857144</v>
      </c>
      <c r="Z23" s="21">
        <f t="shared" si="6"/>
        <v>305.14285714285717</v>
      </c>
      <c r="AA23" s="21">
        <f t="shared" si="7"/>
        <v>457.71428571428572</v>
      </c>
      <c r="AB23">
        <f t="shared" si="8"/>
        <v>228.85714285714286</v>
      </c>
      <c r="AC23" s="80">
        <f t="shared" si="9"/>
        <v>534</v>
      </c>
    </row>
    <row r="24" spans="1:29">
      <c r="A24" s="46"/>
      <c r="B24" s="49"/>
      <c r="C24" s="42"/>
      <c r="D24" s="48"/>
      <c r="E24" s="42"/>
      <c r="F24" s="42"/>
      <c r="G24" s="13"/>
      <c r="J24" s="21"/>
      <c r="T24" s="81">
        <f t="shared" si="0"/>
        <v>26.142857142857142</v>
      </c>
      <c r="U24" s="21">
        <f t="shared" si="1"/>
        <v>20.914285714285715</v>
      </c>
      <c r="V24" s="21">
        <f t="shared" si="2"/>
        <v>31.37142857142857</v>
      </c>
      <c r="W24">
        <f t="shared" si="3"/>
        <v>15.685714285714285</v>
      </c>
      <c r="X24" s="80">
        <f t="shared" si="4"/>
        <v>36.6</v>
      </c>
      <c r="Y24" s="21">
        <f t="shared" si="5"/>
        <v>381.42857142857144</v>
      </c>
      <c r="Z24" s="21">
        <f t="shared" si="6"/>
        <v>305.14285714285717</v>
      </c>
      <c r="AA24" s="21">
        <f t="shared" si="7"/>
        <v>457.71428571428572</v>
      </c>
      <c r="AB24">
        <f t="shared" si="8"/>
        <v>228.85714285714286</v>
      </c>
      <c r="AC24" s="80">
        <f t="shared" si="9"/>
        <v>534</v>
      </c>
    </row>
    <row r="25" spans="1:29">
      <c r="A25" s="46"/>
      <c r="B25" s="49"/>
      <c r="C25" s="42"/>
      <c r="D25" s="112"/>
      <c r="E25" s="42"/>
      <c r="F25" s="42"/>
      <c r="G25" s="13"/>
      <c r="T25" s="81">
        <f t="shared" si="0"/>
        <v>26.142857142857142</v>
      </c>
      <c r="U25" s="21">
        <f t="shared" si="1"/>
        <v>20.914285714285715</v>
      </c>
      <c r="V25" s="21">
        <f t="shared" si="2"/>
        <v>31.37142857142857</v>
      </c>
      <c r="W25">
        <f t="shared" si="3"/>
        <v>15.685714285714285</v>
      </c>
      <c r="X25" s="80">
        <f t="shared" si="4"/>
        <v>36.6</v>
      </c>
      <c r="Y25" s="21">
        <f t="shared" si="5"/>
        <v>381.42857142857144</v>
      </c>
      <c r="Z25" s="21">
        <f t="shared" si="6"/>
        <v>305.14285714285717</v>
      </c>
      <c r="AA25" s="21">
        <f t="shared" si="7"/>
        <v>457.71428571428572</v>
      </c>
      <c r="AB25">
        <f t="shared" si="8"/>
        <v>228.85714285714286</v>
      </c>
      <c r="AC25" s="80">
        <f t="shared" si="9"/>
        <v>534</v>
      </c>
    </row>
    <row r="26" spans="1:29">
      <c r="A26" s="46"/>
      <c r="B26" s="42"/>
      <c r="C26" s="42"/>
      <c r="D26" s="112"/>
      <c r="E26" s="42"/>
      <c r="F26" s="42"/>
      <c r="G26" s="13"/>
      <c r="T26" s="81">
        <f t="shared" si="0"/>
        <v>26.142857142857142</v>
      </c>
      <c r="U26" s="21">
        <f t="shared" si="1"/>
        <v>20.914285714285715</v>
      </c>
      <c r="V26" s="21">
        <f t="shared" si="2"/>
        <v>31.37142857142857</v>
      </c>
      <c r="W26">
        <f t="shared" si="3"/>
        <v>15.685714285714285</v>
      </c>
      <c r="X26" s="80">
        <f t="shared" si="4"/>
        <v>36.6</v>
      </c>
      <c r="Y26" s="21">
        <f t="shared" si="5"/>
        <v>381.42857142857144</v>
      </c>
      <c r="Z26" s="21">
        <f t="shared" si="6"/>
        <v>305.14285714285717</v>
      </c>
      <c r="AA26" s="21">
        <f t="shared" si="7"/>
        <v>457.71428571428572</v>
      </c>
      <c r="AB26">
        <f t="shared" si="8"/>
        <v>228.85714285714286</v>
      </c>
      <c r="AC26" s="80">
        <f t="shared" si="9"/>
        <v>534</v>
      </c>
    </row>
    <row r="27" spans="1:29">
      <c r="A27" s="46"/>
      <c r="B27" s="42"/>
      <c r="C27" s="42"/>
      <c r="D27" s="112"/>
      <c r="E27" s="42"/>
      <c r="F27" s="42"/>
      <c r="G27" s="13"/>
      <c r="T27" s="81">
        <f t="shared" si="0"/>
        <v>26.142857142857142</v>
      </c>
      <c r="U27" s="21">
        <f t="shared" si="1"/>
        <v>20.914285714285715</v>
      </c>
      <c r="V27" s="21">
        <f t="shared" si="2"/>
        <v>31.37142857142857</v>
      </c>
      <c r="W27">
        <f t="shared" si="3"/>
        <v>15.685714285714285</v>
      </c>
      <c r="X27" s="80">
        <f t="shared" si="4"/>
        <v>36.6</v>
      </c>
      <c r="Y27" s="21">
        <f t="shared" si="5"/>
        <v>381.42857142857144</v>
      </c>
      <c r="Z27" s="21">
        <f t="shared" si="6"/>
        <v>305.14285714285717</v>
      </c>
      <c r="AA27" s="21">
        <f t="shared" si="7"/>
        <v>457.71428571428572</v>
      </c>
      <c r="AB27">
        <f t="shared" si="8"/>
        <v>228.85714285714286</v>
      </c>
      <c r="AC27" s="80">
        <f t="shared" si="9"/>
        <v>534</v>
      </c>
    </row>
    <row r="28" spans="1:29">
      <c r="A28" s="46"/>
      <c r="B28" s="42"/>
      <c r="C28" s="42"/>
      <c r="D28" s="112"/>
      <c r="E28" s="42"/>
      <c r="F28" s="42"/>
      <c r="G28" s="13"/>
      <c r="T28" s="81">
        <f t="shared" si="0"/>
        <v>26.142857142857142</v>
      </c>
      <c r="U28" s="21">
        <f t="shared" si="1"/>
        <v>20.914285714285715</v>
      </c>
      <c r="V28" s="21">
        <f t="shared" si="2"/>
        <v>31.37142857142857</v>
      </c>
      <c r="W28">
        <f t="shared" si="3"/>
        <v>15.685714285714285</v>
      </c>
      <c r="X28" s="80">
        <f t="shared" si="4"/>
        <v>36.6</v>
      </c>
      <c r="Y28" s="21">
        <f t="shared" si="5"/>
        <v>381.42857142857144</v>
      </c>
      <c r="Z28" s="21">
        <f t="shared" si="6"/>
        <v>305.14285714285717</v>
      </c>
      <c r="AA28" s="21">
        <f t="shared" si="7"/>
        <v>457.71428571428572</v>
      </c>
      <c r="AB28">
        <f t="shared" si="8"/>
        <v>228.85714285714286</v>
      </c>
      <c r="AC28" s="80">
        <f t="shared" si="9"/>
        <v>534</v>
      </c>
    </row>
    <row r="29" spans="1:29">
      <c r="A29" s="46"/>
      <c r="B29" s="42"/>
      <c r="C29" s="91"/>
      <c r="D29" s="112"/>
      <c r="E29" s="42"/>
      <c r="F29" s="42"/>
      <c r="G29" s="13"/>
      <c r="T29" s="81">
        <f t="shared" si="0"/>
        <v>26.142857142857142</v>
      </c>
      <c r="U29" s="21">
        <f t="shared" si="1"/>
        <v>20.914285714285715</v>
      </c>
      <c r="V29" s="21">
        <f t="shared" si="2"/>
        <v>31.37142857142857</v>
      </c>
      <c r="W29">
        <f t="shared" si="3"/>
        <v>15.685714285714285</v>
      </c>
      <c r="X29" s="80">
        <f t="shared" si="4"/>
        <v>36.6</v>
      </c>
      <c r="Y29" s="21">
        <f t="shared" si="5"/>
        <v>381.42857142857144</v>
      </c>
      <c r="Z29" s="21">
        <f t="shared" si="6"/>
        <v>305.14285714285717</v>
      </c>
      <c r="AA29" s="21">
        <f t="shared" si="7"/>
        <v>457.71428571428572</v>
      </c>
      <c r="AB29">
        <f t="shared" si="8"/>
        <v>228.85714285714286</v>
      </c>
      <c r="AC29" s="80">
        <f t="shared" si="9"/>
        <v>534</v>
      </c>
    </row>
    <row r="30" spans="1:29">
      <c r="A30" s="46"/>
      <c r="B30" s="42"/>
      <c r="C30" s="91"/>
      <c r="D30" s="48"/>
      <c r="E30" s="42"/>
      <c r="F30" s="42"/>
      <c r="G30" s="13"/>
      <c r="T30" s="81">
        <f t="shared" si="0"/>
        <v>26.142857142857142</v>
      </c>
      <c r="U30" s="21">
        <f t="shared" si="1"/>
        <v>20.914285714285715</v>
      </c>
      <c r="V30" s="21">
        <f t="shared" si="2"/>
        <v>31.37142857142857</v>
      </c>
      <c r="W30">
        <f t="shared" si="3"/>
        <v>15.685714285714285</v>
      </c>
      <c r="X30" s="80">
        <f t="shared" si="4"/>
        <v>36.6</v>
      </c>
      <c r="Y30" s="21">
        <f t="shared" si="5"/>
        <v>381.42857142857144</v>
      </c>
      <c r="Z30" s="21">
        <f t="shared" si="6"/>
        <v>305.14285714285717</v>
      </c>
      <c r="AA30" s="21">
        <f t="shared" si="7"/>
        <v>457.71428571428572</v>
      </c>
      <c r="AB30">
        <f t="shared" si="8"/>
        <v>228.85714285714286</v>
      </c>
      <c r="AC30" s="80">
        <f t="shared" si="9"/>
        <v>534</v>
      </c>
    </row>
    <row r="31" spans="1:29">
      <c r="A31" s="46"/>
      <c r="B31" s="42"/>
      <c r="C31" s="91"/>
      <c r="D31" s="112"/>
      <c r="E31" s="42"/>
      <c r="F31" s="42"/>
      <c r="G31" s="13"/>
      <c r="T31" s="81">
        <f t="shared" si="0"/>
        <v>26.142857142857142</v>
      </c>
      <c r="U31" s="21">
        <f t="shared" si="1"/>
        <v>20.914285714285715</v>
      </c>
      <c r="V31" s="21">
        <f t="shared" si="2"/>
        <v>31.37142857142857</v>
      </c>
      <c r="W31">
        <f t="shared" si="3"/>
        <v>15.685714285714285</v>
      </c>
      <c r="X31" s="80">
        <f t="shared" si="4"/>
        <v>36.6</v>
      </c>
      <c r="Y31" s="21">
        <f t="shared" si="5"/>
        <v>381.42857142857144</v>
      </c>
      <c r="Z31" s="21">
        <f t="shared" si="6"/>
        <v>305.14285714285717</v>
      </c>
      <c r="AA31" s="21">
        <f t="shared" si="7"/>
        <v>457.71428571428572</v>
      </c>
      <c r="AB31">
        <f t="shared" si="8"/>
        <v>228.85714285714286</v>
      </c>
      <c r="AC31" s="80">
        <f t="shared" si="9"/>
        <v>534</v>
      </c>
    </row>
    <row r="32" spans="1:29">
      <c r="A32" s="46"/>
      <c r="B32" s="42"/>
      <c r="C32" s="42"/>
      <c r="D32" s="112"/>
      <c r="E32" s="42"/>
      <c r="F32" s="42"/>
      <c r="G32" s="13"/>
      <c r="T32" s="81">
        <f t="shared" si="0"/>
        <v>26.142857142857142</v>
      </c>
      <c r="U32" s="21">
        <f t="shared" si="1"/>
        <v>20.914285714285715</v>
      </c>
      <c r="V32" s="21">
        <f t="shared" si="2"/>
        <v>31.37142857142857</v>
      </c>
      <c r="W32">
        <f t="shared" si="3"/>
        <v>15.685714285714285</v>
      </c>
      <c r="X32" s="80">
        <f t="shared" si="4"/>
        <v>36.6</v>
      </c>
      <c r="Y32" s="21">
        <f t="shared" si="5"/>
        <v>381.42857142857144</v>
      </c>
      <c r="Z32" s="21">
        <f t="shared" si="6"/>
        <v>305.14285714285717</v>
      </c>
      <c r="AA32" s="21">
        <f t="shared" si="7"/>
        <v>457.71428571428572</v>
      </c>
      <c r="AB32">
        <f t="shared" si="8"/>
        <v>228.85714285714286</v>
      </c>
      <c r="AC32" s="80">
        <f t="shared" si="9"/>
        <v>534</v>
      </c>
    </row>
    <row r="33" spans="1:29">
      <c r="A33" s="46"/>
      <c r="B33" s="42"/>
      <c r="C33" s="49"/>
      <c r="D33" s="48"/>
      <c r="E33" s="42"/>
      <c r="F33" s="42"/>
      <c r="G33" s="13"/>
      <c r="T33" s="81">
        <f t="shared" si="0"/>
        <v>26.142857142857142</v>
      </c>
      <c r="U33" s="21">
        <f t="shared" si="1"/>
        <v>20.914285714285715</v>
      </c>
      <c r="V33" s="21">
        <f t="shared" si="2"/>
        <v>31.37142857142857</v>
      </c>
      <c r="W33">
        <f t="shared" si="3"/>
        <v>15.685714285714285</v>
      </c>
      <c r="X33" s="80">
        <f t="shared" si="4"/>
        <v>36.6</v>
      </c>
      <c r="Y33" s="21">
        <f t="shared" si="5"/>
        <v>381.42857142857144</v>
      </c>
      <c r="Z33" s="21">
        <f t="shared" si="6"/>
        <v>305.14285714285717</v>
      </c>
      <c r="AA33" s="21">
        <f t="shared" si="7"/>
        <v>457.71428571428572</v>
      </c>
      <c r="AB33">
        <f t="shared" si="8"/>
        <v>228.85714285714286</v>
      </c>
      <c r="AC33" s="80">
        <f t="shared" si="9"/>
        <v>534</v>
      </c>
    </row>
    <row r="34" spans="1:29">
      <c r="A34" s="46"/>
      <c r="B34" s="42"/>
      <c r="C34" s="42"/>
      <c r="D34" s="48"/>
      <c r="E34" s="42"/>
      <c r="F34" s="42"/>
      <c r="G34" s="13"/>
      <c r="T34" s="81">
        <f t="shared" si="0"/>
        <v>26.142857142857142</v>
      </c>
      <c r="U34" s="21">
        <f t="shared" si="1"/>
        <v>20.914285714285715</v>
      </c>
      <c r="V34" s="21">
        <f t="shared" si="2"/>
        <v>31.37142857142857</v>
      </c>
      <c r="W34">
        <f t="shared" si="3"/>
        <v>15.685714285714285</v>
      </c>
      <c r="X34" s="80">
        <f t="shared" si="4"/>
        <v>36.6</v>
      </c>
      <c r="Y34" s="21">
        <f t="shared" si="5"/>
        <v>381.42857142857144</v>
      </c>
      <c r="Z34" s="21">
        <f t="shared" si="6"/>
        <v>305.14285714285717</v>
      </c>
      <c r="AA34" s="21">
        <f t="shared" si="7"/>
        <v>457.71428571428572</v>
      </c>
      <c r="AB34">
        <f t="shared" si="8"/>
        <v>228.85714285714286</v>
      </c>
      <c r="AC34" s="80">
        <f t="shared" si="9"/>
        <v>534</v>
      </c>
    </row>
    <row r="35" spans="1:29">
      <c r="A35" s="46"/>
      <c r="B35" s="42"/>
      <c r="C35" s="42"/>
      <c r="D35" s="112"/>
      <c r="E35" s="13"/>
      <c r="F35" s="13"/>
      <c r="G35" s="13"/>
      <c r="T35" s="81">
        <f t="shared" si="0"/>
        <v>26.142857142857142</v>
      </c>
      <c r="U35" s="21">
        <f t="shared" si="1"/>
        <v>20.914285714285715</v>
      </c>
      <c r="V35" s="21">
        <f t="shared" si="2"/>
        <v>31.37142857142857</v>
      </c>
      <c r="W35">
        <f t="shared" si="3"/>
        <v>15.685714285714285</v>
      </c>
      <c r="X35" s="80">
        <f t="shared" si="4"/>
        <v>36.6</v>
      </c>
      <c r="Y35" s="21">
        <f t="shared" si="5"/>
        <v>381.42857142857144</v>
      </c>
      <c r="Z35" s="21">
        <f t="shared" si="6"/>
        <v>305.14285714285717</v>
      </c>
      <c r="AA35" s="21">
        <f t="shared" si="7"/>
        <v>457.71428571428572</v>
      </c>
      <c r="AB35">
        <f t="shared" si="8"/>
        <v>228.85714285714286</v>
      </c>
      <c r="AC35" s="80">
        <f t="shared" si="9"/>
        <v>534</v>
      </c>
    </row>
    <row r="36" spans="1:29">
      <c r="A36" s="46"/>
      <c r="B36" s="42"/>
      <c r="C36" s="42"/>
      <c r="D36" s="112"/>
      <c r="E36" s="42"/>
      <c r="F36" s="42"/>
      <c r="G36" s="13"/>
      <c r="T36" s="81">
        <f t="shared" si="0"/>
        <v>26.142857142857142</v>
      </c>
      <c r="U36" s="21">
        <f t="shared" si="1"/>
        <v>20.914285714285715</v>
      </c>
      <c r="V36" s="21">
        <f t="shared" si="2"/>
        <v>31.37142857142857</v>
      </c>
      <c r="W36">
        <f t="shared" si="3"/>
        <v>15.685714285714285</v>
      </c>
      <c r="X36" s="80">
        <f t="shared" si="4"/>
        <v>36.6</v>
      </c>
      <c r="Y36" s="21">
        <f t="shared" si="5"/>
        <v>381.42857142857144</v>
      </c>
      <c r="Z36" s="21">
        <f t="shared" si="6"/>
        <v>305.14285714285717</v>
      </c>
      <c r="AA36" s="21">
        <f t="shared" si="7"/>
        <v>457.71428571428572</v>
      </c>
      <c r="AB36">
        <f t="shared" si="8"/>
        <v>228.85714285714286</v>
      </c>
      <c r="AC36" s="80">
        <f t="shared" si="9"/>
        <v>534</v>
      </c>
    </row>
    <row r="37" spans="1:29">
      <c r="A37" s="46"/>
      <c r="B37" s="42"/>
      <c r="C37" s="42"/>
      <c r="D37" s="48"/>
      <c r="E37" s="42"/>
      <c r="F37" s="42"/>
      <c r="G37" s="13"/>
      <c r="T37" s="81">
        <f t="shared" si="0"/>
        <v>26.142857142857142</v>
      </c>
      <c r="U37" s="21">
        <f t="shared" si="1"/>
        <v>20.914285714285715</v>
      </c>
      <c r="V37" s="21">
        <f t="shared" si="2"/>
        <v>31.37142857142857</v>
      </c>
      <c r="W37">
        <f t="shared" si="3"/>
        <v>15.685714285714285</v>
      </c>
      <c r="X37" s="80">
        <f t="shared" si="4"/>
        <v>36.6</v>
      </c>
      <c r="Y37" s="21">
        <f t="shared" si="5"/>
        <v>381.42857142857144</v>
      </c>
      <c r="Z37" s="21">
        <f t="shared" si="6"/>
        <v>305.14285714285717</v>
      </c>
      <c r="AA37" s="21">
        <f t="shared" si="7"/>
        <v>457.71428571428572</v>
      </c>
      <c r="AB37">
        <f t="shared" si="8"/>
        <v>228.85714285714286</v>
      </c>
      <c r="AC37" s="80">
        <f t="shared" si="9"/>
        <v>534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26.142857142857142</v>
      </c>
      <c r="U38" s="21">
        <f t="shared" si="1"/>
        <v>20.914285714285715</v>
      </c>
      <c r="V38" s="21">
        <f t="shared" si="2"/>
        <v>31.37142857142857</v>
      </c>
      <c r="W38">
        <f t="shared" si="3"/>
        <v>15.685714285714285</v>
      </c>
      <c r="X38" s="80">
        <f t="shared" si="4"/>
        <v>36.6</v>
      </c>
      <c r="Y38" s="21">
        <f t="shared" si="5"/>
        <v>381.42857142857144</v>
      </c>
      <c r="Z38" s="21">
        <f t="shared" si="6"/>
        <v>305.14285714285717</v>
      </c>
      <c r="AA38" s="21">
        <f t="shared" si="7"/>
        <v>457.71428571428572</v>
      </c>
      <c r="AB38">
        <f t="shared" si="8"/>
        <v>228.85714285714286</v>
      </c>
      <c r="AC38" s="80">
        <f t="shared" si="9"/>
        <v>534</v>
      </c>
    </row>
    <row r="39" spans="1:29">
      <c r="A39" s="46"/>
      <c r="B39" s="42"/>
      <c r="C39" s="42"/>
      <c r="D39" s="112"/>
      <c r="E39" s="42"/>
      <c r="F39" s="42"/>
      <c r="G39" s="13"/>
      <c r="T39" s="81">
        <f t="shared" si="0"/>
        <v>26.142857142857142</v>
      </c>
      <c r="U39" s="21">
        <f t="shared" si="1"/>
        <v>20.914285714285715</v>
      </c>
      <c r="V39" s="21">
        <f t="shared" si="2"/>
        <v>31.37142857142857</v>
      </c>
      <c r="W39">
        <f t="shared" si="3"/>
        <v>15.685714285714285</v>
      </c>
      <c r="X39" s="80">
        <f t="shared" si="4"/>
        <v>36.6</v>
      </c>
      <c r="Y39" s="21">
        <f t="shared" si="5"/>
        <v>381.42857142857144</v>
      </c>
      <c r="Z39" s="21">
        <f t="shared" si="6"/>
        <v>305.14285714285717</v>
      </c>
      <c r="AA39" s="21">
        <f t="shared" si="7"/>
        <v>457.71428571428572</v>
      </c>
      <c r="AB39">
        <f t="shared" si="8"/>
        <v>228.85714285714286</v>
      </c>
      <c r="AC39" s="80">
        <f t="shared" si="9"/>
        <v>534</v>
      </c>
    </row>
    <row r="40" spans="1:29">
      <c r="A40" s="46"/>
      <c r="B40" s="42"/>
      <c r="C40" s="42"/>
      <c r="D40" s="48"/>
      <c r="E40" s="42"/>
      <c r="F40" s="42"/>
      <c r="G40" s="13"/>
      <c r="T40" s="81">
        <f t="shared" si="0"/>
        <v>26.142857142857142</v>
      </c>
      <c r="U40" s="21">
        <f t="shared" si="1"/>
        <v>20.914285714285715</v>
      </c>
      <c r="V40" s="21">
        <f t="shared" si="2"/>
        <v>31.37142857142857</v>
      </c>
      <c r="W40">
        <f t="shared" si="3"/>
        <v>15.685714285714285</v>
      </c>
      <c r="X40" s="80">
        <f t="shared" si="4"/>
        <v>36.6</v>
      </c>
      <c r="Y40" s="21">
        <f t="shared" si="5"/>
        <v>381.42857142857144</v>
      </c>
      <c r="Z40" s="21">
        <f t="shared" si="6"/>
        <v>305.14285714285717</v>
      </c>
      <c r="AA40" s="21">
        <f t="shared" si="7"/>
        <v>457.71428571428572</v>
      </c>
      <c r="AB40">
        <f t="shared" si="8"/>
        <v>228.85714285714286</v>
      </c>
      <c r="AC40" s="80">
        <f t="shared" si="9"/>
        <v>534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26.142857142857142</v>
      </c>
      <c r="U41" s="21">
        <f t="shared" si="1"/>
        <v>20.914285714285715</v>
      </c>
      <c r="V41" s="21">
        <f t="shared" si="2"/>
        <v>31.37142857142857</v>
      </c>
      <c r="W41">
        <f t="shared" si="3"/>
        <v>15.685714285714285</v>
      </c>
      <c r="X41" s="80">
        <f t="shared" si="4"/>
        <v>36.6</v>
      </c>
      <c r="Y41" s="21">
        <f t="shared" si="5"/>
        <v>381.42857142857144</v>
      </c>
      <c r="Z41" s="21">
        <f t="shared" si="6"/>
        <v>305.14285714285717</v>
      </c>
      <c r="AA41" s="21">
        <f t="shared" si="7"/>
        <v>457.71428571428572</v>
      </c>
      <c r="AB41">
        <f t="shared" si="8"/>
        <v>228.85714285714286</v>
      </c>
      <c r="AC41" s="80">
        <f t="shared" si="9"/>
        <v>534</v>
      </c>
    </row>
    <row r="42" spans="1:29">
      <c r="A42" s="46"/>
      <c r="B42" s="49"/>
      <c r="C42" s="42"/>
      <c r="D42" s="112"/>
      <c r="E42" s="42"/>
      <c r="F42" s="42"/>
      <c r="G42" s="13"/>
      <c r="T42" s="81">
        <f t="shared" si="0"/>
        <v>26.142857142857142</v>
      </c>
      <c r="U42" s="21">
        <f t="shared" si="1"/>
        <v>20.914285714285715</v>
      </c>
      <c r="V42" s="21">
        <f t="shared" si="2"/>
        <v>31.37142857142857</v>
      </c>
      <c r="W42">
        <f t="shared" si="3"/>
        <v>15.685714285714285</v>
      </c>
      <c r="X42" s="80">
        <f t="shared" si="4"/>
        <v>36.6</v>
      </c>
      <c r="Y42" s="21">
        <f t="shared" si="5"/>
        <v>381.42857142857144</v>
      </c>
      <c r="Z42" s="21">
        <f t="shared" si="6"/>
        <v>305.14285714285717</v>
      </c>
      <c r="AA42" s="21">
        <f t="shared" si="7"/>
        <v>457.71428571428572</v>
      </c>
      <c r="AB42">
        <f t="shared" si="8"/>
        <v>228.85714285714286</v>
      </c>
      <c r="AC42" s="80">
        <f t="shared" si="9"/>
        <v>534</v>
      </c>
    </row>
    <row r="43" spans="1:29">
      <c r="A43" s="46"/>
      <c r="B43" s="49"/>
      <c r="C43" s="42"/>
      <c r="D43" s="112"/>
      <c r="E43" s="42"/>
      <c r="F43" s="42"/>
      <c r="G43" s="13"/>
      <c r="T43" s="81">
        <f t="shared" si="0"/>
        <v>26.142857142857142</v>
      </c>
      <c r="U43" s="21">
        <f t="shared" si="1"/>
        <v>20.914285714285715</v>
      </c>
      <c r="V43" s="21">
        <f t="shared" si="2"/>
        <v>31.37142857142857</v>
      </c>
      <c r="W43">
        <f t="shared" si="3"/>
        <v>15.685714285714285</v>
      </c>
      <c r="X43" s="80">
        <f t="shared" si="4"/>
        <v>36.6</v>
      </c>
      <c r="Y43" s="21">
        <f t="shared" si="5"/>
        <v>381.42857142857144</v>
      </c>
      <c r="Z43" s="21">
        <f t="shared" si="6"/>
        <v>305.14285714285717</v>
      </c>
      <c r="AA43" s="21">
        <f t="shared" si="7"/>
        <v>457.71428571428572</v>
      </c>
      <c r="AB43">
        <f t="shared" si="8"/>
        <v>228.85714285714286</v>
      </c>
      <c r="AC43" s="80">
        <f t="shared" si="9"/>
        <v>534</v>
      </c>
    </row>
    <row r="44" spans="1:29">
      <c r="A44" s="46"/>
      <c r="B44" s="49"/>
      <c r="C44" s="42"/>
      <c r="D44" s="112"/>
      <c r="E44" s="42"/>
      <c r="F44" s="42"/>
      <c r="G44" s="13"/>
      <c r="T44" s="81">
        <f t="shared" si="0"/>
        <v>26.142857142857142</v>
      </c>
      <c r="U44" s="21">
        <f t="shared" si="1"/>
        <v>20.914285714285715</v>
      </c>
      <c r="V44" s="21">
        <f t="shared" si="2"/>
        <v>31.37142857142857</v>
      </c>
      <c r="W44">
        <f t="shared" si="3"/>
        <v>15.685714285714285</v>
      </c>
      <c r="X44" s="80">
        <f t="shared" si="4"/>
        <v>36.6</v>
      </c>
      <c r="Y44" s="21">
        <f t="shared" si="5"/>
        <v>381.42857142857144</v>
      </c>
      <c r="Z44" s="21">
        <f t="shared" si="6"/>
        <v>305.14285714285717</v>
      </c>
      <c r="AA44" s="21">
        <f t="shared" si="7"/>
        <v>457.71428571428572</v>
      </c>
      <c r="AB44">
        <f t="shared" si="8"/>
        <v>228.85714285714286</v>
      </c>
      <c r="AC44" s="80">
        <f t="shared" si="9"/>
        <v>534</v>
      </c>
    </row>
    <row r="45" spans="1:29">
      <c r="A45" s="46"/>
      <c r="B45" s="42"/>
      <c r="C45" s="42"/>
      <c r="D45" s="42"/>
      <c r="E45" s="42"/>
      <c r="F45" s="42"/>
      <c r="G45" s="13"/>
      <c r="T45" s="81">
        <f t="shared" si="0"/>
        <v>26.142857142857142</v>
      </c>
      <c r="U45" s="21">
        <f t="shared" si="1"/>
        <v>20.914285714285715</v>
      </c>
      <c r="V45" s="21">
        <f t="shared" si="2"/>
        <v>31.37142857142857</v>
      </c>
      <c r="W45">
        <f t="shared" si="3"/>
        <v>15.685714285714285</v>
      </c>
      <c r="X45" s="80">
        <f t="shared" si="4"/>
        <v>36.6</v>
      </c>
      <c r="Y45" s="21">
        <f t="shared" si="5"/>
        <v>381.42857142857144</v>
      </c>
      <c r="Z45" s="21">
        <f t="shared" si="6"/>
        <v>305.14285714285717</v>
      </c>
      <c r="AA45" s="21">
        <f t="shared" si="7"/>
        <v>457.71428571428572</v>
      </c>
      <c r="AB45">
        <f t="shared" si="8"/>
        <v>228.85714285714286</v>
      </c>
      <c r="AC45" s="80">
        <f t="shared" si="9"/>
        <v>534</v>
      </c>
    </row>
    <row r="46" spans="1:29">
      <c r="A46" s="46"/>
      <c r="B46" s="42"/>
      <c r="C46" s="42"/>
      <c r="D46" s="48"/>
      <c r="E46" s="13"/>
      <c r="F46" s="13"/>
      <c r="G46" s="13"/>
      <c r="T46" s="81">
        <f t="shared" si="0"/>
        <v>26.142857142857142</v>
      </c>
      <c r="U46" s="21">
        <f t="shared" si="1"/>
        <v>20.914285714285715</v>
      </c>
      <c r="V46" s="21">
        <f t="shared" si="2"/>
        <v>31.37142857142857</v>
      </c>
      <c r="W46">
        <f t="shared" si="3"/>
        <v>15.685714285714285</v>
      </c>
      <c r="X46" s="80">
        <f t="shared" si="4"/>
        <v>36.6</v>
      </c>
      <c r="Y46" s="21">
        <f t="shared" si="5"/>
        <v>381.42857142857144</v>
      </c>
      <c r="Z46" s="21">
        <f t="shared" si="6"/>
        <v>305.14285714285717</v>
      </c>
      <c r="AA46" s="21">
        <f t="shared" si="7"/>
        <v>457.71428571428572</v>
      </c>
      <c r="AB46">
        <f t="shared" si="8"/>
        <v>228.85714285714286</v>
      </c>
      <c r="AC46" s="80">
        <f t="shared" si="9"/>
        <v>534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26.142857142857142</v>
      </c>
      <c r="U47" s="21">
        <f t="shared" si="1"/>
        <v>20.914285714285715</v>
      </c>
      <c r="V47" s="21">
        <f t="shared" si="2"/>
        <v>31.37142857142857</v>
      </c>
      <c r="W47">
        <f t="shared" si="3"/>
        <v>15.685714285714285</v>
      </c>
      <c r="X47" s="80">
        <f t="shared" si="4"/>
        <v>36.6</v>
      </c>
      <c r="Y47" s="21">
        <f t="shared" si="5"/>
        <v>381.42857142857144</v>
      </c>
      <c r="Z47" s="21">
        <f t="shared" si="6"/>
        <v>305.14285714285717</v>
      </c>
      <c r="AA47" s="21">
        <f t="shared" si="7"/>
        <v>457.71428571428572</v>
      </c>
      <c r="AB47">
        <f t="shared" si="8"/>
        <v>228.85714285714286</v>
      </c>
      <c r="AC47" s="80">
        <f t="shared" si="9"/>
        <v>534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26.142857142857142</v>
      </c>
      <c r="U48" s="21">
        <f t="shared" si="1"/>
        <v>20.914285714285715</v>
      </c>
      <c r="V48" s="21">
        <f t="shared" si="2"/>
        <v>31.37142857142857</v>
      </c>
      <c r="W48">
        <f t="shared" si="3"/>
        <v>15.685714285714285</v>
      </c>
      <c r="X48" s="80">
        <f t="shared" si="4"/>
        <v>36.6</v>
      </c>
      <c r="Y48" s="21">
        <f t="shared" si="5"/>
        <v>381.42857142857144</v>
      </c>
      <c r="Z48" s="21">
        <f t="shared" si="6"/>
        <v>305.14285714285717</v>
      </c>
      <c r="AA48" s="21">
        <f t="shared" si="7"/>
        <v>457.71428571428572</v>
      </c>
      <c r="AB48">
        <f t="shared" si="8"/>
        <v>228.85714285714286</v>
      </c>
      <c r="AC48" s="80">
        <f t="shared" si="9"/>
        <v>534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26.142857142857142</v>
      </c>
      <c r="U49" s="21">
        <f t="shared" si="1"/>
        <v>20.914285714285715</v>
      </c>
      <c r="V49" s="21">
        <f t="shared" si="2"/>
        <v>31.37142857142857</v>
      </c>
      <c r="W49">
        <f t="shared" si="3"/>
        <v>15.685714285714285</v>
      </c>
      <c r="X49" s="80">
        <f t="shared" si="4"/>
        <v>36.6</v>
      </c>
      <c r="Y49" s="21">
        <f t="shared" si="5"/>
        <v>381.42857142857144</v>
      </c>
      <c r="Z49" s="21">
        <f t="shared" si="6"/>
        <v>305.14285714285717</v>
      </c>
      <c r="AA49" s="21">
        <f t="shared" si="7"/>
        <v>457.71428571428572</v>
      </c>
      <c r="AB49">
        <f t="shared" si="8"/>
        <v>228.85714285714286</v>
      </c>
      <c r="AC49" s="80">
        <f t="shared" si="9"/>
        <v>534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26.142857142857142</v>
      </c>
      <c r="U50" s="21">
        <f t="shared" si="1"/>
        <v>20.914285714285715</v>
      </c>
      <c r="V50" s="21">
        <f t="shared" si="2"/>
        <v>31.37142857142857</v>
      </c>
      <c r="W50">
        <f t="shared" si="3"/>
        <v>15.685714285714285</v>
      </c>
      <c r="X50" s="80">
        <f t="shared" si="4"/>
        <v>36.6</v>
      </c>
      <c r="Y50" s="21">
        <f t="shared" si="5"/>
        <v>381.42857142857144</v>
      </c>
      <c r="Z50" s="21">
        <f t="shared" si="6"/>
        <v>305.14285714285717</v>
      </c>
      <c r="AA50" s="21">
        <f t="shared" si="7"/>
        <v>457.71428571428572</v>
      </c>
      <c r="AB50">
        <f t="shared" si="8"/>
        <v>228.85714285714286</v>
      </c>
      <c r="AC50" s="80">
        <f t="shared" si="9"/>
        <v>534</v>
      </c>
    </row>
    <row r="51" spans="1:29">
      <c r="A51" s="46"/>
      <c r="B51" s="42"/>
      <c r="C51" s="42"/>
      <c r="D51" s="48"/>
      <c r="E51" s="13"/>
      <c r="F51" s="13"/>
      <c r="G51" s="13"/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50"/>
      <c r="B54" s="51"/>
      <c r="C54" s="51"/>
      <c r="D54" s="13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12"/>
    </row>
  </sheetData>
  <sheetProtection algorithmName="SHA-512" hashValue="eohrraE4DiQuy3Xy0xT/iggvP6MQ+RguROpECNwoLqgAXpdYmGMBrhAjQgM3e0IcUVVI30NoE29uou/gfTwxbg==" saltValue="Dt25zQs5YbMbVi1ujh1alg==" spinCount="100000" sheet="1" objects="1" scenarios="1"/>
  <mergeCells count="10">
    <mergeCell ref="D10:F10"/>
    <mergeCell ref="D11:F11"/>
    <mergeCell ref="D12:F12"/>
    <mergeCell ref="D13:F13"/>
    <mergeCell ref="D9:F9"/>
    <mergeCell ref="A5:A6"/>
    <mergeCell ref="D5:F5"/>
    <mergeCell ref="D6:F6"/>
    <mergeCell ref="D7:F7"/>
    <mergeCell ref="D8:F8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4A88-8B55-4004-986D-FB4513B8B1DB}">
  <dimension ref="A1:AC57"/>
  <sheetViews>
    <sheetView workbookViewId="0">
      <selection activeCell="C33" sqref="C33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2.7109375" customWidth="1"/>
    <col min="5" max="5" width="49.710937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1" thickBot="1">
      <c r="A1" s="1" t="s">
        <v>0</v>
      </c>
      <c r="B1" s="2"/>
      <c r="C1" s="3">
        <v>120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 ht="15.75" thickBot="1">
      <c r="A2" s="1" t="s">
        <v>8</v>
      </c>
      <c r="B2" s="2"/>
      <c r="C2" s="3">
        <v>121</v>
      </c>
      <c r="D2" s="4"/>
      <c r="E2" s="11" t="s">
        <v>142</v>
      </c>
      <c r="F2" s="68"/>
      <c r="H2" s="7"/>
      <c r="I2" s="13" t="s">
        <v>10</v>
      </c>
      <c r="J2" s="14">
        <f>AVERAGE(B7:B10)</f>
        <v>40.5</v>
      </c>
      <c r="K2" s="14">
        <f>AVERAGE(C7:C10)</f>
        <v>191.25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/>
      <c r="D3" s="18"/>
      <c r="E3" s="11" t="s">
        <v>143</v>
      </c>
      <c r="F3" s="69"/>
      <c r="H3" s="7"/>
      <c r="I3" s="13" t="s">
        <v>12</v>
      </c>
      <c r="J3" s="19">
        <f>STDEV(B7:B10)</f>
        <v>7.9372539331937721</v>
      </c>
      <c r="K3" s="19">
        <f>STDEV(C7:C10)</f>
        <v>44.259650548402057</v>
      </c>
      <c r="M3" s="13" t="s">
        <v>12</v>
      </c>
      <c r="N3" s="19"/>
      <c r="O3" s="19"/>
      <c r="P3" s="52"/>
      <c r="Q3" s="52"/>
      <c r="R3" s="52"/>
    </row>
    <row r="4" spans="1:29" ht="15.75" thickBot="1">
      <c r="A4" s="12"/>
      <c r="D4" s="20"/>
      <c r="F4" s="21"/>
      <c r="G4" s="22"/>
      <c r="H4" s="7"/>
      <c r="I4" s="13" t="s">
        <v>13</v>
      </c>
      <c r="J4" s="23">
        <f>J2*0.2</f>
        <v>8.1</v>
      </c>
      <c r="K4" s="13">
        <f>0.2*K2</f>
        <v>38.25</v>
      </c>
      <c r="M4" s="13" t="s">
        <v>13</v>
      </c>
      <c r="N4" s="23"/>
      <c r="O4" s="13">
        <f>0.2*O2</f>
        <v>0</v>
      </c>
    </row>
    <row r="5" spans="1:29" ht="15.75" thickBot="1">
      <c r="A5" s="235" t="s">
        <v>14</v>
      </c>
      <c r="B5" s="24" t="s">
        <v>15</v>
      </c>
      <c r="C5" s="150" t="s">
        <v>16</v>
      </c>
      <c r="D5" s="246" t="s">
        <v>17</v>
      </c>
      <c r="E5" s="246"/>
      <c r="F5" s="246"/>
      <c r="G5" s="33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144</v>
      </c>
      <c r="C6" s="57" t="s">
        <v>145</v>
      </c>
      <c r="D6" s="243"/>
      <c r="E6" s="244"/>
      <c r="F6" s="244"/>
      <c r="G6" s="33"/>
      <c r="H6" s="7"/>
      <c r="I6" s="26" t="s">
        <v>22</v>
      </c>
      <c r="J6" s="19">
        <f>J2-(2*J4)</f>
        <v>24.3</v>
      </c>
      <c r="K6" s="19">
        <f>K2-(2*K4)</f>
        <v>114.75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45625</v>
      </c>
      <c r="B7" s="31">
        <v>33</v>
      </c>
      <c r="C7" s="58">
        <v>178</v>
      </c>
      <c r="D7" s="234" t="s">
        <v>113</v>
      </c>
      <c r="E7" s="234"/>
      <c r="F7" s="234"/>
      <c r="G7" s="32"/>
      <c r="H7" s="7"/>
      <c r="I7" s="26" t="s">
        <v>25</v>
      </c>
      <c r="J7" s="19">
        <f>J2+(2*J4)</f>
        <v>56.7</v>
      </c>
      <c r="K7" s="19">
        <f>K2+(2*K4)</f>
        <v>267.75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45628</v>
      </c>
      <c r="B8" s="31">
        <v>50</v>
      </c>
      <c r="C8" s="59">
        <v>257</v>
      </c>
      <c r="D8" s="234"/>
      <c r="E8" s="234"/>
      <c r="F8" s="234"/>
      <c r="G8" s="33"/>
      <c r="H8" s="7"/>
      <c r="T8" s="81">
        <f t="shared" ref="T8:T50" si="0">$J$2</f>
        <v>40.5</v>
      </c>
      <c r="U8" s="21">
        <f t="shared" ref="U8:U50" si="1">$J$2-$J$4</f>
        <v>32.4</v>
      </c>
      <c r="V8" s="21">
        <f t="shared" ref="V8:V50" si="2">$J$2+$J$4</f>
        <v>48.6</v>
      </c>
      <c r="W8">
        <f t="shared" ref="W8:W50" si="3">$J$2-(2*$J$4)</f>
        <v>24.3</v>
      </c>
      <c r="X8" s="80">
        <f t="shared" ref="X8:X50" si="4">$J$2+(2*$J$4)</f>
        <v>56.7</v>
      </c>
      <c r="Y8" s="21">
        <f t="shared" ref="Y8:Y50" si="5">$K$2</f>
        <v>191.25</v>
      </c>
      <c r="Z8" s="21">
        <f t="shared" ref="Z8:Z50" si="6">$K$2-$K$4</f>
        <v>153</v>
      </c>
      <c r="AA8" s="21">
        <f t="shared" ref="AA8:AA50" si="7">$K$2+$K$4</f>
        <v>229.5</v>
      </c>
      <c r="AB8">
        <f t="shared" ref="AB8:AB50" si="8">$K$2-(2*$K$4)</f>
        <v>114.75</v>
      </c>
      <c r="AC8" s="80">
        <f t="shared" ref="AC8:AC50" si="9">$K$2+(2*$K$4)</f>
        <v>267.75</v>
      </c>
    </row>
    <row r="9" spans="1:29">
      <c r="A9" s="46">
        <v>45629</v>
      </c>
      <c r="B9" s="31">
        <v>35</v>
      </c>
      <c r="C9" s="59">
        <v>165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si="0"/>
        <v>40.5</v>
      </c>
      <c r="U9" s="21">
        <f t="shared" si="1"/>
        <v>32.4</v>
      </c>
      <c r="V9" s="21">
        <f t="shared" si="2"/>
        <v>48.6</v>
      </c>
      <c r="W9">
        <f t="shared" si="3"/>
        <v>24.3</v>
      </c>
      <c r="X9" s="80">
        <f t="shared" si="4"/>
        <v>56.7</v>
      </c>
      <c r="Y9" s="21">
        <f t="shared" si="5"/>
        <v>191.25</v>
      </c>
      <c r="Z9" s="21">
        <f t="shared" si="6"/>
        <v>153</v>
      </c>
      <c r="AA9" s="21">
        <f t="shared" si="7"/>
        <v>229.5</v>
      </c>
      <c r="AB9">
        <f t="shared" si="8"/>
        <v>114.75</v>
      </c>
      <c r="AC9" s="80">
        <f t="shared" si="9"/>
        <v>267.75</v>
      </c>
    </row>
    <row r="10" spans="1:29">
      <c r="A10" s="46">
        <v>45630</v>
      </c>
      <c r="B10" s="101">
        <v>44</v>
      </c>
      <c r="C10" s="102">
        <v>165</v>
      </c>
      <c r="D10" s="234"/>
      <c r="E10" s="234"/>
      <c r="F10" s="234"/>
      <c r="G10" s="32"/>
      <c r="I10" s="36"/>
      <c r="T10" s="81">
        <f t="shared" si="0"/>
        <v>40.5</v>
      </c>
      <c r="U10" s="21">
        <f t="shared" si="1"/>
        <v>32.4</v>
      </c>
      <c r="V10" s="21">
        <f t="shared" si="2"/>
        <v>48.6</v>
      </c>
      <c r="W10">
        <f t="shared" si="3"/>
        <v>24.3</v>
      </c>
      <c r="X10" s="80">
        <f t="shared" si="4"/>
        <v>56.7</v>
      </c>
      <c r="Y10" s="21">
        <f t="shared" si="5"/>
        <v>191.25</v>
      </c>
      <c r="Z10" s="21">
        <f t="shared" si="6"/>
        <v>153</v>
      </c>
      <c r="AA10" s="21">
        <f t="shared" si="7"/>
        <v>229.5</v>
      </c>
      <c r="AB10">
        <f t="shared" si="8"/>
        <v>114.75</v>
      </c>
      <c r="AC10" s="80">
        <f t="shared" si="9"/>
        <v>267.75</v>
      </c>
    </row>
    <row r="11" spans="1:29">
      <c r="A11" s="46">
        <v>45631</v>
      </c>
      <c r="B11" s="108">
        <v>46</v>
      </c>
      <c r="C11" s="109">
        <v>225</v>
      </c>
      <c r="D11" s="234"/>
      <c r="E11" s="234"/>
      <c r="F11" s="234"/>
      <c r="G11" s="32"/>
      <c r="J11" s="21"/>
      <c r="K11" s="21"/>
      <c r="T11" s="81">
        <f t="shared" si="0"/>
        <v>40.5</v>
      </c>
      <c r="U11" s="21">
        <f t="shared" si="1"/>
        <v>32.4</v>
      </c>
      <c r="V11" s="21">
        <f t="shared" si="2"/>
        <v>48.6</v>
      </c>
      <c r="W11">
        <f t="shared" si="3"/>
        <v>24.3</v>
      </c>
      <c r="X11" s="80">
        <f t="shared" si="4"/>
        <v>56.7</v>
      </c>
      <c r="Y11" s="21">
        <f t="shared" si="5"/>
        <v>191.25</v>
      </c>
      <c r="Z11" s="21">
        <f t="shared" si="6"/>
        <v>153</v>
      </c>
      <c r="AA11" s="21">
        <f t="shared" si="7"/>
        <v>229.5</v>
      </c>
      <c r="AB11">
        <f t="shared" si="8"/>
        <v>114.75</v>
      </c>
      <c r="AC11" s="80">
        <f t="shared" si="9"/>
        <v>267.75</v>
      </c>
    </row>
    <row r="12" spans="1:29">
      <c r="A12" s="46">
        <v>45632</v>
      </c>
      <c r="B12" s="99">
        <v>59</v>
      </c>
      <c r="C12" s="157">
        <v>216</v>
      </c>
      <c r="D12" s="234" t="s">
        <v>146</v>
      </c>
      <c r="E12" s="234"/>
      <c r="F12" s="234"/>
      <c r="G12" s="32"/>
      <c r="J12" s="52"/>
      <c r="K12" s="52"/>
      <c r="T12" s="81">
        <f t="shared" si="0"/>
        <v>40.5</v>
      </c>
      <c r="U12" s="21">
        <f t="shared" si="1"/>
        <v>32.4</v>
      </c>
      <c r="V12" s="21">
        <f t="shared" si="2"/>
        <v>48.6</v>
      </c>
      <c r="W12">
        <f t="shared" si="3"/>
        <v>24.3</v>
      </c>
      <c r="X12" s="80">
        <f t="shared" si="4"/>
        <v>56.7</v>
      </c>
      <c r="Y12" s="21">
        <f t="shared" si="5"/>
        <v>191.25</v>
      </c>
      <c r="Z12" s="21">
        <f t="shared" si="6"/>
        <v>153</v>
      </c>
      <c r="AA12" s="21">
        <f t="shared" si="7"/>
        <v>229.5</v>
      </c>
      <c r="AB12">
        <f t="shared" si="8"/>
        <v>114.75</v>
      </c>
      <c r="AC12" s="80">
        <f t="shared" si="9"/>
        <v>267.75</v>
      </c>
    </row>
    <row r="13" spans="1:29">
      <c r="A13" s="46">
        <v>45635</v>
      </c>
      <c r="B13" s="42">
        <v>53</v>
      </c>
      <c r="C13" s="159">
        <v>269</v>
      </c>
      <c r="D13" s="234" t="s">
        <v>146</v>
      </c>
      <c r="E13" s="234"/>
      <c r="F13" s="234"/>
      <c r="G13" s="33"/>
      <c r="T13" s="81">
        <f t="shared" si="0"/>
        <v>40.5</v>
      </c>
      <c r="U13" s="21">
        <f t="shared" si="1"/>
        <v>32.4</v>
      </c>
      <c r="V13" s="21">
        <f t="shared" si="2"/>
        <v>48.6</v>
      </c>
      <c r="W13">
        <f t="shared" si="3"/>
        <v>24.3</v>
      </c>
      <c r="X13" s="80">
        <f t="shared" si="4"/>
        <v>56.7</v>
      </c>
      <c r="Y13" s="21">
        <f t="shared" si="5"/>
        <v>191.25</v>
      </c>
      <c r="Z13" s="21">
        <f t="shared" si="6"/>
        <v>153</v>
      </c>
      <c r="AA13" s="21">
        <f t="shared" si="7"/>
        <v>229.5</v>
      </c>
      <c r="AB13">
        <f t="shared" si="8"/>
        <v>114.75</v>
      </c>
      <c r="AC13" s="80">
        <f t="shared" si="9"/>
        <v>267.75</v>
      </c>
    </row>
    <row r="14" spans="1:29">
      <c r="A14" s="46">
        <v>45636</v>
      </c>
      <c r="B14" s="42">
        <v>41</v>
      </c>
      <c r="C14" s="151">
        <v>234</v>
      </c>
      <c r="D14" s="152"/>
      <c r="E14" s="153"/>
      <c r="F14" s="153"/>
      <c r="G14" s="33"/>
      <c r="I14" s="13" t="s">
        <v>10</v>
      </c>
      <c r="J14" s="14">
        <f>AVERAGE(B12:B39)</f>
        <v>46.909090909090907</v>
      </c>
      <c r="K14" s="14">
        <f>AVERAGE(C7:C39)</f>
        <v>190.22222222222223</v>
      </c>
      <c r="M14">
        <f>K14-(0.4*K14)</f>
        <v>114.13333333333334</v>
      </c>
      <c r="T14" s="81">
        <f t="shared" si="0"/>
        <v>40.5</v>
      </c>
      <c r="U14" s="21">
        <f t="shared" si="1"/>
        <v>32.4</v>
      </c>
      <c r="V14" s="21">
        <f t="shared" si="2"/>
        <v>48.6</v>
      </c>
      <c r="W14">
        <f t="shared" si="3"/>
        <v>24.3</v>
      </c>
      <c r="X14" s="80">
        <f t="shared" si="4"/>
        <v>56.7</v>
      </c>
      <c r="Y14" s="21">
        <f t="shared" si="5"/>
        <v>191.25</v>
      </c>
      <c r="Z14" s="21">
        <f t="shared" si="6"/>
        <v>153</v>
      </c>
      <c r="AA14" s="21">
        <f t="shared" si="7"/>
        <v>229.5</v>
      </c>
      <c r="AB14">
        <f t="shared" si="8"/>
        <v>114.75</v>
      </c>
      <c r="AC14" s="80">
        <f t="shared" si="9"/>
        <v>267.75</v>
      </c>
    </row>
    <row r="15" spans="1:29">
      <c r="A15" s="46">
        <v>45637</v>
      </c>
      <c r="B15" s="91">
        <v>73</v>
      </c>
      <c r="C15" s="91">
        <v>287</v>
      </c>
      <c r="D15" s="154" t="s">
        <v>147</v>
      </c>
      <c r="E15" s="155"/>
      <c r="F15" s="155"/>
      <c r="G15" s="13"/>
      <c r="I15" s="13" t="s">
        <v>12</v>
      </c>
      <c r="J15" s="13">
        <f>STDEV(B12:B37)</f>
        <v>10.313694506446003</v>
      </c>
      <c r="K15" s="13">
        <f>STDEV(C7:C37)</f>
        <v>54.069992625892795</v>
      </c>
      <c r="M15">
        <f>K14+(0.4*K14)</f>
        <v>266.31111111111113</v>
      </c>
      <c r="T15" s="81">
        <f t="shared" si="0"/>
        <v>40.5</v>
      </c>
      <c r="U15" s="21">
        <f t="shared" si="1"/>
        <v>32.4</v>
      </c>
      <c r="V15" s="21">
        <f t="shared" si="2"/>
        <v>48.6</v>
      </c>
      <c r="W15">
        <f t="shared" si="3"/>
        <v>24.3</v>
      </c>
      <c r="X15" s="80">
        <f t="shared" si="4"/>
        <v>56.7</v>
      </c>
      <c r="Y15" s="21">
        <f t="shared" si="5"/>
        <v>191.25</v>
      </c>
      <c r="Z15" s="21">
        <f t="shared" si="6"/>
        <v>153</v>
      </c>
      <c r="AA15" s="21">
        <f t="shared" si="7"/>
        <v>229.5</v>
      </c>
      <c r="AB15">
        <f t="shared" si="8"/>
        <v>114.75</v>
      </c>
      <c r="AC15" s="80">
        <f t="shared" si="9"/>
        <v>267.75</v>
      </c>
    </row>
    <row r="16" spans="1:29">
      <c r="A16" s="46">
        <v>45638</v>
      </c>
      <c r="B16" s="42">
        <v>37</v>
      </c>
      <c r="C16" s="160">
        <v>95</v>
      </c>
      <c r="D16" s="149" t="s">
        <v>148</v>
      </c>
      <c r="E16" s="42" t="s">
        <v>149</v>
      </c>
      <c r="F16" s="42"/>
      <c r="G16" s="13"/>
      <c r="I16" s="13" t="s">
        <v>33</v>
      </c>
      <c r="J16" s="13">
        <f>J15/J14*100</f>
        <v>21.986558056377138</v>
      </c>
      <c r="K16" s="13">
        <f>K15/K14*100</f>
        <v>28.424645656135226</v>
      </c>
      <c r="T16" s="81">
        <f t="shared" si="0"/>
        <v>40.5</v>
      </c>
      <c r="U16" s="21">
        <f t="shared" si="1"/>
        <v>32.4</v>
      </c>
      <c r="V16" s="21">
        <f t="shared" si="2"/>
        <v>48.6</v>
      </c>
      <c r="W16">
        <f t="shared" si="3"/>
        <v>24.3</v>
      </c>
      <c r="X16" s="80">
        <f t="shared" si="4"/>
        <v>56.7</v>
      </c>
      <c r="Y16" s="21">
        <f t="shared" si="5"/>
        <v>191.25</v>
      </c>
      <c r="Z16" s="21">
        <f t="shared" si="6"/>
        <v>153</v>
      </c>
      <c r="AA16" s="21">
        <f t="shared" si="7"/>
        <v>229.5</v>
      </c>
      <c r="AB16">
        <f t="shared" si="8"/>
        <v>114.75</v>
      </c>
      <c r="AC16" s="80">
        <f t="shared" si="9"/>
        <v>267.75</v>
      </c>
    </row>
    <row r="17" spans="1:29">
      <c r="A17" s="70">
        <v>45639</v>
      </c>
      <c r="B17" s="102">
        <v>35</v>
      </c>
      <c r="C17" s="92">
        <v>123</v>
      </c>
      <c r="D17" s="112"/>
      <c r="E17" s="147"/>
      <c r="F17" s="42"/>
      <c r="G17" s="13"/>
      <c r="T17" s="81">
        <f t="shared" si="0"/>
        <v>40.5</v>
      </c>
      <c r="U17" s="21">
        <f t="shared" si="1"/>
        <v>32.4</v>
      </c>
      <c r="V17" s="21">
        <f t="shared" si="2"/>
        <v>48.6</v>
      </c>
      <c r="W17">
        <f t="shared" si="3"/>
        <v>24.3</v>
      </c>
      <c r="X17" s="80">
        <f t="shared" si="4"/>
        <v>56.7</v>
      </c>
      <c r="Y17" s="21">
        <f t="shared" si="5"/>
        <v>191.25</v>
      </c>
      <c r="Z17" s="21">
        <f t="shared" si="6"/>
        <v>153</v>
      </c>
      <c r="AA17" s="21">
        <f t="shared" si="7"/>
        <v>229.5</v>
      </c>
      <c r="AB17">
        <f t="shared" si="8"/>
        <v>114.75</v>
      </c>
      <c r="AC17" s="80">
        <f t="shared" si="9"/>
        <v>267.75</v>
      </c>
    </row>
    <row r="18" spans="1:29">
      <c r="A18" s="71">
        <v>45642</v>
      </c>
      <c r="B18" s="143">
        <v>47</v>
      </c>
      <c r="C18" s="145">
        <v>155</v>
      </c>
      <c r="D18" s="146"/>
      <c r="E18" s="42"/>
      <c r="F18" s="42"/>
      <c r="G18" s="13"/>
      <c r="T18" s="81">
        <f t="shared" si="0"/>
        <v>40.5</v>
      </c>
      <c r="U18" s="21">
        <f t="shared" si="1"/>
        <v>32.4</v>
      </c>
      <c r="V18" s="21">
        <f t="shared" si="2"/>
        <v>48.6</v>
      </c>
      <c r="W18">
        <f t="shared" si="3"/>
        <v>24.3</v>
      </c>
      <c r="X18" s="80">
        <f t="shared" si="4"/>
        <v>56.7</v>
      </c>
      <c r="Y18" s="21">
        <f t="shared" si="5"/>
        <v>191.25</v>
      </c>
      <c r="Z18" s="21">
        <f t="shared" si="6"/>
        <v>153</v>
      </c>
      <c r="AA18" s="21">
        <f t="shared" si="7"/>
        <v>229.5</v>
      </c>
      <c r="AB18">
        <f t="shared" si="8"/>
        <v>114.75</v>
      </c>
      <c r="AC18" s="80">
        <f t="shared" si="9"/>
        <v>267.75</v>
      </c>
    </row>
    <row r="19" spans="1:29">
      <c r="A19" s="120">
        <v>45643</v>
      </c>
      <c r="B19" s="92">
        <v>46</v>
      </c>
      <c r="C19" s="92">
        <v>187</v>
      </c>
      <c r="D19" s="111"/>
      <c r="E19" s="42"/>
      <c r="F19" s="42"/>
      <c r="G19" s="13"/>
      <c r="T19" s="81">
        <f t="shared" si="0"/>
        <v>40.5</v>
      </c>
      <c r="U19" s="21">
        <f t="shared" si="1"/>
        <v>32.4</v>
      </c>
      <c r="V19" s="21">
        <f t="shared" si="2"/>
        <v>48.6</v>
      </c>
      <c r="W19">
        <f t="shared" si="3"/>
        <v>24.3</v>
      </c>
      <c r="X19" s="80">
        <f t="shared" si="4"/>
        <v>56.7</v>
      </c>
      <c r="Y19" s="21">
        <f t="shared" si="5"/>
        <v>191.25</v>
      </c>
      <c r="Z19" s="21">
        <f t="shared" si="6"/>
        <v>153</v>
      </c>
      <c r="AA19" s="21">
        <f t="shared" si="7"/>
        <v>229.5</v>
      </c>
      <c r="AB19">
        <f t="shared" si="8"/>
        <v>114.75</v>
      </c>
      <c r="AC19" s="80">
        <f t="shared" si="9"/>
        <v>267.75</v>
      </c>
    </row>
    <row r="20" spans="1:29">
      <c r="A20" s="71">
        <v>45644</v>
      </c>
      <c r="B20" s="144">
        <v>60</v>
      </c>
      <c r="C20" s="156">
        <v>191</v>
      </c>
      <c r="D20" s="111" t="s">
        <v>150</v>
      </c>
      <c r="E20" s="42"/>
      <c r="F20" s="42"/>
      <c r="G20" s="13"/>
      <c r="T20" s="81">
        <f t="shared" si="0"/>
        <v>40.5</v>
      </c>
      <c r="U20" s="21">
        <f t="shared" si="1"/>
        <v>32.4</v>
      </c>
      <c r="V20" s="21">
        <f t="shared" si="2"/>
        <v>48.6</v>
      </c>
      <c r="W20">
        <f t="shared" si="3"/>
        <v>24.3</v>
      </c>
      <c r="X20" s="80">
        <f t="shared" si="4"/>
        <v>56.7</v>
      </c>
      <c r="Y20" s="21">
        <f t="shared" si="5"/>
        <v>191.25</v>
      </c>
      <c r="Z20" s="21">
        <f t="shared" si="6"/>
        <v>153</v>
      </c>
      <c r="AA20" s="21">
        <f t="shared" si="7"/>
        <v>229.5</v>
      </c>
      <c r="AB20">
        <f t="shared" si="8"/>
        <v>114.75</v>
      </c>
      <c r="AC20" s="80">
        <f t="shared" si="9"/>
        <v>267.75</v>
      </c>
    </row>
    <row r="21" spans="1:29">
      <c r="A21" s="46">
        <v>45645</v>
      </c>
      <c r="B21" s="49">
        <v>40</v>
      </c>
      <c r="C21" s="49">
        <v>217</v>
      </c>
      <c r="D21" s="112"/>
      <c r="E21" s="42"/>
      <c r="F21" s="42"/>
      <c r="G21" s="13"/>
      <c r="T21" s="81">
        <f t="shared" si="0"/>
        <v>40.5</v>
      </c>
      <c r="U21" s="21">
        <f t="shared" si="1"/>
        <v>32.4</v>
      </c>
      <c r="V21" s="21">
        <f t="shared" si="2"/>
        <v>48.6</v>
      </c>
      <c r="W21">
        <f t="shared" si="3"/>
        <v>24.3</v>
      </c>
      <c r="X21" s="80">
        <f t="shared" si="4"/>
        <v>56.7</v>
      </c>
      <c r="Y21" s="21">
        <f t="shared" si="5"/>
        <v>191.25</v>
      </c>
      <c r="Z21" s="21">
        <f t="shared" si="6"/>
        <v>153</v>
      </c>
      <c r="AA21" s="21">
        <f t="shared" si="7"/>
        <v>229.5</v>
      </c>
      <c r="AB21">
        <f t="shared" si="8"/>
        <v>114.75</v>
      </c>
      <c r="AC21" s="80">
        <f t="shared" si="9"/>
        <v>267.75</v>
      </c>
    </row>
    <row r="22" spans="1:29">
      <c r="A22" s="46">
        <v>45646</v>
      </c>
      <c r="B22" s="161">
        <v>55</v>
      </c>
      <c r="C22" s="39">
        <v>149</v>
      </c>
      <c r="D22" s="111"/>
      <c r="E22" s="48"/>
      <c r="F22" s="39"/>
      <c r="G22" s="13"/>
      <c r="T22" s="81">
        <f t="shared" si="0"/>
        <v>40.5</v>
      </c>
      <c r="U22" s="21">
        <f t="shared" si="1"/>
        <v>32.4</v>
      </c>
      <c r="V22" s="21">
        <f t="shared" si="2"/>
        <v>48.6</v>
      </c>
      <c r="W22">
        <f t="shared" si="3"/>
        <v>24.3</v>
      </c>
      <c r="X22" s="80">
        <f t="shared" si="4"/>
        <v>56.7</v>
      </c>
      <c r="Y22" s="21">
        <f t="shared" si="5"/>
        <v>191.25</v>
      </c>
      <c r="Z22" s="21">
        <f t="shared" si="6"/>
        <v>153</v>
      </c>
      <c r="AA22" s="21">
        <f t="shared" si="7"/>
        <v>229.5</v>
      </c>
      <c r="AB22">
        <f t="shared" si="8"/>
        <v>114.75</v>
      </c>
      <c r="AC22" s="80">
        <f t="shared" si="9"/>
        <v>267.75</v>
      </c>
    </row>
    <row r="23" spans="1:29">
      <c r="A23" s="46">
        <v>45649</v>
      </c>
      <c r="B23" s="94">
        <v>50</v>
      </c>
      <c r="C23" s="94">
        <v>122</v>
      </c>
      <c r="D23" s="48"/>
      <c r="E23" s="42"/>
      <c r="F23" s="42"/>
      <c r="G23" s="13"/>
      <c r="T23" s="81">
        <f t="shared" si="0"/>
        <v>40.5</v>
      </c>
      <c r="U23" s="21">
        <f t="shared" si="1"/>
        <v>32.4</v>
      </c>
      <c r="V23" s="21">
        <f t="shared" si="2"/>
        <v>48.6</v>
      </c>
      <c r="W23">
        <f t="shared" si="3"/>
        <v>24.3</v>
      </c>
      <c r="X23" s="80">
        <f t="shared" si="4"/>
        <v>56.7</v>
      </c>
      <c r="Y23" s="21">
        <f t="shared" si="5"/>
        <v>191.25</v>
      </c>
      <c r="Z23" s="21">
        <f t="shared" si="6"/>
        <v>153</v>
      </c>
      <c r="AA23" s="21">
        <f t="shared" si="7"/>
        <v>229.5</v>
      </c>
      <c r="AB23">
        <f t="shared" si="8"/>
        <v>114.75</v>
      </c>
      <c r="AC23" s="80">
        <f t="shared" si="9"/>
        <v>267.75</v>
      </c>
    </row>
    <row r="24" spans="1:29">
      <c r="A24" s="46">
        <v>45650</v>
      </c>
      <c r="B24" s="49">
        <v>39</v>
      </c>
      <c r="C24" s="91">
        <v>91</v>
      </c>
      <c r="D24" s="48" t="s">
        <v>148</v>
      </c>
      <c r="E24" s="42" t="s">
        <v>149</v>
      </c>
      <c r="F24" s="42"/>
      <c r="G24" s="13"/>
      <c r="J24" s="21"/>
      <c r="T24" s="81">
        <f t="shared" si="0"/>
        <v>40.5</v>
      </c>
      <c r="U24" s="21">
        <f t="shared" si="1"/>
        <v>32.4</v>
      </c>
      <c r="V24" s="21">
        <f t="shared" si="2"/>
        <v>48.6</v>
      </c>
      <c r="W24">
        <f t="shared" si="3"/>
        <v>24.3</v>
      </c>
      <c r="X24" s="80">
        <f t="shared" si="4"/>
        <v>56.7</v>
      </c>
      <c r="Y24" s="21">
        <f t="shared" si="5"/>
        <v>191.25</v>
      </c>
      <c r="Z24" s="21">
        <f t="shared" si="6"/>
        <v>153</v>
      </c>
      <c r="AA24" s="21">
        <f t="shared" si="7"/>
        <v>229.5</v>
      </c>
      <c r="AB24">
        <f t="shared" si="8"/>
        <v>114.75</v>
      </c>
      <c r="AC24" s="80">
        <f t="shared" si="9"/>
        <v>267.75</v>
      </c>
    </row>
    <row r="25" spans="1:29">
      <c r="A25" s="46">
        <v>45653</v>
      </c>
      <c r="B25" s="49">
        <v>51</v>
      </c>
      <c r="C25" s="42">
        <v>161</v>
      </c>
      <c r="D25" s="112"/>
      <c r="E25" s="42"/>
      <c r="F25" s="42"/>
      <c r="G25" s="13"/>
      <c r="T25" s="81">
        <f t="shared" si="0"/>
        <v>40.5</v>
      </c>
      <c r="U25" s="21">
        <f t="shared" si="1"/>
        <v>32.4</v>
      </c>
      <c r="V25" s="21">
        <f t="shared" si="2"/>
        <v>48.6</v>
      </c>
      <c r="W25">
        <f t="shared" si="3"/>
        <v>24.3</v>
      </c>
      <c r="X25" s="80">
        <f t="shared" si="4"/>
        <v>56.7</v>
      </c>
      <c r="Y25" s="21">
        <f t="shared" si="5"/>
        <v>191.25</v>
      </c>
      <c r="Z25" s="21">
        <f t="shared" si="6"/>
        <v>153</v>
      </c>
      <c r="AA25" s="21">
        <f t="shared" si="7"/>
        <v>229.5</v>
      </c>
      <c r="AB25">
        <f t="shared" si="8"/>
        <v>114.75</v>
      </c>
      <c r="AC25" s="80">
        <f t="shared" si="9"/>
        <v>267.75</v>
      </c>
    </row>
    <row r="26" spans="1:29">
      <c r="A26" s="46">
        <v>45656</v>
      </c>
      <c r="B26" s="42">
        <v>47</v>
      </c>
      <c r="C26" s="42">
        <v>222</v>
      </c>
      <c r="D26" s="112"/>
      <c r="E26" s="42"/>
      <c r="F26" s="42"/>
      <c r="G26" s="13"/>
      <c r="T26" s="81">
        <f t="shared" si="0"/>
        <v>40.5</v>
      </c>
      <c r="U26" s="21">
        <f t="shared" si="1"/>
        <v>32.4</v>
      </c>
      <c r="V26" s="21">
        <f t="shared" si="2"/>
        <v>48.6</v>
      </c>
      <c r="W26">
        <f t="shared" si="3"/>
        <v>24.3</v>
      </c>
      <c r="X26" s="80">
        <f t="shared" si="4"/>
        <v>56.7</v>
      </c>
      <c r="Y26" s="21">
        <f t="shared" si="5"/>
        <v>191.25</v>
      </c>
      <c r="Z26" s="21">
        <f t="shared" si="6"/>
        <v>153</v>
      </c>
      <c r="AA26" s="21">
        <f t="shared" si="7"/>
        <v>229.5</v>
      </c>
      <c r="AB26">
        <f t="shared" si="8"/>
        <v>114.75</v>
      </c>
      <c r="AC26" s="80">
        <f t="shared" si="9"/>
        <v>267.75</v>
      </c>
    </row>
    <row r="27" spans="1:29">
      <c r="A27" s="46">
        <v>45659</v>
      </c>
      <c r="B27" s="42">
        <v>34</v>
      </c>
      <c r="C27" s="42">
        <v>169</v>
      </c>
      <c r="D27" s="112"/>
      <c r="E27" s="42"/>
      <c r="F27" s="42"/>
      <c r="G27" s="13"/>
      <c r="T27" s="81">
        <f t="shared" si="0"/>
        <v>40.5</v>
      </c>
      <c r="U27" s="21">
        <f t="shared" si="1"/>
        <v>32.4</v>
      </c>
      <c r="V27" s="21">
        <f t="shared" si="2"/>
        <v>48.6</v>
      </c>
      <c r="W27">
        <f t="shared" si="3"/>
        <v>24.3</v>
      </c>
      <c r="X27" s="80">
        <f t="shared" si="4"/>
        <v>56.7</v>
      </c>
      <c r="Y27" s="21">
        <f t="shared" si="5"/>
        <v>191.25</v>
      </c>
      <c r="Z27" s="21">
        <f t="shared" si="6"/>
        <v>153</v>
      </c>
      <c r="AA27" s="21">
        <f t="shared" si="7"/>
        <v>229.5</v>
      </c>
      <c r="AB27">
        <f t="shared" si="8"/>
        <v>114.75</v>
      </c>
      <c r="AC27" s="80">
        <f t="shared" si="9"/>
        <v>267.75</v>
      </c>
    </row>
    <row r="28" spans="1:29">
      <c r="A28" s="46">
        <v>45660</v>
      </c>
      <c r="B28" s="42">
        <v>34</v>
      </c>
      <c r="C28" s="42">
        <v>164</v>
      </c>
      <c r="D28" s="112"/>
      <c r="E28" s="42"/>
      <c r="F28" s="42"/>
      <c r="G28" s="13"/>
      <c r="T28" s="81">
        <f t="shared" si="0"/>
        <v>40.5</v>
      </c>
      <c r="U28" s="21">
        <f t="shared" si="1"/>
        <v>32.4</v>
      </c>
      <c r="V28" s="21">
        <f t="shared" si="2"/>
        <v>48.6</v>
      </c>
      <c r="W28">
        <f t="shared" si="3"/>
        <v>24.3</v>
      </c>
      <c r="X28" s="80">
        <f t="shared" si="4"/>
        <v>56.7</v>
      </c>
      <c r="Y28" s="21">
        <f t="shared" si="5"/>
        <v>191.25</v>
      </c>
      <c r="Z28" s="21">
        <f t="shared" si="6"/>
        <v>153</v>
      </c>
      <c r="AA28" s="21">
        <f t="shared" si="7"/>
        <v>229.5</v>
      </c>
      <c r="AB28">
        <f t="shared" si="8"/>
        <v>114.75</v>
      </c>
      <c r="AC28" s="80">
        <f t="shared" si="9"/>
        <v>267.75</v>
      </c>
    </row>
    <row r="29" spans="1:29">
      <c r="A29" s="46">
        <v>45663</v>
      </c>
      <c r="B29" s="42">
        <v>40</v>
      </c>
      <c r="C29" s="42">
        <v>194</v>
      </c>
      <c r="D29" s="112"/>
      <c r="E29" s="42"/>
      <c r="F29" s="42"/>
      <c r="G29" s="13"/>
      <c r="T29" s="81">
        <f t="shared" si="0"/>
        <v>40.5</v>
      </c>
      <c r="U29" s="21">
        <f t="shared" si="1"/>
        <v>32.4</v>
      </c>
      <c r="V29" s="21">
        <f t="shared" si="2"/>
        <v>48.6</v>
      </c>
      <c r="W29">
        <f t="shared" si="3"/>
        <v>24.3</v>
      </c>
      <c r="X29" s="80">
        <f t="shared" si="4"/>
        <v>56.7</v>
      </c>
      <c r="Y29" s="21">
        <f t="shared" si="5"/>
        <v>191.25</v>
      </c>
      <c r="Z29" s="21">
        <f t="shared" si="6"/>
        <v>153</v>
      </c>
      <c r="AA29" s="21">
        <f t="shared" si="7"/>
        <v>229.5</v>
      </c>
      <c r="AB29">
        <f t="shared" si="8"/>
        <v>114.75</v>
      </c>
      <c r="AC29" s="80">
        <f t="shared" si="9"/>
        <v>267.75</v>
      </c>
    </row>
    <row r="30" spans="1:29">
      <c r="A30" s="46">
        <v>45664</v>
      </c>
      <c r="B30" s="42">
        <v>32</v>
      </c>
      <c r="C30" s="42">
        <v>141</v>
      </c>
      <c r="D30" s="48"/>
      <c r="E30" s="42"/>
      <c r="F30" s="42"/>
      <c r="G30" s="13"/>
      <c r="T30" s="81">
        <f t="shared" si="0"/>
        <v>40.5</v>
      </c>
      <c r="U30" s="21">
        <f t="shared" si="1"/>
        <v>32.4</v>
      </c>
      <c r="V30" s="21">
        <f t="shared" si="2"/>
        <v>48.6</v>
      </c>
      <c r="W30">
        <f t="shared" si="3"/>
        <v>24.3</v>
      </c>
      <c r="X30" s="80">
        <f t="shared" si="4"/>
        <v>56.7</v>
      </c>
      <c r="Y30" s="21">
        <f t="shared" si="5"/>
        <v>191.25</v>
      </c>
      <c r="Z30" s="21">
        <f t="shared" si="6"/>
        <v>153</v>
      </c>
      <c r="AA30" s="21">
        <f t="shared" si="7"/>
        <v>229.5</v>
      </c>
      <c r="AB30">
        <f t="shared" si="8"/>
        <v>114.75</v>
      </c>
      <c r="AC30" s="80">
        <f t="shared" si="9"/>
        <v>267.75</v>
      </c>
    </row>
    <row r="31" spans="1:29">
      <c r="A31" s="46">
        <v>45665</v>
      </c>
      <c r="B31" s="42">
        <v>52</v>
      </c>
      <c r="C31" s="91">
        <v>281</v>
      </c>
      <c r="D31" s="112" t="s">
        <v>151</v>
      </c>
      <c r="E31" s="42"/>
      <c r="F31" s="42"/>
      <c r="G31" s="13"/>
      <c r="T31" s="81">
        <f t="shared" si="0"/>
        <v>40.5</v>
      </c>
      <c r="U31" s="21">
        <f t="shared" si="1"/>
        <v>32.4</v>
      </c>
      <c r="V31" s="21">
        <f t="shared" si="2"/>
        <v>48.6</v>
      </c>
      <c r="W31">
        <f t="shared" si="3"/>
        <v>24.3</v>
      </c>
      <c r="X31" s="80">
        <f t="shared" si="4"/>
        <v>56.7</v>
      </c>
      <c r="Y31" s="21">
        <f t="shared" si="5"/>
        <v>191.25</v>
      </c>
      <c r="Z31" s="21">
        <f t="shared" si="6"/>
        <v>153</v>
      </c>
      <c r="AA31" s="21">
        <f t="shared" si="7"/>
        <v>229.5</v>
      </c>
      <c r="AB31">
        <f t="shared" si="8"/>
        <v>114.75</v>
      </c>
      <c r="AC31" s="80">
        <f t="shared" si="9"/>
        <v>267.75</v>
      </c>
    </row>
    <row r="32" spans="1:29">
      <c r="A32" s="46">
        <v>45666</v>
      </c>
      <c r="B32" s="42">
        <v>55</v>
      </c>
      <c r="C32" s="42">
        <v>222</v>
      </c>
      <c r="D32" s="112"/>
      <c r="E32" s="42"/>
      <c r="F32" s="42"/>
      <c r="G32" s="13"/>
      <c r="T32" s="81">
        <f t="shared" si="0"/>
        <v>40.5</v>
      </c>
      <c r="U32" s="21">
        <f t="shared" si="1"/>
        <v>32.4</v>
      </c>
      <c r="V32" s="21">
        <f t="shared" si="2"/>
        <v>48.6</v>
      </c>
      <c r="W32">
        <f t="shared" si="3"/>
        <v>24.3</v>
      </c>
      <c r="X32" s="80">
        <f t="shared" si="4"/>
        <v>56.7</v>
      </c>
      <c r="Y32" s="21">
        <f t="shared" si="5"/>
        <v>191.25</v>
      </c>
      <c r="Z32" s="21">
        <f t="shared" si="6"/>
        <v>153</v>
      </c>
      <c r="AA32" s="21">
        <f t="shared" si="7"/>
        <v>229.5</v>
      </c>
      <c r="AB32">
        <f t="shared" si="8"/>
        <v>114.75</v>
      </c>
      <c r="AC32" s="80">
        <f t="shared" si="9"/>
        <v>267.75</v>
      </c>
    </row>
    <row r="33" spans="1:29">
      <c r="A33" s="46">
        <v>45667</v>
      </c>
      <c r="B33" s="42">
        <v>52</v>
      </c>
      <c r="C33" s="49">
        <v>256</v>
      </c>
      <c r="D33" s="48"/>
      <c r="E33" s="42"/>
      <c r="F33" s="42"/>
      <c r="G33" s="13"/>
      <c r="T33" s="81">
        <f t="shared" si="0"/>
        <v>40.5</v>
      </c>
      <c r="U33" s="21">
        <f t="shared" si="1"/>
        <v>32.4</v>
      </c>
      <c r="V33" s="21">
        <f t="shared" si="2"/>
        <v>48.6</v>
      </c>
      <c r="W33">
        <f t="shared" si="3"/>
        <v>24.3</v>
      </c>
      <c r="X33" s="80">
        <f t="shared" si="4"/>
        <v>56.7</v>
      </c>
      <c r="Y33" s="21">
        <f t="shared" si="5"/>
        <v>191.25</v>
      </c>
      <c r="Z33" s="21">
        <f t="shared" si="6"/>
        <v>153</v>
      </c>
      <c r="AA33" s="21">
        <f t="shared" si="7"/>
        <v>229.5</v>
      </c>
      <c r="AB33">
        <f t="shared" si="8"/>
        <v>114.75</v>
      </c>
      <c r="AC33" s="80">
        <f t="shared" si="9"/>
        <v>267.75</v>
      </c>
    </row>
    <row r="34" spans="1:29">
      <c r="A34" s="46"/>
      <c r="B34" s="42"/>
      <c r="C34" s="42"/>
      <c r="D34" s="48"/>
      <c r="E34" s="42"/>
      <c r="F34" s="42"/>
      <c r="G34" s="13"/>
      <c r="T34" s="81">
        <f t="shared" si="0"/>
        <v>40.5</v>
      </c>
      <c r="U34" s="21">
        <f t="shared" si="1"/>
        <v>32.4</v>
      </c>
      <c r="V34" s="21">
        <f t="shared" si="2"/>
        <v>48.6</v>
      </c>
      <c r="W34">
        <f t="shared" si="3"/>
        <v>24.3</v>
      </c>
      <c r="X34" s="80">
        <f t="shared" si="4"/>
        <v>56.7</v>
      </c>
      <c r="Y34" s="21">
        <f t="shared" si="5"/>
        <v>191.25</v>
      </c>
      <c r="Z34" s="21">
        <f t="shared" si="6"/>
        <v>153</v>
      </c>
      <c r="AA34" s="21">
        <f t="shared" si="7"/>
        <v>229.5</v>
      </c>
      <c r="AB34">
        <f t="shared" si="8"/>
        <v>114.75</v>
      </c>
      <c r="AC34" s="80">
        <f t="shared" si="9"/>
        <v>267.75</v>
      </c>
    </row>
    <row r="35" spans="1:29">
      <c r="A35" s="46"/>
      <c r="B35" s="42"/>
      <c r="C35" s="42"/>
      <c r="D35" s="112"/>
      <c r="E35" s="13"/>
      <c r="F35" s="13"/>
      <c r="G35" s="13"/>
      <c r="T35" s="81">
        <f t="shared" si="0"/>
        <v>40.5</v>
      </c>
      <c r="U35" s="21">
        <f t="shared" si="1"/>
        <v>32.4</v>
      </c>
      <c r="V35" s="21">
        <f t="shared" si="2"/>
        <v>48.6</v>
      </c>
      <c r="W35">
        <f t="shared" si="3"/>
        <v>24.3</v>
      </c>
      <c r="X35" s="80">
        <f t="shared" si="4"/>
        <v>56.7</v>
      </c>
      <c r="Y35" s="21">
        <f t="shared" si="5"/>
        <v>191.25</v>
      </c>
      <c r="Z35" s="21">
        <f t="shared" si="6"/>
        <v>153</v>
      </c>
      <c r="AA35" s="21">
        <f t="shared" si="7"/>
        <v>229.5</v>
      </c>
      <c r="AB35">
        <f t="shared" si="8"/>
        <v>114.75</v>
      </c>
      <c r="AC35" s="80">
        <f t="shared" si="9"/>
        <v>267.75</v>
      </c>
    </row>
    <row r="36" spans="1:29">
      <c r="A36" s="46"/>
      <c r="B36" s="42"/>
      <c r="C36" s="42"/>
      <c r="D36" s="112"/>
      <c r="E36" s="42"/>
      <c r="F36" s="42"/>
      <c r="G36" s="13"/>
      <c r="T36" s="81">
        <f t="shared" si="0"/>
        <v>40.5</v>
      </c>
      <c r="U36" s="21">
        <f t="shared" si="1"/>
        <v>32.4</v>
      </c>
      <c r="V36" s="21">
        <f t="shared" si="2"/>
        <v>48.6</v>
      </c>
      <c r="W36">
        <f t="shared" si="3"/>
        <v>24.3</v>
      </c>
      <c r="X36" s="80">
        <f t="shared" si="4"/>
        <v>56.7</v>
      </c>
      <c r="Y36" s="21">
        <f t="shared" si="5"/>
        <v>191.25</v>
      </c>
      <c r="Z36" s="21">
        <f t="shared" si="6"/>
        <v>153</v>
      </c>
      <c r="AA36" s="21">
        <f t="shared" si="7"/>
        <v>229.5</v>
      </c>
      <c r="AB36">
        <f t="shared" si="8"/>
        <v>114.75</v>
      </c>
      <c r="AC36" s="80">
        <f t="shared" si="9"/>
        <v>267.75</v>
      </c>
    </row>
    <row r="37" spans="1:29">
      <c r="A37" s="46"/>
      <c r="B37" s="42"/>
      <c r="C37" s="42"/>
      <c r="D37" s="48"/>
      <c r="E37" s="42"/>
      <c r="F37" s="42"/>
      <c r="G37" s="13"/>
      <c r="T37" s="81">
        <f t="shared" si="0"/>
        <v>40.5</v>
      </c>
      <c r="U37" s="21">
        <f t="shared" si="1"/>
        <v>32.4</v>
      </c>
      <c r="V37" s="21">
        <f t="shared" si="2"/>
        <v>48.6</v>
      </c>
      <c r="W37">
        <f t="shared" si="3"/>
        <v>24.3</v>
      </c>
      <c r="X37" s="80">
        <f t="shared" si="4"/>
        <v>56.7</v>
      </c>
      <c r="Y37" s="21">
        <f t="shared" si="5"/>
        <v>191.25</v>
      </c>
      <c r="Z37" s="21">
        <f t="shared" si="6"/>
        <v>153</v>
      </c>
      <c r="AA37" s="21">
        <f t="shared" si="7"/>
        <v>229.5</v>
      </c>
      <c r="AB37">
        <f t="shared" si="8"/>
        <v>114.75</v>
      </c>
      <c r="AC37" s="80">
        <f t="shared" si="9"/>
        <v>267.75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40.5</v>
      </c>
      <c r="U38" s="21">
        <f t="shared" si="1"/>
        <v>32.4</v>
      </c>
      <c r="V38" s="21">
        <f t="shared" si="2"/>
        <v>48.6</v>
      </c>
      <c r="W38">
        <f t="shared" si="3"/>
        <v>24.3</v>
      </c>
      <c r="X38" s="80">
        <f t="shared" si="4"/>
        <v>56.7</v>
      </c>
      <c r="Y38" s="21">
        <f t="shared" si="5"/>
        <v>191.25</v>
      </c>
      <c r="Z38" s="21">
        <f t="shared" si="6"/>
        <v>153</v>
      </c>
      <c r="AA38" s="21">
        <f t="shared" si="7"/>
        <v>229.5</v>
      </c>
      <c r="AB38">
        <f t="shared" si="8"/>
        <v>114.75</v>
      </c>
      <c r="AC38" s="80">
        <f t="shared" si="9"/>
        <v>267.75</v>
      </c>
    </row>
    <row r="39" spans="1:29">
      <c r="A39" s="46"/>
      <c r="B39" s="42"/>
      <c r="C39" s="42"/>
      <c r="D39" s="112"/>
      <c r="E39" s="42"/>
      <c r="F39" s="42"/>
      <c r="G39" s="13"/>
      <c r="T39" s="81">
        <f t="shared" si="0"/>
        <v>40.5</v>
      </c>
      <c r="U39" s="21">
        <f t="shared" si="1"/>
        <v>32.4</v>
      </c>
      <c r="V39" s="21">
        <f t="shared" si="2"/>
        <v>48.6</v>
      </c>
      <c r="W39">
        <f t="shared" si="3"/>
        <v>24.3</v>
      </c>
      <c r="X39" s="80">
        <f t="shared" si="4"/>
        <v>56.7</v>
      </c>
      <c r="Y39" s="21">
        <f t="shared" si="5"/>
        <v>191.25</v>
      </c>
      <c r="Z39" s="21">
        <f t="shared" si="6"/>
        <v>153</v>
      </c>
      <c r="AA39" s="21">
        <f t="shared" si="7"/>
        <v>229.5</v>
      </c>
      <c r="AB39">
        <f t="shared" si="8"/>
        <v>114.75</v>
      </c>
      <c r="AC39" s="80">
        <f t="shared" si="9"/>
        <v>267.75</v>
      </c>
    </row>
    <row r="40" spans="1:29">
      <c r="A40" s="46"/>
      <c r="B40" s="42"/>
      <c r="C40" s="42"/>
      <c r="D40" s="48"/>
      <c r="E40" s="42"/>
      <c r="F40" s="42"/>
      <c r="G40" s="13"/>
      <c r="T40" s="81">
        <f t="shared" si="0"/>
        <v>40.5</v>
      </c>
      <c r="U40" s="21">
        <f t="shared" si="1"/>
        <v>32.4</v>
      </c>
      <c r="V40" s="21">
        <f t="shared" si="2"/>
        <v>48.6</v>
      </c>
      <c r="W40">
        <f t="shared" si="3"/>
        <v>24.3</v>
      </c>
      <c r="X40" s="80">
        <f t="shared" si="4"/>
        <v>56.7</v>
      </c>
      <c r="Y40" s="21">
        <f t="shared" si="5"/>
        <v>191.25</v>
      </c>
      <c r="Z40" s="21">
        <f t="shared" si="6"/>
        <v>153</v>
      </c>
      <c r="AA40" s="21">
        <f t="shared" si="7"/>
        <v>229.5</v>
      </c>
      <c r="AB40">
        <f t="shared" si="8"/>
        <v>114.75</v>
      </c>
      <c r="AC40" s="80">
        <f t="shared" si="9"/>
        <v>267.75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40.5</v>
      </c>
      <c r="U41" s="21">
        <f t="shared" si="1"/>
        <v>32.4</v>
      </c>
      <c r="V41" s="21">
        <f t="shared" si="2"/>
        <v>48.6</v>
      </c>
      <c r="W41">
        <f t="shared" si="3"/>
        <v>24.3</v>
      </c>
      <c r="X41" s="80">
        <f t="shared" si="4"/>
        <v>56.7</v>
      </c>
      <c r="Y41" s="21">
        <f t="shared" si="5"/>
        <v>191.25</v>
      </c>
      <c r="Z41" s="21">
        <f t="shared" si="6"/>
        <v>153</v>
      </c>
      <c r="AA41" s="21">
        <f t="shared" si="7"/>
        <v>229.5</v>
      </c>
      <c r="AB41">
        <f t="shared" si="8"/>
        <v>114.75</v>
      </c>
      <c r="AC41" s="80">
        <f t="shared" si="9"/>
        <v>267.75</v>
      </c>
    </row>
    <row r="42" spans="1:29">
      <c r="A42" s="46"/>
      <c r="B42" s="49"/>
      <c r="C42" s="42"/>
      <c r="D42" s="112"/>
      <c r="E42" s="42"/>
      <c r="F42" s="42"/>
      <c r="G42" s="13"/>
      <c r="T42" s="81">
        <f t="shared" si="0"/>
        <v>40.5</v>
      </c>
      <c r="U42" s="21">
        <f t="shared" si="1"/>
        <v>32.4</v>
      </c>
      <c r="V42" s="21">
        <f t="shared" si="2"/>
        <v>48.6</v>
      </c>
      <c r="W42">
        <f t="shared" si="3"/>
        <v>24.3</v>
      </c>
      <c r="X42" s="80">
        <f t="shared" si="4"/>
        <v>56.7</v>
      </c>
      <c r="Y42" s="21">
        <f t="shared" si="5"/>
        <v>191.25</v>
      </c>
      <c r="Z42" s="21">
        <f t="shared" si="6"/>
        <v>153</v>
      </c>
      <c r="AA42" s="21">
        <f t="shared" si="7"/>
        <v>229.5</v>
      </c>
      <c r="AB42">
        <f t="shared" si="8"/>
        <v>114.75</v>
      </c>
      <c r="AC42" s="80">
        <f t="shared" si="9"/>
        <v>267.75</v>
      </c>
    </row>
    <row r="43" spans="1:29">
      <c r="A43" s="46"/>
      <c r="B43" s="49"/>
      <c r="C43" s="42"/>
      <c r="D43" s="112"/>
      <c r="E43" s="42"/>
      <c r="F43" s="42"/>
      <c r="G43" s="13"/>
      <c r="T43" s="81">
        <f t="shared" si="0"/>
        <v>40.5</v>
      </c>
      <c r="U43" s="21">
        <f t="shared" si="1"/>
        <v>32.4</v>
      </c>
      <c r="V43" s="21">
        <f t="shared" si="2"/>
        <v>48.6</v>
      </c>
      <c r="W43">
        <f t="shared" si="3"/>
        <v>24.3</v>
      </c>
      <c r="X43" s="80">
        <f t="shared" si="4"/>
        <v>56.7</v>
      </c>
      <c r="Y43" s="21">
        <f t="shared" si="5"/>
        <v>191.25</v>
      </c>
      <c r="Z43" s="21">
        <f t="shared" si="6"/>
        <v>153</v>
      </c>
      <c r="AA43" s="21">
        <f t="shared" si="7"/>
        <v>229.5</v>
      </c>
      <c r="AB43">
        <f t="shared" si="8"/>
        <v>114.75</v>
      </c>
      <c r="AC43" s="80">
        <f t="shared" si="9"/>
        <v>267.75</v>
      </c>
    </row>
    <row r="44" spans="1:29">
      <c r="A44" s="46"/>
      <c r="B44" s="49"/>
      <c r="C44" s="42"/>
      <c r="D44" s="112"/>
      <c r="E44" s="42"/>
      <c r="F44" s="42"/>
      <c r="G44" s="13"/>
      <c r="T44" s="81">
        <f t="shared" si="0"/>
        <v>40.5</v>
      </c>
      <c r="U44" s="21">
        <f t="shared" si="1"/>
        <v>32.4</v>
      </c>
      <c r="V44" s="21">
        <f t="shared" si="2"/>
        <v>48.6</v>
      </c>
      <c r="W44">
        <f t="shared" si="3"/>
        <v>24.3</v>
      </c>
      <c r="X44" s="80">
        <f t="shared" si="4"/>
        <v>56.7</v>
      </c>
      <c r="Y44" s="21">
        <f t="shared" si="5"/>
        <v>191.25</v>
      </c>
      <c r="Z44" s="21">
        <f t="shared" si="6"/>
        <v>153</v>
      </c>
      <c r="AA44" s="21">
        <f t="shared" si="7"/>
        <v>229.5</v>
      </c>
      <c r="AB44">
        <f t="shared" si="8"/>
        <v>114.75</v>
      </c>
      <c r="AC44" s="80">
        <f t="shared" si="9"/>
        <v>267.75</v>
      </c>
    </row>
    <row r="45" spans="1:29">
      <c r="A45" s="46"/>
      <c r="B45" s="42"/>
      <c r="C45" s="42"/>
      <c r="D45" s="42"/>
      <c r="E45" s="42"/>
      <c r="F45" s="42"/>
      <c r="G45" s="13"/>
      <c r="T45" s="81">
        <f t="shared" si="0"/>
        <v>40.5</v>
      </c>
      <c r="U45" s="21">
        <f t="shared" si="1"/>
        <v>32.4</v>
      </c>
      <c r="V45" s="21">
        <f t="shared" si="2"/>
        <v>48.6</v>
      </c>
      <c r="W45">
        <f t="shared" si="3"/>
        <v>24.3</v>
      </c>
      <c r="X45" s="80">
        <f t="shared" si="4"/>
        <v>56.7</v>
      </c>
      <c r="Y45" s="21">
        <f t="shared" si="5"/>
        <v>191.25</v>
      </c>
      <c r="Z45" s="21">
        <f t="shared" si="6"/>
        <v>153</v>
      </c>
      <c r="AA45" s="21">
        <f t="shared" si="7"/>
        <v>229.5</v>
      </c>
      <c r="AB45">
        <f t="shared" si="8"/>
        <v>114.75</v>
      </c>
      <c r="AC45" s="80">
        <f t="shared" si="9"/>
        <v>267.75</v>
      </c>
    </row>
    <row r="46" spans="1:29">
      <c r="A46" s="46"/>
      <c r="B46" s="42"/>
      <c r="C46" s="42"/>
      <c r="D46" s="48"/>
      <c r="E46" s="13"/>
      <c r="F46" s="13"/>
      <c r="G46" s="13"/>
      <c r="T46" s="81">
        <f t="shared" si="0"/>
        <v>40.5</v>
      </c>
      <c r="U46" s="21">
        <f t="shared" si="1"/>
        <v>32.4</v>
      </c>
      <c r="V46" s="21">
        <f t="shared" si="2"/>
        <v>48.6</v>
      </c>
      <c r="W46">
        <f t="shared" si="3"/>
        <v>24.3</v>
      </c>
      <c r="X46" s="80">
        <f t="shared" si="4"/>
        <v>56.7</v>
      </c>
      <c r="Y46" s="21">
        <f t="shared" si="5"/>
        <v>191.25</v>
      </c>
      <c r="Z46" s="21">
        <f t="shared" si="6"/>
        <v>153</v>
      </c>
      <c r="AA46" s="21">
        <f t="shared" si="7"/>
        <v>229.5</v>
      </c>
      <c r="AB46">
        <f t="shared" si="8"/>
        <v>114.75</v>
      </c>
      <c r="AC46" s="80">
        <f t="shared" si="9"/>
        <v>267.75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40.5</v>
      </c>
      <c r="U47" s="21">
        <f t="shared" si="1"/>
        <v>32.4</v>
      </c>
      <c r="V47" s="21">
        <f t="shared" si="2"/>
        <v>48.6</v>
      </c>
      <c r="W47">
        <f t="shared" si="3"/>
        <v>24.3</v>
      </c>
      <c r="X47" s="80">
        <f t="shared" si="4"/>
        <v>56.7</v>
      </c>
      <c r="Y47" s="21">
        <f t="shared" si="5"/>
        <v>191.25</v>
      </c>
      <c r="Z47" s="21">
        <f t="shared" si="6"/>
        <v>153</v>
      </c>
      <c r="AA47" s="21">
        <f t="shared" si="7"/>
        <v>229.5</v>
      </c>
      <c r="AB47">
        <f t="shared" si="8"/>
        <v>114.75</v>
      </c>
      <c r="AC47" s="80">
        <f t="shared" si="9"/>
        <v>267.75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40.5</v>
      </c>
      <c r="U48" s="21">
        <f t="shared" si="1"/>
        <v>32.4</v>
      </c>
      <c r="V48" s="21">
        <f t="shared" si="2"/>
        <v>48.6</v>
      </c>
      <c r="W48">
        <f t="shared" si="3"/>
        <v>24.3</v>
      </c>
      <c r="X48" s="80">
        <f t="shared" si="4"/>
        <v>56.7</v>
      </c>
      <c r="Y48" s="21">
        <f t="shared" si="5"/>
        <v>191.25</v>
      </c>
      <c r="Z48" s="21">
        <f t="shared" si="6"/>
        <v>153</v>
      </c>
      <c r="AA48" s="21">
        <f t="shared" si="7"/>
        <v>229.5</v>
      </c>
      <c r="AB48">
        <f t="shared" si="8"/>
        <v>114.75</v>
      </c>
      <c r="AC48" s="80">
        <f t="shared" si="9"/>
        <v>267.75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40.5</v>
      </c>
      <c r="U49" s="21">
        <f t="shared" si="1"/>
        <v>32.4</v>
      </c>
      <c r="V49" s="21">
        <f t="shared" si="2"/>
        <v>48.6</v>
      </c>
      <c r="W49">
        <f t="shared" si="3"/>
        <v>24.3</v>
      </c>
      <c r="X49" s="80">
        <f t="shared" si="4"/>
        <v>56.7</v>
      </c>
      <c r="Y49" s="21">
        <f t="shared" si="5"/>
        <v>191.25</v>
      </c>
      <c r="Z49" s="21">
        <f t="shared" si="6"/>
        <v>153</v>
      </c>
      <c r="AA49" s="21">
        <f t="shared" si="7"/>
        <v>229.5</v>
      </c>
      <c r="AB49">
        <f t="shared" si="8"/>
        <v>114.75</v>
      </c>
      <c r="AC49" s="80">
        <f t="shared" si="9"/>
        <v>267.75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40.5</v>
      </c>
      <c r="U50" s="21">
        <f t="shared" si="1"/>
        <v>32.4</v>
      </c>
      <c r="V50" s="21">
        <f t="shared" si="2"/>
        <v>48.6</v>
      </c>
      <c r="W50">
        <f t="shared" si="3"/>
        <v>24.3</v>
      </c>
      <c r="X50" s="80">
        <f t="shared" si="4"/>
        <v>56.7</v>
      </c>
      <c r="Y50" s="21">
        <f t="shared" si="5"/>
        <v>191.25</v>
      </c>
      <c r="Z50" s="21">
        <f t="shared" si="6"/>
        <v>153</v>
      </c>
      <c r="AA50" s="21">
        <f t="shared" si="7"/>
        <v>229.5</v>
      </c>
      <c r="AB50">
        <f t="shared" si="8"/>
        <v>114.75</v>
      </c>
      <c r="AC50" s="80">
        <f t="shared" si="9"/>
        <v>267.75</v>
      </c>
    </row>
    <row r="51" spans="1:29">
      <c r="A51" s="46"/>
      <c r="B51" s="42"/>
      <c r="C51" s="42"/>
      <c r="D51" s="48"/>
      <c r="E51" s="13"/>
      <c r="F51" s="13"/>
      <c r="G51" s="13"/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50"/>
      <c r="B54" s="51"/>
      <c r="C54" s="51"/>
      <c r="D54" s="13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12"/>
    </row>
  </sheetData>
  <sheetProtection algorithmName="SHA-512" hashValue="MsOGF0ha0Jr983BtsF80fgMxkLau25ZRFfh9fOxX6WAujrbgPEWgaLcsdvOE7gsSzKdcT74WLMce3+GPwbHOng==" saltValue="hYu8jijG6N5jinh+/qA6zw==" spinCount="100000" sheet="1" objects="1" scenarios="1"/>
  <mergeCells count="10">
    <mergeCell ref="D10:F10"/>
    <mergeCell ref="D11:F11"/>
    <mergeCell ref="D12:F12"/>
    <mergeCell ref="D13:F13"/>
    <mergeCell ref="A5:A6"/>
    <mergeCell ref="D5:F5"/>
    <mergeCell ref="D6:F6"/>
    <mergeCell ref="D7:F7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B85B-1AC3-46CD-B469-84AF8DE73AD0}">
  <dimension ref="A1:AC57"/>
  <sheetViews>
    <sheetView workbookViewId="0">
      <selection activeCell="E23" sqref="E23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2.7109375" customWidth="1"/>
    <col min="5" max="5" width="49.710937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>
        <v>122</v>
      </c>
      <c r="D1" s="4"/>
      <c r="E1" s="5" t="s">
        <v>1</v>
      </c>
      <c r="F1" s="6" t="s">
        <v>152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>
        <v>123</v>
      </c>
      <c r="D2" s="4"/>
      <c r="E2" s="11" t="s">
        <v>153</v>
      </c>
      <c r="F2" s="68"/>
      <c r="H2" s="7"/>
      <c r="I2" s="13" t="s">
        <v>10</v>
      </c>
      <c r="J2" s="14">
        <f>AVERAGE(B7:B12)</f>
        <v>32.333333333333336</v>
      </c>
      <c r="K2" s="14">
        <f>AVERAGE(C7:C12)</f>
        <v>231.5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/>
      <c r="D3" s="18"/>
      <c r="E3" s="11" t="s">
        <v>154</v>
      </c>
      <c r="F3" s="69"/>
      <c r="H3" s="7"/>
      <c r="I3" s="13" t="s">
        <v>12</v>
      </c>
      <c r="J3" s="19">
        <f>STDEV(B7:B11)</f>
        <v>5.0299105359837117</v>
      </c>
      <c r="K3" s="19">
        <f>STDEV(C7:C11)</f>
        <v>73.223630065710324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6.4666666666666677</v>
      </c>
      <c r="K4" s="13">
        <f>0.2*K2</f>
        <v>46.300000000000004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150" t="s">
        <v>16</v>
      </c>
      <c r="D5" s="246" t="s">
        <v>17</v>
      </c>
      <c r="E5" s="246"/>
      <c r="F5" s="246"/>
      <c r="G5" s="33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72</v>
      </c>
      <c r="C6" s="57" t="s">
        <v>155</v>
      </c>
      <c r="D6" s="243"/>
      <c r="E6" s="244"/>
      <c r="F6" s="244"/>
      <c r="G6" s="33"/>
      <c r="H6" s="7"/>
      <c r="I6" s="26" t="s">
        <v>22</v>
      </c>
      <c r="J6" s="19">
        <f>J2-(2*J4)</f>
        <v>19.399999999999999</v>
      </c>
      <c r="K6" s="19">
        <f>K2-(2*K4)</f>
        <v>138.89999999999998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45653</v>
      </c>
      <c r="B7" s="31">
        <v>35</v>
      </c>
      <c r="C7" s="58">
        <v>175</v>
      </c>
      <c r="D7" s="234"/>
      <c r="E7" s="234"/>
      <c r="F7" s="234"/>
      <c r="G7" s="32"/>
      <c r="H7" s="7"/>
      <c r="I7" s="26" t="s">
        <v>25</v>
      </c>
      <c r="J7" s="19">
        <f>J2+(2*J4)</f>
        <v>45.266666666666673</v>
      </c>
      <c r="K7" s="19">
        <f>K2+(2*K4)</f>
        <v>324.10000000000002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45656</v>
      </c>
      <c r="B8" s="31">
        <v>36</v>
      </c>
      <c r="C8" s="59">
        <v>176</v>
      </c>
      <c r="D8" s="234"/>
      <c r="E8" s="234"/>
      <c r="F8" s="234"/>
      <c r="G8" s="33"/>
      <c r="H8" s="7"/>
      <c r="T8" s="81">
        <f t="shared" ref="T8:T50" si="0">$J$2</f>
        <v>32.333333333333336</v>
      </c>
      <c r="U8" s="21">
        <f t="shared" ref="U8:U50" si="1">$J$2-$J$4</f>
        <v>25.866666666666667</v>
      </c>
      <c r="V8" s="21">
        <f t="shared" ref="V8:V50" si="2">$J$2+$J$4</f>
        <v>38.800000000000004</v>
      </c>
      <c r="W8">
        <f t="shared" ref="W8:W50" si="3">$J$2-(2*$J$4)</f>
        <v>19.399999999999999</v>
      </c>
      <c r="X8" s="80">
        <f t="shared" ref="X8:X50" si="4">$J$2+(2*$J$4)</f>
        <v>45.266666666666673</v>
      </c>
      <c r="Y8" s="21">
        <f t="shared" ref="Y8:Y50" si="5">$K$2</f>
        <v>231.5</v>
      </c>
      <c r="Z8" s="21">
        <f t="shared" ref="Z8:Z50" si="6">$K$2-$K$4</f>
        <v>185.2</v>
      </c>
      <c r="AA8" s="21">
        <f t="shared" ref="AA8:AA50" si="7">$K$2+$K$4</f>
        <v>277.8</v>
      </c>
      <c r="AB8">
        <f t="shared" ref="AB8:AB50" si="8">$K$2-(2*$K$4)</f>
        <v>138.89999999999998</v>
      </c>
      <c r="AC8" s="80">
        <f t="shared" ref="AC8:AC50" si="9">$K$2+(2*$K$4)</f>
        <v>324.10000000000002</v>
      </c>
    </row>
    <row r="9" spans="1:29">
      <c r="A9" s="46">
        <v>45659</v>
      </c>
      <c r="B9" s="31">
        <v>29</v>
      </c>
      <c r="C9" s="59">
        <v>230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si="0"/>
        <v>32.333333333333336</v>
      </c>
      <c r="U9" s="21">
        <f t="shared" si="1"/>
        <v>25.866666666666667</v>
      </c>
      <c r="V9" s="21">
        <f t="shared" si="2"/>
        <v>38.800000000000004</v>
      </c>
      <c r="W9">
        <f t="shared" si="3"/>
        <v>19.399999999999999</v>
      </c>
      <c r="X9" s="80">
        <f t="shared" si="4"/>
        <v>45.266666666666673</v>
      </c>
      <c r="Y9" s="21">
        <f t="shared" si="5"/>
        <v>231.5</v>
      </c>
      <c r="Z9" s="21">
        <f t="shared" si="6"/>
        <v>185.2</v>
      </c>
      <c r="AA9" s="21">
        <f t="shared" si="7"/>
        <v>277.8</v>
      </c>
      <c r="AB9">
        <f t="shared" si="8"/>
        <v>138.89999999999998</v>
      </c>
      <c r="AC9" s="80">
        <f t="shared" si="9"/>
        <v>324.10000000000002</v>
      </c>
    </row>
    <row r="10" spans="1:29">
      <c r="A10" s="46">
        <v>45660</v>
      </c>
      <c r="B10" s="101">
        <v>28</v>
      </c>
      <c r="C10" s="102">
        <v>285</v>
      </c>
      <c r="D10" s="234"/>
      <c r="E10" s="234"/>
      <c r="F10" s="234"/>
      <c r="G10" s="32"/>
      <c r="I10" s="36"/>
      <c r="T10" s="81">
        <f t="shared" si="0"/>
        <v>32.333333333333336</v>
      </c>
      <c r="U10" s="21">
        <f t="shared" si="1"/>
        <v>25.866666666666667</v>
      </c>
      <c r="V10" s="21">
        <f t="shared" si="2"/>
        <v>38.800000000000004</v>
      </c>
      <c r="W10">
        <f t="shared" si="3"/>
        <v>19.399999999999999</v>
      </c>
      <c r="X10" s="80">
        <f t="shared" si="4"/>
        <v>45.266666666666673</v>
      </c>
      <c r="Y10" s="21">
        <f t="shared" si="5"/>
        <v>231.5</v>
      </c>
      <c r="Z10" s="21">
        <f t="shared" si="6"/>
        <v>185.2</v>
      </c>
      <c r="AA10" s="21">
        <f t="shared" si="7"/>
        <v>277.8</v>
      </c>
      <c r="AB10">
        <f t="shared" si="8"/>
        <v>138.89999999999998</v>
      </c>
      <c r="AC10" s="80">
        <f t="shared" si="9"/>
        <v>324.10000000000002</v>
      </c>
    </row>
    <row r="11" spans="1:29">
      <c r="A11" s="46">
        <v>45663</v>
      </c>
      <c r="B11" s="108">
        <v>40</v>
      </c>
      <c r="C11" s="109">
        <v>345</v>
      </c>
      <c r="D11" s="234"/>
      <c r="E11" s="234"/>
      <c r="F11" s="234"/>
      <c r="G11" s="32"/>
      <c r="J11" s="21"/>
      <c r="K11" s="21"/>
      <c r="T11" s="81">
        <f t="shared" si="0"/>
        <v>32.333333333333336</v>
      </c>
      <c r="U11" s="21">
        <f t="shared" si="1"/>
        <v>25.866666666666667</v>
      </c>
      <c r="V11" s="21">
        <f t="shared" si="2"/>
        <v>38.800000000000004</v>
      </c>
      <c r="W11">
        <f t="shared" si="3"/>
        <v>19.399999999999999</v>
      </c>
      <c r="X11" s="80">
        <f t="shared" si="4"/>
        <v>45.266666666666673</v>
      </c>
      <c r="Y11" s="21">
        <f t="shared" si="5"/>
        <v>231.5</v>
      </c>
      <c r="Z11" s="21">
        <f t="shared" si="6"/>
        <v>185.2</v>
      </c>
      <c r="AA11" s="21">
        <f t="shared" si="7"/>
        <v>277.8</v>
      </c>
      <c r="AB11">
        <f t="shared" si="8"/>
        <v>138.89999999999998</v>
      </c>
      <c r="AC11" s="80">
        <f t="shared" si="9"/>
        <v>324.10000000000002</v>
      </c>
    </row>
    <row r="12" spans="1:29">
      <c r="A12" s="46">
        <v>45664</v>
      </c>
      <c r="B12" s="108">
        <v>26</v>
      </c>
      <c r="C12" s="157">
        <v>178</v>
      </c>
      <c r="D12" s="234" t="s">
        <v>156</v>
      </c>
      <c r="E12" s="234"/>
      <c r="F12" s="234"/>
      <c r="G12" s="32"/>
      <c r="J12" s="52"/>
      <c r="K12" s="52"/>
      <c r="T12" s="81">
        <f t="shared" si="0"/>
        <v>32.333333333333336</v>
      </c>
      <c r="U12" s="21">
        <f t="shared" si="1"/>
        <v>25.866666666666667</v>
      </c>
      <c r="V12" s="21">
        <f t="shared" si="2"/>
        <v>38.800000000000004</v>
      </c>
      <c r="W12">
        <f t="shared" si="3"/>
        <v>19.399999999999999</v>
      </c>
      <c r="X12" s="80">
        <f t="shared" si="4"/>
        <v>45.266666666666673</v>
      </c>
      <c r="Y12" s="21">
        <f t="shared" si="5"/>
        <v>231.5</v>
      </c>
      <c r="Z12" s="21">
        <f t="shared" si="6"/>
        <v>185.2</v>
      </c>
      <c r="AA12" s="21">
        <f t="shared" si="7"/>
        <v>277.8</v>
      </c>
      <c r="AB12">
        <f t="shared" si="8"/>
        <v>138.89999999999998</v>
      </c>
      <c r="AC12" s="80">
        <f t="shared" si="9"/>
        <v>324.10000000000002</v>
      </c>
    </row>
    <row r="13" spans="1:29">
      <c r="A13" s="46">
        <v>45670</v>
      </c>
      <c r="B13" s="42">
        <v>30</v>
      </c>
      <c r="C13" s="159">
        <v>130</v>
      </c>
      <c r="D13" s="234" t="s">
        <v>157</v>
      </c>
      <c r="E13" s="234"/>
      <c r="F13" s="234"/>
      <c r="G13" s="33"/>
      <c r="T13" s="81">
        <f t="shared" si="0"/>
        <v>32.333333333333336</v>
      </c>
      <c r="U13" s="21">
        <f t="shared" si="1"/>
        <v>25.866666666666667</v>
      </c>
      <c r="V13" s="21">
        <f t="shared" si="2"/>
        <v>38.800000000000004</v>
      </c>
      <c r="W13">
        <f t="shared" si="3"/>
        <v>19.399999999999999</v>
      </c>
      <c r="X13" s="80">
        <f t="shared" si="4"/>
        <v>45.266666666666673</v>
      </c>
      <c r="Y13" s="21">
        <f t="shared" si="5"/>
        <v>231.5</v>
      </c>
      <c r="Z13" s="21">
        <f t="shared" si="6"/>
        <v>185.2</v>
      </c>
      <c r="AA13" s="21">
        <f t="shared" si="7"/>
        <v>277.8</v>
      </c>
      <c r="AB13">
        <f t="shared" si="8"/>
        <v>138.89999999999998</v>
      </c>
      <c r="AC13" s="80">
        <f t="shared" si="9"/>
        <v>324.10000000000002</v>
      </c>
    </row>
    <row r="14" spans="1:29">
      <c r="A14" s="46">
        <v>45671</v>
      </c>
      <c r="B14" s="42">
        <v>32</v>
      </c>
      <c r="C14" s="151">
        <v>191</v>
      </c>
      <c r="D14" s="152"/>
      <c r="E14" s="153"/>
      <c r="F14" s="153"/>
      <c r="G14" s="33"/>
      <c r="I14" s="13" t="s">
        <v>10</v>
      </c>
      <c r="J14" s="14">
        <f>AVERAGE(B12:B39)</f>
        <v>36.222222222222221</v>
      </c>
      <c r="K14" s="14">
        <f>AVERAGE(C7:C26)</f>
        <v>240.15</v>
      </c>
      <c r="M14">
        <f>K14-(0.4*K14)</f>
        <v>144.09</v>
      </c>
      <c r="T14" s="81">
        <f t="shared" si="0"/>
        <v>32.333333333333336</v>
      </c>
      <c r="U14" s="21">
        <f t="shared" si="1"/>
        <v>25.866666666666667</v>
      </c>
      <c r="V14" s="21">
        <f t="shared" si="2"/>
        <v>38.800000000000004</v>
      </c>
      <c r="W14">
        <f t="shared" si="3"/>
        <v>19.399999999999999</v>
      </c>
      <c r="X14" s="80">
        <f t="shared" si="4"/>
        <v>45.266666666666673</v>
      </c>
      <c r="Y14" s="21">
        <f t="shared" si="5"/>
        <v>231.5</v>
      </c>
      <c r="Z14" s="21">
        <f t="shared" si="6"/>
        <v>185.2</v>
      </c>
      <c r="AA14" s="21">
        <f t="shared" si="7"/>
        <v>277.8</v>
      </c>
      <c r="AB14">
        <f t="shared" si="8"/>
        <v>138.89999999999998</v>
      </c>
      <c r="AC14" s="80">
        <f t="shared" si="9"/>
        <v>324.10000000000002</v>
      </c>
    </row>
    <row r="15" spans="1:29">
      <c r="A15" s="46">
        <v>45672</v>
      </c>
      <c r="B15" s="42">
        <v>43</v>
      </c>
      <c r="C15" s="91">
        <v>371</v>
      </c>
      <c r="D15" s="154" t="s">
        <v>158</v>
      </c>
      <c r="E15" s="155"/>
      <c r="F15" s="155"/>
      <c r="G15" s="13"/>
      <c r="I15" s="13" t="s">
        <v>12</v>
      </c>
      <c r="J15" s="13">
        <f>STDEV(B12:B37)</f>
        <v>7.6815711900438908</v>
      </c>
      <c r="K15" s="13">
        <f>STDEV(C7:C37)</f>
        <v>70.796010472442802</v>
      </c>
      <c r="M15">
        <f>K14+(0.4*K14)</f>
        <v>336.21000000000004</v>
      </c>
      <c r="T15" s="81">
        <f t="shared" si="0"/>
        <v>32.333333333333336</v>
      </c>
      <c r="U15" s="21">
        <f t="shared" si="1"/>
        <v>25.866666666666667</v>
      </c>
      <c r="V15" s="21">
        <f t="shared" si="2"/>
        <v>38.800000000000004</v>
      </c>
      <c r="W15">
        <f t="shared" si="3"/>
        <v>19.399999999999999</v>
      </c>
      <c r="X15" s="80">
        <f t="shared" si="4"/>
        <v>45.266666666666673</v>
      </c>
      <c r="Y15" s="21">
        <f t="shared" si="5"/>
        <v>231.5</v>
      </c>
      <c r="Z15" s="21">
        <f t="shared" si="6"/>
        <v>185.2</v>
      </c>
      <c r="AA15" s="21">
        <f t="shared" si="7"/>
        <v>277.8</v>
      </c>
      <c r="AB15">
        <f t="shared" si="8"/>
        <v>138.89999999999998</v>
      </c>
      <c r="AC15" s="80">
        <f t="shared" si="9"/>
        <v>324.10000000000002</v>
      </c>
    </row>
    <row r="16" spans="1:29">
      <c r="A16" s="46">
        <v>45673</v>
      </c>
      <c r="B16" s="42">
        <v>25</v>
      </c>
      <c r="C16" s="148">
        <v>239</v>
      </c>
      <c r="D16" s="149"/>
      <c r="E16" s="42"/>
      <c r="F16" s="42"/>
      <c r="G16" s="13"/>
      <c r="I16" s="13" t="s">
        <v>33</v>
      </c>
      <c r="J16" s="13">
        <f>J15/J14*100</f>
        <v>21.206791628955525</v>
      </c>
      <c r="K16" s="13">
        <f>K15/K14*100</f>
        <v>29.479912751381555</v>
      </c>
      <c r="T16" s="81">
        <f t="shared" si="0"/>
        <v>32.333333333333336</v>
      </c>
      <c r="U16" s="21">
        <f t="shared" si="1"/>
        <v>25.866666666666667</v>
      </c>
      <c r="V16" s="21">
        <f t="shared" si="2"/>
        <v>38.800000000000004</v>
      </c>
      <c r="W16">
        <f t="shared" si="3"/>
        <v>19.399999999999999</v>
      </c>
      <c r="X16" s="80">
        <f t="shared" si="4"/>
        <v>45.266666666666673</v>
      </c>
      <c r="Y16" s="21">
        <f t="shared" si="5"/>
        <v>231.5</v>
      </c>
      <c r="Z16" s="21">
        <f t="shared" si="6"/>
        <v>185.2</v>
      </c>
      <c r="AA16" s="21">
        <f t="shared" si="7"/>
        <v>277.8</v>
      </c>
      <c r="AB16">
        <f t="shared" si="8"/>
        <v>138.89999999999998</v>
      </c>
      <c r="AC16" s="80">
        <f t="shared" si="9"/>
        <v>324.10000000000002</v>
      </c>
    </row>
    <row r="17" spans="1:29">
      <c r="A17" s="70">
        <v>45674</v>
      </c>
      <c r="B17" s="102">
        <v>28</v>
      </c>
      <c r="C17" s="92">
        <v>173</v>
      </c>
      <c r="D17" s="112"/>
      <c r="E17" s="147"/>
      <c r="F17" s="42"/>
      <c r="G17" s="13"/>
      <c r="T17" s="81">
        <f t="shared" si="0"/>
        <v>32.333333333333336</v>
      </c>
      <c r="U17" s="21">
        <f t="shared" si="1"/>
        <v>25.866666666666667</v>
      </c>
      <c r="V17" s="21">
        <f t="shared" si="2"/>
        <v>38.800000000000004</v>
      </c>
      <c r="W17">
        <f t="shared" si="3"/>
        <v>19.399999999999999</v>
      </c>
      <c r="X17" s="80">
        <f t="shared" si="4"/>
        <v>45.266666666666673</v>
      </c>
      <c r="Y17" s="21">
        <f t="shared" si="5"/>
        <v>231.5</v>
      </c>
      <c r="Z17" s="21">
        <f t="shared" si="6"/>
        <v>185.2</v>
      </c>
      <c r="AA17" s="21">
        <f t="shared" si="7"/>
        <v>277.8</v>
      </c>
      <c r="AB17">
        <f t="shared" si="8"/>
        <v>138.89999999999998</v>
      </c>
      <c r="AC17" s="80">
        <f t="shared" si="9"/>
        <v>324.10000000000002</v>
      </c>
    </row>
    <row r="18" spans="1:29">
      <c r="A18" s="71">
        <v>45677</v>
      </c>
      <c r="B18" s="143">
        <v>40</v>
      </c>
      <c r="C18" s="145">
        <v>185</v>
      </c>
      <c r="D18" s="146"/>
      <c r="E18" s="42"/>
      <c r="F18" s="42"/>
      <c r="G18" s="13"/>
      <c r="T18" s="81">
        <f t="shared" si="0"/>
        <v>32.333333333333336</v>
      </c>
      <c r="U18" s="21">
        <f t="shared" si="1"/>
        <v>25.866666666666667</v>
      </c>
      <c r="V18" s="21">
        <f t="shared" si="2"/>
        <v>38.800000000000004</v>
      </c>
      <c r="W18">
        <f t="shared" si="3"/>
        <v>19.399999999999999</v>
      </c>
      <c r="X18" s="80">
        <f t="shared" si="4"/>
        <v>45.266666666666673</v>
      </c>
      <c r="Y18" s="21">
        <f t="shared" si="5"/>
        <v>231.5</v>
      </c>
      <c r="Z18" s="21">
        <f t="shared" si="6"/>
        <v>185.2</v>
      </c>
      <c r="AA18" s="21">
        <f t="shared" si="7"/>
        <v>277.8</v>
      </c>
      <c r="AB18">
        <f t="shared" si="8"/>
        <v>138.89999999999998</v>
      </c>
      <c r="AC18" s="80">
        <f t="shared" si="9"/>
        <v>324.10000000000002</v>
      </c>
    </row>
    <row r="19" spans="1:29">
      <c r="A19" s="120">
        <v>45678</v>
      </c>
      <c r="B19" s="92">
        <v>35</v>
      </c>
      <c r="C19" s="92">
        <v>250</v>
      </c>
      <c r="D19" s="111"/>
      <c r="E19" s="42"/>
      <c r="F19" s="42"/>
      <c r="G19" s="13"/>
      <c r="T19" s="81">
        <f t="shared" si="0"/>
        <v>32.333333333333336</v>
      </c>
      <c r="U19" s="21">
        <f t="shared" si="1"/>
        <v>25.866666666666667</v>
      </c>
      <c r="V19" s="21">
        <f t="shared" si="2"/>
        <v>38.800000000000004</v>
      </c>
      <c r="W19">
        <f t="shared" si="3"/>
        <v>19.399999999999999</v>
      </c>
      <c r="X19" s="80">
        <f t="shared" si="4"/>
        <v>45.266666666666673</v>
      </c>
      <c r="Y19" s="21">
        <f t="shared" si="5"/>
        <v>231.5</v>
      </c>
      <c r="Z19" s="21">
        <f t="shared" si="6"/>
        <v>185.2</v>
      </c>
      <c r="AA19" s="21">
        <f t="shared" si="7"/>
        <v>277.8</v>
      </c>
      <c r="AB19">
        <f t="shared" si="8"/>
        <v>138.89999999999998</v>
      </c>
      <c r="AC19" s="80">
        <f t="shared" si="9"/>
        <v>324.10000000000002</v>
      </c>
    </row>
    <row r="20" spans="1:29">
      <c r="A20" s="71">
        <v>45679</v>
      </c>
      <c r="B20" s="144">
        <v>50</v>
      </c>
      <c r="C20" s="156">
        <v>286</v>
      </c>
      <c r="D20" s="111" t="s">
        <v>159</v>
      </c>
      <c r="E20" s="42"/>
      <c r="F20" s="42"/>
      <c r="G20" s="13"/>
      <c r="T20" s="81">
        <f t="shared" si="0"/>
        <v>32.333333333333336</v>
      </c>
      <c r="U20" s="21">
        <f t="shared" si="1"/>
        <v>25.866666666666667</v>
      </c>
      <c r="V20" s="21">
        <f t="shared" si="2"/>
        <v>38.800000000000004</v>
      </c>
      <c r="W20">
        <f t="shared" si="3"/>
        <v>19.399999999999999</v>
      </c>
      <c r="X20" s="80">
        <f t="shared" si="4"/>
        <v>45.266666666666673</v>
      </c>
      <c r="Y20" s="21">
        <f t="shared" si="5"/>
        <v>231.5</v>
      </c>
      <c r="Z20" s="21">
        <f t="shared" si="6"/>
        <v>185.2</v>
      </c>
      <c r="AA20" s="21">
        <f t="shared" si="7"/>
        <v>277.8</v>
      </c>
      <c r="AB20">
        <f t="shared" si="8"/>
        <v>138.89999999999998</v>
      </c>
      <c r="AC20" s="80">
        <f t="shared" si="9"/>
        <v>324.10000000000002</v>
      </c>
    </row>
    <row r="21" spans="1:29">
      <c r="A21" s="46">
        <v>45680</v>
      </c>
      <c r="B21" s="49">
        <v>36</v>
      </c>
      <c r="C21" s="49">
        <v>175</v>
      </c>
      <c r="D21" s="112"/>
      <c r="E21" s="42"/>
      <c r="F21" s="42"/>
      <c r="G21" s="13"/>
      <c r="T21" s="81">
        <f t="shared" si="0"/>
        <v>32.333333333333336</v>
      </c>
      <c r="U21" s="21">
        <f t="shared" si="1"/>
        <v>25.866666666666667</v>
      </c>
      <c r="V21" s="21">
        <f t="shared" si="2"/>
        <v>38.800000000000004</v>
      </c>
      <c r="W21">
        <f t="shared" si="3"/>
        <v>19.399999999999999</v>
      </c>
      <c r="X21" s="80">
        <f t="shared" si="4"/>
        <v>45.266666666666673</v>
      </c>
      <c r="Y21" s="21">
        <f t="shared" si="5"/>
        <v>231.5</v>
      </c>
      <c r="Z21" s="21">
        <f t="shared" si="6"/>
        <v>185.2</v>
      </c>
      <c r="AA21" s="21">
        <f t="shared" si="7"/>
        <v>277.8</v>
      </c>
      <c r="AB21">
        <f t="shared" si="8"/>
        <v>138.89999999999998</v>
      </c>
      <c r="AC21" s="80">
        <f t="shared" si="9"/>
        <v>324.10000000000002</v>
      </c>
    </row>
    <row r="22" spans="1:29">
      <c r="A22" s="46">
        <v>45681</v>
      </c>
      <c r="B22" s="161">
        <v>38</v>
      </c>
      <c r="C22" s="40">
        <v>364</v>
      </c>
      <c r="D22" s="111" t="s">
        <v>160</v>
      </c>
      <c r="E22" s="48"/>
      <c r="F22" s="39"/>
      <c r="G22" s="13"/>
      <c r="T22" s="81">
        <f t="shared" si="0"/>
        <v>32.333333333333336</v>
      </c>
      <c r="U22" s="21">
        <f t="shared" si="1"/>
        <v>25.866666666666667</v>
      </c>
      <c r="V22" s="21">
        <f t="shared" si="2"/>
        <v>38.800000000000004</v>
      </c>
      <c r="W22">
        <f t="shared" si="3"/>
        <v>19.399999999999999</v>
      </c>
      <c r="X22" s="80">
        <f t="shared" si="4"/>
        <v>45.266666666666673</v>
      </c>
      <c r="Y22" s="21">
        <f t="shared" si="5"/>
        <v>231.5</v>
      </c>
      <c r="Z22" s="21">
        <f t="shared" si="6"/>
        <v>185.2</v>
      </c>
      <c r="AA22" s="21">
        <f t="shared" si="7"/>
        <v>277.8</v>
      </c>
      <c r="AB22">
        <f t="shared" si="8"/>
        <v>138.89999999999998</v>
      </c>
      <c r="AC22" s="80">
        <f t="shared" si="9"/>
        <v>324.10000000000002</v>
      </c>
    </row>
    <row r="23" spans="1:29">
      <c r="A23" s="46">
        <v>45684</v>
      </c>
      <c r="B23" s="94">
        <v>47</v>
      </c>
      <c r="C23" s="106">
        <v>351</v>
      </c>
      <c r="D23" s="48" t="s">
        <v>161</v>
      </c>
      <c r="E23" s="42"/>
      <c r="F23" s="42"/>
      <c r="G23" s="13"/>
      <c r="T23" s="81">
        <f t="shared" si="0"/>
        <v>32.333333333333336</v>
      </c>
      <c r="U23" s="21">
        <f t="shared" si="1"/>
        <v>25.866666666666667</v>
      </c>
      <c r="V23" s="21">
        <f t="shared" si="2"/>
        <v>38.800000000000004</v>
      </c>
      <c r="W23">
        <f t="shared" si="3"/>
        <v>19.399999999999999</v>
      </c>
      <c r="X23" s="80">
        <f t="shared" si="4"/>
        <v>45.266666666666673</v>
      </c>
      <c r="Y23" s="21">
        <f t="shared" si="5"/>
        <v>231.5</v>
      </c>
      <c r="Z23" s="21">
        <f t="shared" si="6"/>
        <v>185.2</v>
      </c>
      <c r="AA23" s="21">
        <f t="shared" si="7"/>
        <v>277.8</v>
      </c>
      <c r="AB23">
        <f t="shared" si="8"/>
        <v>138.89999999999998</v>
      </c>
      <c r="AC23" s="80">
        <f t="shared" si="9"/>
        <v>324.10000000000002</v>
      </c>
    </row>
    <row r="24" spans="1:29">
      <c r="A24" s="46">
        <v>45685</v>
      </c>
      <c r="B24" s="49">
        <v>32</v>
      </c>
      <c r="C24" s="42">
        <v>307</v>
      </c>
      <c r="D24" s="48"/>
      <c r="E24" s="42"/>
      <c r="F24" s="42"/>
      <c r="G24" s="13"/>
      <c r="J24" s="21"/>
      <c r="T24" s="81">
        <f t="shared" si="0"/>
        <v>32.333333333333336</v>
      </c>
      <c r="U24" s="21">
        <f t="shared" si="1"/>
        <v>25.866666666666667</v>
      </c>
      <c r="V24" s="21">
        <f t="shared" si="2"/>
        <v>38.800000000000004</v>
      </c>
      <c r="W24">
        <f t="shared" si="3"/>
        <v>19.399999999999999</v>
      </c>
      <c r="X24" s="80">
        <f t="shared" si="4"/>
        <v>45.266666666666673</v>
      </c>
      <c r="Y24" s="21">
        <f t="shared" si="5"/>
        <v>231.5</v>
      </c>
      <c r="Z24" s="21">
        <f t="shared" si="6"/>
        <v>185.2</v>
      </c>
      <c r="AA24" s="21">
        <f t="shared" si="7"/>
        <v>277.8</v>
      </c>
      <c r="AB24">
        <f t="shared" si="8"/>
        <v>138.89999999999998</v>
      </c>
      <c r="AC24" s="80">
        <f t="shared" si="9"/>
        <v>324.10000000000002</v>
      </c>
    </row>
    <row r="25" spans="1:29">
      <c r="A25" s="46">
        <v>45686</v>
      </c>
      <c r="B25" s="49">
        <v>29</v>
      </c>
      <c r="C25" s="42">
        <v>230</v>
      </c>
      <c r="D25" s="112"/>
      <c r="E25" s="42"/>
      <c r="F25" s="42"/>
      <c r="G25" s="13"/>
      <c r="T25" s="81">
        <f t="shared" si="0"/>
        <v>32.333333333333336</v>
      </c>
      <c r="U25" s="21">
        <f t="shared" si="1"/>
        <v>25.866666666666667</v>
      </c>
      <c r="V25" s="21">
        <f t="shared" si="2"/>
        <v>38.800000000000004</v>
      </c>
      <c r="W25">
        <f t="shared" si="3"/>
        <v>19.399999999999999</v>
      </c>
      <c r="X25" s="80">
        <f t="shared" si="4"/>
        <v>45.266666666666673</v>
      </c>
      <c r="Y25" s="21">
        <f t="shared" si="5"/>
        <v>231.5</v>
      </c>
      <c r="Z25" s="21">
        <f t="shared" si="6"/>
        <v>185.2</v>
      </c>
      <c r="AA25" s="21">
        <f t="shared" si="7"/>
        <v>277.8</v>
      </c>
      <c r="AB25">
        <f t="shared" si="8"/>
        <v>138.89999999999998</v>
      </c>
      <c r="AC25" s="80">
        <f t="shared" si="9"/>
        <v>324.10000000000002</v>
      </c>
    </row>
    <row r="26" spans="1:29">
      <c r="A26" s="46">
        <v>45687</v>
      </c>
      <c r="B26" s="42">
        <v>31</v>
      </c>
      <c r="C26" s="42">
        <v>162</v>
      </c>
      <c r="D26" s="112"/>
      <c r="E26" s="42"/>
      <c r="F26" s="42"/>
      <c r="G26" s="13"/>
      <c r="T26" s="81">
        <f t="shared" si="0"/>
        <v>32.333333333333336</v>
      </c>
      <c r="U26" s="21">
        <f t="shared" si="1"/>
        <v>25.866666666666667</v>
      </c>
      <c r="V26" s="21">
        <f t="shared" si="2"/>
        <v>38.800000000000004</v>
      </c>
      <c r="W26">
        <f t="shared" si="3"/>
        <v>19.399999999999999</v>
      </c>
      <c r="X26" s="80">
        <f t="shared" si="4"/>
        <v>45.266666666666673</v>
      </c>
      <c r="Y26" s="21">
        <f t="shared" si="5"/>
        <v>231.5</v>
      </c>
      <c r="Z26" s="21">
        <f t="shared" si="6"/>
        <v>185.2</v>
      </c>
      <c r="AA26" s="21">
        <f t="shared" si="7"/>
        <v>277.8</v>
      </c>
      <c r="AB26">
        <f t="shared" si="8"/>
        <v>138.89999999999998</v>
      </c>
      <c r="AC26" s="80">
        <f t="shared" si="9"/>
        <v>324.10000000000002</v>
      </c>
    </row>
    <row r="27" spans="1:29">
      <c r="A27" s="46">
        <v>45688</v>
      </c>
      <c r="B27" s="42">
        <v>45</v>
      </c>
      <c r="C27" s="42">
        <v>261</v>
      </c>
      <c r="D27" s="163" t="s">
        <v>162</v>
      </c>
      <c r="E27" s="42"/>
      <c r="F27" s="42"/>
      <c r="G27" s="13"/>
      <c r="T27" s="81">
        <f t="shared" si="0"/>
        <v>32.333333333333336</v>
      </c>
      <c r="U27" s="21">
        <f t="shared" si="1"/>
        <v>25.866666666666667</v>
      </c>
      <c r="V27" s="21">
        <f t="shared" si="2"/>
        <v>38.800000000000004</v>
      </c>
      <c r="W27">
        <f t="shared" si="3"/>
        <v>19.399999999999999</v>
      </c>
      <c r="X27" s="80">
        <f t="shared" si="4"/>
        <v>45.266666666666673</v>
      </c>
      <c r="Y27" s="21">
        <f t="shared" si="5"/>
        <v>231.5</v>
      </c>
      <c r="Z27" s="21">
        <f t="shared" si="6"/>
        <v>185.2</v>
      </c>
      <c r="AA27" s="21">
        <f t="shared" si="7"/>
        <v>277.8</v>
      </c>
      <c r="AB27">
        <f t="shared" si="8"/>
        <v>138.89999999999998</v>
      </c>
      <c r="AC27" s="80">
        <f t="shared" si="9"/>
        <v>324.10000000000002</v>
      </c>
    </row>
    <row r="28" spans="1:29">
      <c r="A28" s="46">
        <v>45691</v>
      </c>
      <c r="B28" s="42">
        <v>39</v>
      </c>
      <c r="C28" s="42">
        <v>263</v>
      </c>
      <c r="D28" s="112" t="s">
        <v>162</v>
      </c>
      <c r="E28" s="42"/>
      <c r="F28" s="42"/>
      <c r="G28" s="13"/>
      <c r="T28" s="81">
        <f t="shared" si="0"/>
        <v>32.333333333333336</v>
      </c>
      <c r="U28" s="21">
        <f t="shared" si="1"/>
        <v>25.866666666666667</v>
      </c>
      <c r="V28" s="21">
        <f t="shared" si="2"/>
        <v>38.800000000000004</v>
      </c>
      <c r="W28">
        <f t="shared" si="3"/>
        <v>19.399999999999999</v>
      </c>
      <c r="X28" s="80">
        <f t="shared" si="4"/>
        <v>45.266666666666673</v>
      </c>
      <c r="Y28" s="21">
        <f t="shared" si="5"/>
        <v>231.5</v>
      </c>
      <c r="Z28" s="21">
        <f t="shared" si="6"/>
        <v>185.2</v>
      </c>
      <c r="AA28" s="21">
        <f t="shared" si="7"/>
        <v>277.8</v>
      </c>
      <c r="AB28">
        <f t="shared" si="8"/>
        <v>138.89999999999998</v>
      </c>
      <c r="AC28" s="80">
        <f t="shared" si="9"/>
        <v>324.10000000000002</v>
      </c>
    </row>
    <row r="29" spans="1:29">
      <c r="A29" s="46">
        <v>45692</v>
      </c>
      <c r="B29" s="42">
        <v>46</v>
      </c>
      <c r="C29" s="42">
        <v>252</v>
      </c>
      <c r="D29" s="112"/>
      <c r="E29" s="42"/>
      <c r="F29" s="42"/>
      <c r="G29" s="13"/>
      <c r="T29" s="81">
        <f t="shared" si="0"/>
        <v>32.333333333333336</v>
      </c>
      <c r="U29" s="21">
        <f t="shared" si="1"/>
        <v>25.866666666666667</v>
      </c>
      <c r="V29" s="21">
        <f t="shared" si="2"/>
        <v>38.800000000000004</v>
      </c>
      <c r="W29">
        <f t="shared" si="3"/>
        <v>19.399999999999999</v>
      </c>
      <c r="X29" s="80">
        <f t="shared" si="4"/>
        <v>45.266666666666673</v>
      </c>
      <c r="Y29" s="21">
        <f t="shared" si="5"/>
        <v>231.5</v>
      </c>
      <c r="Z29" s="21">
        <f t="shared" si="6"/>
        <v>185.2</v>
      </c>
      <c r="AA29" s="21">
        <f t="shared" si="7"/>
        <v>277.8</v>
      </c>
      <c r="AB29">
        <f t="shared" si="8"/>
        <v>138.89999999999998</v>
      </c>
      <c r="AC29" s="80">
        <f t="shared" si="9"/>
        <v>324.10000000000002</v>
      </c>
    </row>
    <row r="30" spans="1:29">
      <c r="A30" s="46"/>
      <c r="B30" s="42"/>
      <c r="C30" s="91"/>
      <c r="D30" s="48"/>
      <c r="E30" s="42"/>
      <c r="F30" s="42"/>
      <c r="G30" s="13"/>
      <c r="T30" s="81">
        <f t="shared" si="0"/>
        <v>32.333333333333336</v>
      </c>
      <c r="U30" s="21">
        <f t="shared" si="1"/>
        <v>25.866666666666667</v>
      </c>
      <c r="V30" s="21">
        <f t="shared" si="2"/>
        <v>38.800000000000004</v>
      </c>
      <c r="W30">
        <f t="shared" si="3"/>
        <v>19.399999999999999</v>
      </c>
      <c r="X30" s="80">
        <f t="shared" si="4"/>
        <v>45.266666666666673</v>
      </c>
      <c r="Y30" s="21">
        <f t="shared" si="5"/>
        <v>231.5</v>
      </c>
      <c r="Z30" s="21">
        <f t="shared" si="6"/>
        <v>185.2</v>
      </c>
      <c r="AA30" s="21">
        <f t="shared" si="7"/>
        <v>277.8</v>
      </c>
      <c r="AB30">
        <f t="shared" si="8"/>
        <v>138.89999999999998</v>
      </c>
      <c r="AC30" s="80">
        <f t="shared" si="9"/>
        <v>324.10000000000002</v>
      </c>
    </row>
    <row r="31" spans="1:29">
      <c r="A31" s="46"/>
      <c r="B31" s="42"/>
      <c r="C31" s="91"/>
      <c r="D31" s="112"/>
      <c r="E31" s="42"/>
      <c r="F31" s="42"/>
      <c r="G31" s="13"/>
      <c r="T31" s="81">
        <f t="shared" si="0"/>
        <v>32.333333333333336</v>
      </c>
      <c r="U31" s="21">
        <f t="shared" si="1"/>
        <v>25.866666666666667</v>
      </c>
      <c r="V31" s="21">
        <f t="shared" si="2"/>
        <v>38.800000000000004</v>
      </c>
      <c r="W31">
        <f t="shared" si="3"/>
        <v>19.399999999999999</v>
      </c>
      <c r="X31" s="80">
        <f t="shared" si="4"/>
        <v>45.266666666666673</v>
      </c>
      <c r="Y31" s="21">
        <f t="shared" si="5"/>
        <v>231.5</v>
      </c>
      <c r="Z31" s="21">
        <f t="shared" si="6"/>
        <v>185.2</v>
      </c>
      <c r="AA31" s="21">
        <f t="shared" si="7"/>
        <v>277.8</v>
      </c>
      <c r="AB31">
        <f t="shared" si="8"/>
        <v>138.89999999999998</v>
      </c>
      <c r="AC31" s="80">
        <f t="shared" si="9"/>
        <v>324.10000000000002</v>
      </c>
    </row>
    <row r="32" spans="1:29">
      <c r="A32" s="46"/>
      <c r="B32" s="42"/>
      <c r="C32" s="42"/>
      <c r="D32" s="112"/>
      <c r="E32" s="42"/>
      <c r="F32" s="42"/>
      <c r="G32" s="13"/>
      <c r="T32" s="81">
        <f t="shared" si="0"/>
        <v>32.333333333333336</v>
      </c>
      <c r="U32" s="21">
        <f t="shared" si="1"/>
        <v>25.866666666666667</v>
      </c>
      <c r="V32" s="21">
        <f t="shared" si="2"/>
        <v>38.800000000000004</v>
      </c>
      <c r="W32">
        <f t="shared" si="3"/>
        <v>19.399999999999999</v>
      </c>
      <c r="X32" s="80">
        <f t="shared" si="4"/>
        <v>45.266666666666673</v>
      </c>
      <c r="Y32" s="21">
        <f t="shared" si="5"/>
        <v>231.5</v>
      </c>
      <c r="Z32" s="21">
        <f t="shared" si="6"/>
        <v>185.2</v>
      </c>
      <c r="AA32" s="21">
        <f t="shared" si="7"/>
        <v>277.8</v>
      </c>
      <c r="AB32">
        <f t="shared" si="8"/>
        <v>138.89999999999998</v>
      </c>
      <c r="AC32" s="80">
        <f t="shared" si="9"/>
        <v>324.10000000000002</v>
      </c>
    </row>
    <row r="33" spans="1:29">
      <c r="A33" s="46"/>
      <c r="B33" s="42"/>
      <c r="C33" s="49"/>
      <c r="D33" s="48"/>
      <c r="E33" s="42"/>
      <c r="F33" s="42"/>
      <c r="G33" s="13"/>
      <c r="T33" s="81">
        <f t="shared" si="0"/>
        <v>32.333333333333336</v>
      </c>
      <c r="U33" s="21">
        <f t="shared" si="1"/>
        <v>25.866666666666667</v>
      </c>
      <c r="V33" s="21">
        <f t="shared" si="2"/>
        <v>38.800000000000004</v>
      </c>
      <c r="W33">
        <f t="shared" si="3"/>
        <v>19.399999999999999</v>
      </c>
      <c r="X33" s="80">
        <f t="shared" si="4"/>
        <v>45.266666666666673</v>
      </c>
      <c r="Y33" s="21">
        <f t="shared" si="5"/>
        <v>231.5</v>
      </c>
      <c r="Z33" s="21">
        <f t="shared" si="6"/>
        <v>185.2</v>
      </c>
      <c r="AA33" s="21">
        <f t="shared" si="7"/>
        <v>277.8</v>
      </c>
      <c r="AB33">
        <f t="shared" si="8"/>
        <v>138.89999999999998</v>
      </c>
      <c r="AC33" s="80">
        <f t="shared" si="9"/>
        <v>324.10000000000002</v>
      </c>
    </row>
    <row r="34" spans="1:29">
      <c r="A34" s="46"/>
      <c r="B34" s="42"/>
      <c r="C34" s="42"/>
      <c r="D34" s="48"/>
      <c r="E34" s="42"/>
      <c r="F34" s="42"/>
      <c r="G34" s="13"/>
      <c r="T34" s="81">
        <f t="shared" si="0"/>
        <v>32.333333333333336</v>
      </c>
      <c r="U34" s="21">
        <f t="shared" si="1"/>
        <v>25.866666666666667</v>
      </c>
      <c r="V34" s="21">
        <f t="shared" si="2"/>
        <v>38.800000000000004</v>
      </c>
      <c r="W34">
        <f t="shared" si="3"/>
        <v>19.399999999999999</v>
      </c>
      <c r="X34" s="80">
        <f t="shared" si="4"/>
        <v>45.266666666666673</v>
      </c>
      <c r="Y34" s="21">
        <f t="shared" si="5"/>
        <v>231.5</v>
      </c>
      <c r="Z34" s="21">
        <f t="shared" si="6"/>
        <v>185.2</v>
      </c>
      <c r="AA34" s="21">
        <f t="shared" si="7"/>
        <v>277.8</v>
      </c>
      <c r="AB34">
        <f t="shared" si="8"/>
        <v>138.89999999999998</v>
      </c>
      <c r="AC34" s="80">
        <f t="shared" si="9"/>
        <v>324.10000000000002</v>
      </c>
    </row>
    <row r="35" spans="1:29">
      <c r="A35" s="46"/>
      <c r="B35" s="42"/>
      <c r="C35" s="42"/>
      <c r="D35" s="112"/>
      <c r="E35" s="13"/>
      <c r="F35" s="13"/>
      <c r="G35" s="13"/>
      <c r="T35" s="81">
        <f t="shared" si="0"/>
        <v>32.333333333333336</v>
      </c>
      <c r="U35" s="21">
        <f t="shared" si="1"/>
        <v>25.866666666666667</v>
      </c>
      <c r="V35" s="21">
        <f t="shared" si="2"/>
        <v>38.800000000000004</v>
      </c>
      <c r="W35">
        <f t="shared" si="3"/>
        <v>19.399999999999999</v>
      </c>
      <c r="X35" s="80">
        <f t="shared" si="4"/>
        <v>45.266666666666673</v>
      </c>
      <c r="Y35" s="21">
        <f t="shared" si="5"/>
        <v>231.5</v>
      </c>
      <c r="Z35" s="21">
        <f t="shared" si="6"/>
        <v>185.2</v>
      </c>
      <c r="AA35" s="21">
        <f t="shared" si="7"/>
        <v>277.8</v>
      </c>
      <c r="AB35">
        <f t="shared" si="8"/>
        <v>138.89999999999998</v>
      </c>
      <c r="AC35" s="80">
        <f t="shared" si="9"/>
        <v>324.10000000000002</v>
      </c>
    </row>
    <row r="36" spans="1:29">
      <c r="A36" s="46"/>
      <c r="B36" s="42"/>
      <c r="C36" s="42"/>
      <c r="D36" s="112"/>
      <c r="E36" s="42"/>
      <c r="F36" s="42"/>
      <c r="G36" s="13"/>
      <c r="T36" s="81">
        <f t="shared" si="0"/>
        <v>32.333333333333336</v>
      </c>
      <c r="U36" s="21">
        <f t="shared" si="1"/>
        <v>25.866666666666667</v>
      </c>
      <c r="V36" s="21">
        <f t="shared" si="2"/>
        <v>38.800000000000004</v>
      </c>
      <c r="W36">
        <f t="shared" si="3"/>
        <v>19.399999999999999</v>
      </c>
      <c r="X36" s="80">
        <f t="shared" si="4"/>
        <v>45.266666666666673</v>
      </c>
      <c r="Y36" s="21">
        <f t="shared" si="5"/>
        <v>231.5</v>
      </c>
      <c r="Z36" s="21">
        <f t="shared" si="6"/>
        <v>185.2</v>
      </c>
      <c r="AA36" s="21">
        <f t="shared" si="7"/>
        <v>277.8</v>
      </c>
      <c r="AB36">
        <f t="shared" si="8"/>
        <v>138.89999999999998</v>
      </c>
      <c r="AC36" s="80">
        <f t="shared" si="9"/>
        <v>324.10000000000002</v>
      </c>
    </row>
    <row r="37" spans="1:29">
      <c r="A37" s="46"/>
      <c r="B37" s="42"/>
      <c r="C37" s="42"/>
      <c r="D37" s="48"/>
      <c r="E37" s="42"/>
      <c r="F37" s="42"/>
      <c r="G37" s="13"/>
      <c r="T37" s="81">
        <f t="shared" si="0"/>
        <v>32.333333333333336</v>
      </c>
      <c r="U37" s="21">
        <f t="shared" si="1"/>
        <v>25.866666666666667</v>
      </c>
      <c r="V37" s="21">
        <f t="shared" si="2"/>
        <v>38.800000000000004</v>
      </c>
      <c r="W37">
        <f t="shared" si="3"/>
        <v>19.399999999999999</v>
      </c>
      <c r="X37" s="80">
        <f t="shared" si="4"/>
        <v>45.266666666666673</v>
      </c>
      <c r="Y37" s="21">
        <f t="shared" si="5"/>
        <v>231.5</v>
      </c>
      <c r="Z37" s="21">
        <f t="shared" si="6"/>
        <v>185.2</v>
      </c>
      <c r="AA37" s="21">
        <f t="shared" si="7"/>
        <v>277.8</v>
      </c>
      <c r="AB37">
        <f t="shared" si="8"/>
        <v>138.89999999999998</v>
      </c>
      <c r="AC37" s="80">
        <f t="shared" si="9"/>
        <v>324.10000000000002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32.333333333333336</v>
      </c>
      <c r="U38" s="21">
        <f t="shared" si="1"/>
        <v>25.866666666666667</v>
      </c>
      <c r="V38" s="21">
        <f t="shared" si="2"/>
        <v>38.800000000000004</v>
      </c>
      <c r="W38">
        <f t="shared" si="3"/>
        <v>19.399999999999999</v>
      </c>
      <c r="X38" s="80">
        <f t="shared" si="4"/>
        <v>45.266666666666673</v>
      </c>
      <c r="Y38" s="21">
        <f t="shared" si="5"/>
        <v>231.5</v>
      </c>
      <c r="Z38" s="21">
        <f t="shared" si="6"/>
        <v>185.2</v>
      </c>
      <c r="AA38" s="21">
        <f t="shared" si="7"/>
        <v>277.8</v>
      </c>
      <c r="AB38">
        <f t="shared" si="8"/>
        <v>138.89999999999998</v>
      </c>
      <c r="AC38" s="80">
        <f t="shared" si="9"/>
        <v>324.10000000000002</v>
      </c>
    </row>
    <row r="39" spans="1:29">
      <c r="A39" s="46"/>
      <c r="B39" s="42"/>
      <c r="C39" s="42"/>
      <c r="D39" s="112"/>
      <c r="E39" s="42"/>
      <c r="F39" s="42"/>
      <c r="G39" s="13"/>
      <c r="T39" s="81">
        <f t="shared" si="0"/>
        <v>32.333333333333336</v>
      </c>
      <c r="U39" s="21">
        <f t="shared" si="1"/>
        <v>25.866666666666667</v>
      </c>
      <c r="V39" s="21">
        <f t="shared" si="2"/>
        <v>38.800000000000004</v>
      </c>
      <c r="W39">
        <f t="shared" si="3"/>
        <v>19.399999999999999</v>
      </c>
      <c r="X39" s="80">
        <f t="shared" si="4"/>
        <v>45.266666666666673</v>
      </c>
      <c r="Y39" s="21">
        <f t="shared" si="5"/>
        <v>231.5</v>
      </c>
      <c r="Z39" s="21">
        <f t="shared" si="6"/>
        <v>185.2</v>
      </c>
      <c r="AA39" s="21">
        <f t="shared" si="7"/>
        <v>277.8</v>
      </c>
      <c r="AB39">
        <f t="shared" si="8"/>
        <v>138.89999999999998</v>
      </c>
      <c r="AC39" s="80">
        <f t="shared" si="9"/>
        <v>324.10000000000002</v>
      </c>
    </row>
    <row r="40" spans="1:29">
      <c r="A40" s="46"/>
      <c r="B40" s="42"/>
      <c r="C40" s="42"/>
      <c r="D40" s="48"/>
      <c r="E40" s="42"/>
      <c r="F40" s="42"/>
      <c r="G40" s="13"/>
      <c r="T40" s="81">
        <f t="shared" si="0"/>
        <v>32.333333333333336</v>
      </c>
      <c r="U40" s="21">
        <f t="shared" si="1"/>
        <v>25.866666666666667</v>
      </c>
      <c r="V40" s="21">
        <f t="shared" si="2"/>
        <v>38.800000000000004</v>
      </c>
      <c r="W40">
        <f t="shared" si="3"/>
        <v>19.399999999999999</v>
      </c>
      <c r="X40" s="80">
        <f t="shared" si="4"/>
        <v>45.266666666666673</v>
      </c>
      <c r="Y40" s="21">
        <f t="shared" si="5"/>
        <v>231.5</v>
      </c>
      <c r="Z40" s="21">
        <f t="shared" si="6"/>
        <v>185.2</v>
      </c>
      <c r="AA40" s="21">
        <f t="shared" si="7"/>
        <v>277.8</v>
      </c>
      <c r="AB40">
        <f t="shared" si="8"/>
        <v>138.89999999999998</v>
      </c>
      <c r="AC40" s="80">
        <f t="shared" si="9"/>
        <v>324.10000000000002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32.333333333333336</v>
      </c>
      <c r="U41" s="21">
        <f t="shared" si="1"/>
        <v>25.866666666666667</v>
      </c>
      <c r="V41" s="21">
        <f t="shared" si="2"/>
        <v>38.800000000000004</v>
      </c>
      <c r="W41">
        <f t="shared" si="3"/>
        <v>19.399999999999999</v>
      </c>
      <c r="X41" s="80">
        <f t="shared" si="4"/>
        <v>45.266666666666673</v>
      </c>
      <c r="Y41" s="21">
        <f t="shared" si="5"/>
        <v>231.5</v>
      </c>
      <c r="Z41" s="21">
        <f t="shared" si="6"/>
        <v>185.2</v>
      </c>
      <c r="AA41" s="21">
        <f t="shared" si="7"/>
        <v>277.8</v>
      </c>
      <c r="AB41">
        <f t="shared" si="8"/>
        <v>138.89999999999998</v>
      </c>
      <c r="AC41" s="80">
        <f t="shared" si="9"/>
        <v>324.10000000000002</v>
      </c>
    </row>
    <row r="42" spans="1:29">
      <c r="A42" s="46"/>
      <c r="B42" s="49"/>
      <c r="C42" s="42"/>
      <c r="D42" s="112"/>
      <c r="E42" s="42"/>
      <c r="F42" s="42"/>
      <c r="G42" s="13"/>
      <c r="T42" s="81">
        <f t="shared" si="0"/>
        <v>32.333333333333336</v>
      </c>
      <c r="U42" s="21">
        <f t="shared" si="1"/>
        <v>25.866666666666667</v>
      </c>
      <c r="V42" s="21">
        <f t="shared" si="2"/>
        <v>38.800000000000004</v>
      </c>
      <c r="W42">
        <f t="shared" si="3"/>
        <v>19.399999999999999</v>
      </c>
      <c r="X42" s="80">
        <f t="shared" si="4"/>
        <v>45.266666666666673</v>
      </c>
      <c r="Y42" s="21">
        <f t="shared" si="5"/>
        <v>231.5</v>
      </c>
      <c r="Z42" s="21">
        <f t="shared" si="6"/>
        <v>185.2</v>
      </c>
      <c r="AA42" s="21">
        <f t="shared" si="7"/>
        <v>277.8</v>
      </c>
      <c r="AB42">
        <f t="shared" si="8"/>
        <v>138.89999999999998</v>
      </c>
      <c r="AC42" s="80">
        <f t="shared" si="9"/>
        <v>324.10000000000002</v>
      </c>
    </row>
    <row r="43" spans="1:29">
      <c r="A43" s="46"/>
      <c r="B43" s="49"/>
      <c r="C43" s="42"/>
      <c r="D43" s="112"/>
      <c r="E43" s="42"/>
      <c r="F43" s="42"/>
      <c r="G43" s="13"/>
      <c r="T43" s="81">
        <f t="shared" si="0"/>
        <v>32.333333333333336</v>
      </c>
      <c r="U43" s="21">
        <f t="shared" si="1"/>
        <v>25.866666666666667</v>
      </c>
      <c r="V43" s="21">
        <f t="shared" si="2"/>
        <v>38.800000000000004</v>
      </c>
      <c r="W43">
        <f t="shared" si="3"/>
        <v>19.399999999999999</v>
      </c>
      <c r="X43" s="80">
        <f t="shared" si="4"/>
        <v>45.266666666666673</v>
      </c>
      <c r="Y43" s="21">
        <f t="shared" si="5"/>
        <v>231.5</v>
      </c>
      <c r="Z43" s="21">
        <f t="shared" si="6"/>
        <v>185.2</v>
      </c>
      <c r="AA43" s="21">
        <f t="shared" si="7"/>
        <v>277.8</v>
      </c>
      <c r="AB43">
        <f t="shared" si="8"/>
        <v>138.89999999999998</v>
      </c>
      <c r="AC43" s="80">
        <f t="shared" si="9"/>
        <v>324.10000000000002</v>
      </c>
    </row>
    <row r="44" spans="1:29">
      <c r="A44" s="46"/>
      <c r="B44" s="49"/>
      <c r="C44" s="42"/>
      <c r="D44" s="112"/>
      <c r="E44" s="42"/>
      <c r="F44" s="42"/>
      <c r="G44" s="13"/>
      <c r="T44" s="81">
        <f t="shared" si="0"/>
        <v>32.333333333333336</v>
      </c>
      <c r="U44" s="21">
        <f t="shared" si="1"/>
        <v>25.866666666666667</v>
      </c>
      <c r="V44" s="21">
        <f t="shared" si="2"/>
        <v>38.800000000000004</v>
      </c>
      <c r="W44">
        <f t="shared" si="3"/>
        <v>19.399999999999999</v>
      </c>
      <c r="X44" s="80">
        <f t="shared" si="4"/>
        <v>45.266666666666673</v>
      </c>
      <c r="Y44" s="21">
        <f t="shared" si="5"/>
        <v>231.5</v>
      </c>
      <c r="Z44" s="21">
        <f t="shared" si="6"/>
        <v>185.2</v>
      </c>
      <c r="AA44" s="21">
        <f t="shared" si="7"/>
        <v>277.8</v>
      </c>
      <c r="AB44">
        <f t="shared" si="8"/>
        <v>138.89999999999998</v>
      </c>
      <c r="AC44" s="80">
        <f t="shared" si="9"/>
        <v>324.10000000000002</v>
      </c>
    </row>
    <row r="45" spans="1:29">
      <c r="A45" s="46"/>
      <c r="B45" s="42"/>
      <c r="C45" s="42"/>
      <c r="D45" s="42"/>
      <c r="E45" s="42"/>
      <c r="F45" s="42"/>
      <c r="G45" s="13"/>
      <c r="T45" s="81">
        <f t="shared" si="0"/>
        <v>32.333333333333336</v>
      </c>
      <c r="U45" s="21">
        <f t="shared" si="1"/>
        <v>25.866666666666667</v>
      </c>
      <c r="V45" s="21">
        <f t="shared" si="2"/>
        <v>38.800000000000004</v>
      </c>
      <c r="W45">
        <f t="shared" si="3"/>
        <v>19.399999999999999</v>
      </c>
      <c r="X45" s="80">
        <f t="shared" si="4"/>
        <v>45.266666666666673</v>
      </c>
      <c r="Y45" s="21">
        <f t="shared" si="5"/>
        <v>231.5</v>
      </c>
      <c r="Z45" s="21">
        <f t="shared" si="6"/>
        <v>185.2</v>
      </c>
      <c r="AA45" s="21">
        <f t="shared" si="7"/>
        <v>277.8</v>
      </c>
      <c r="AB45">
        <f t="shared" si="8"/>
        <v>138.89999999999998</v>
      </c>
      <c r="AC45" s="80">
        <f t="shared" si="9"/>
        <v>324.10000000000002</v>
      </c>
    </row>
    <row r="46" spans="1:29">
      <c r="A46" s="46"/>
      <c r="B46" s="42"/>
      <c r="C46" s="42"/>
      <c r="D46" s="48"/>
      <c r="E46" s="13"/>
      <c r="F46" s="13"/>
      <c r="G46" s="13"/>
      <c r="T46" s="81">
        <f t="shared" si="0"/>
        <v>32.333333333333336</v>
      </c>
      <c r="U46" s="21">
        <f t="shared" si="1"/>
        <v>25.866666666666667</v>
      </c>
      <c r="V46" s="21">
        <f t="shared" si="2"/>
        <v>38.800000000000004</v>
      </c>
      <c r="W46">
        <f t="shared" si="3"/>
        <v>19.399999999999999</v>
      </c>
      <c r="X46" s="80">
        <f t="shared" si="4"/>
        <v>45.266666666666673</v>
      </c>
      <c r="Y46" s="21">
        <f t="shared" si="5"/>
        <v>231.5</v>
      </c>
      <c r="Z46" s="21">
        <f t="shared" si="6"/>
        <v>185.2</v>
      </c>
      <c r="AA46" s="21">
        <f t="shared" si="7"/>
        <v>277.8</v>
      </c>
      <c r="AB46">
        <f t="shared" si="8"/>
        <v>138.89999999999998</v>
      </c>
      <c r="AC46" s="80">
        <f t="shared" si="9"/>
        <v>324.10000000000002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32.333333333333336</v>
      </c>
      <c r="U47" s="21">
        <f t="shared" si="1"/>
        <v>25.866666666666667</v>
      </c>
      <c r="V47" s="21">
        <f t="shared" si="2"/>
        <v>38.800000000000004</v>
      </c>
      <c r="W47">
        <f t="shared" si="3"/>
        <v>19.399999999999999</v>
      </c>
      <c r="X47" s="80">
        <f t="shared" si="4"/>
        <v>45.266666666666673</v>
      </c>
      <c r="Y47" s="21">
        <f t="shared" si="5"/>
        <v>231.5</v>
      </c>
      <c r="Z47" s="21">
        <f t="shared" si="6"/>
        <v>185.2</v>
      </c>
      <c r="AA47" s="21">
        <f t="shared" si="7"/>
        <v>277.8</v>
      </c>
      <c r="AB47">
        <f t="shared" si="8"/>
        <v>138.89999999999998</v>
      </c>
      <c r="AC47" s="80">
        <f t="shared" si="9"/>
        <v>324.10000000000002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32.333333333333336</v>
      </c>
      <c r="U48" s="21">
        <f t="shared" si="1"/>
        <v>25.866666666666667</v>
      </c>
      <c r="V48" s="21">
        <f t="shared" si="2"/>
        <v>38.800000000000004</v>
      </c>
      <c r="W48">
        <f t="shared" si="3"/>
        <v>19.399999999999999</v>
      </c>
      <c r="X48" s="80">
        <f t="shared" si="4"/>
        <v>45.266666666666673</v>
      </c>
      <c r="Y48" s="21">
        <f t="shared" si="5"/>
        <v>231.5</v>
      </c>
      <c r="Z48" s="21">
        <f t="shared" si="6"/>
        <v>185.2</v>
      </c>
      <c r="AA48" s="21">
        <f t="shared" si="7"/>
        <v>277.8</v>
      </c>
      <c r="AB48">
        <f t="shared" si="8"/>
        <v>138.89999999999998</v>
      </c>
      <c r="AC48" s="80">
        <f t="shared" si="9"/>
        <v>324.10000000000002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32.333333333333336</v>
      </c>
      <c r="U49" s="21">
        <f t="shared" si="1"/>
        <v>25.866666666666667</v>
      </c>
      <c r="V49" s="21">
        <f t="shared" si="2"/>
        <v>38.800000000000004</v>
      </c>
      <c r="W49">
        <f t="shared" si="3"/>
        <v>19.399999999999999</v>
      </c>
      <c r="X49" s="80">
        <f t="shared" si="4"/>
        <v>45.266666666666673</v>
      </c>
      <c r="Y49" s="21">
        <f t="shared" si="5"/>
        <v>231.5</v>
      </c>
      <c r="Z49" s="21">
        <f t="shared" si="6"/>
        <v>185.2</v>
      </c>
      <c r="AA49" s="21">
        <f t="shared" si="7"/>
        <v>277.8</v>
      </c>
      <c r="AB49">
        <f t="shared" si="8"/>
        <v>138.89999999999998</v>
      </c>
      <c r="AC49" s="80">
        <f t="shared" si="9"/>
        <v>324.10000000000002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32.333333333333336</v>
      </c>
      <c r="U50" s="21">
        <f t="shared" si="1"/>
        <v>25.866666666666667</v>
      </c>
      <c r="V50" s="21">
        <f t="shared" si="2"/>
        <v>38.800000000000004</v>
      </c>
      <c r="W50">
        <f t="shared" si="3"/>
        <v>19.399999999999999</v>
      </c>
      <c r="X50" s="80">
        <f t="shared" si="4"/>
        <v>45.266666666666673</v>
      </c>
      <c r="Y50" s="21">
        <f t="shared" si="5"/>
        <v>231.5</v>
      </c>
      <c r="Z50" s="21">
        <f t="shared" si="6"/>
        <v>185.2</v>
      </c>
      <c r="AA50" s="21">
        <f t="shared" si="7"/>
        <v>277.8</v>
      </c>
      <c r="AB50">
        <f t="shared" si="8"/>
        <v>138.89999999999998</v>
      </c>
      <c r="AC50" s="80">
        <f t="shared" si="9"/>
        <v>324.10000000000002</v>
      </c>
    </row>
    <row r="51" spans="1:29">
      <c r="A51" s="46"/>
      <c r="B51" s="42"/>
      <c r="C51" s="42"/>
      <c r="D51" s="48"/>
      <c r="E51" s="13"/>
      <c r="F51" s="13"/>
      <c r="G51" s="13"/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50"/>
      <c r="B54" s="51"/>
      <c r="C54" s="51"/>
      <c r="D54" s="13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12"/>
    </row>
  </sheetData>
  <sheetProtection algorithmName="SHA-512" hashValue="/QzbOM3liNw6fxUVFqQGU2cUX9yZL3eY68/Tckf4oONUXujv1v299uqTeerANGxxqPkoNLn48uD8uDGnG3aQlQ==" saltValue="nX8qjc5cx6z8auMiUGAOPg==" spinCount="100000" sheet="1" objects="1" scenarios="1"/>
  <mergeCells count="10">
    <mergeCell ref="D10:F10"/>
    <mergeCell ref="D11:F11"/>
    <mergeCell ref="D12:F12"/>
    <mergeCell ref="D13:F13"/>
    <mergeCell ref="A5:A6"/>
    <mergeCell ref="D5:F5"/>
    <mergeCell ref="D6:F6"/>
    <mergeCell ref="D7:F7"/>
    <mergeCell ref="D8:F8"/>
    <mergeCell ref="D9:F9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9E92-3030-40B6-B7CE-18AD7D6F2192}">
  <dimension ref="A1:AC57"/>
  <sheetViews>
    <sheetView workbookViewId="0">
      <selection activeCell="J15" sqref="J15"/>
    </sheetView>
  </sheetViews>
  <sheetFormatPr defaultRowHeight="15"/>
  <cols>
    <col min="1" max="1" width="11.140625" customWidth="1"/>
    <col min="2" max="2" width="14.7109375" customWidth="1"/>
    <col min="3" max="3" width="20.7109375" customWidth="1"/>
    <col min="4" max="4" width="12.7109375" customWidth="1"/>
    <col min="5" max="5" width="49.710937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1" thickBot="1">
      <c r="A1" s="1" t="s">
        <v>0</v>
      </c>
      <c r="B1" s="2"/>
      <c r="C1" s="3">
        <v>124</v>
      </c>
      <c r="D1" s="4"/>
      <c r="E1" s="5" t="s">
        <v>1</v>
      </c>
      <c r="F1" s="6">
        <v>2025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 ht="15.75" thickBot="1">
      <c r="A2" s="1" t="s">
        <v>8</v>
      </c>
      <c r="B2" s="2"/>
      <c r="C2" s="3">
        <v>125</v>
      </c>
      <c r="D2" s="4"/>
      <c r="E2" s="11" t="s">
        <v>163</v>
      </c>
      <c r="F2" s="68"/>
      <c r="H2" s="7"/>
      <c r="I2" s="13" t="s">
        <v>10</v>
      </c>
      <c r="J2" s="14">
        <f>AVERAGE(B7:B12)</f>
        <v>48.166666666666664</v>
      </c>
      <c r="K2" s="14">
        <f>AVERAGE(C7:C12)</f>
        <v>200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164</v>
      </c>
      <c r="C3" s="69" t="s">
        <v>165</v>
      </c>
      <c r="D3" s="18"/>
      <c r="E3" s="11" t="s">
        <v>166</v>
      </c>
      <c r="F3" s="69"/>
      <c r="H3" s="7"/>
      <c r="I3" s="13" t="s">
        <v>12</v>
      </c>
      <c r="J3" s="19">
        <f>STDEV(B7:B12)</f>
        <v>8.7044050150867172</v>
      </c>
      <c r="K3" s="19">
        <f>STDEV(C7:C12)</f>
        <v>61.214377396164046</v>
      </c>
      <c r="M3" s="13" t="s">
        <v>12</v>
      </c>
      <c r="N3" s="19"/>
      <c r="O3" s="19"/>
      <c r="P3" s="52"/>
      <c r="Q3" s="52"/>
      <c r="R3" s="52"/>
    </row>
    <row r="4" spans="1:29">
      <c r="A4" s="12"/>
      <c r="C4" s="162" t="s">
        <v>167</v>
      </c>
      <c r="D4" s="20"/>
      <c r="F4" s="21"/>
      <c r="G4" s="22"/>
      <c r="H4" s="7"/>
      <c r="I4" s="13" t="s">
        <v>13</v>
      </c>
      <c r="J4" s="23">
        <f>J2*0.2</f>
        <v>9.6333333333333329</v>
      </c>
      <c r="K4" s="13">
        <f>0.2*K2</f>
        <v>40</v>
      </c>
      <c r="M4" s="13" t="s">
        <v>13</v>
      </c>
      <c r="N4" s="23"/>
      <c r="O4" s="13">
        <f>0.2*O2</f>
        <v>0</v>
      </c>
    </row>
    <row r="5" spans="1:29" ht="15.75" thickBot="1">
      <c r="A5" s="235" t="s">
        <v>14</v>
      </c>
      <c r="B5" s="24" t="s">
        <v>15</v>
      </c>
      <c r="C5" s="150" t="s">
        <v>16</v>
      </c>
      <c r="D5" s="246" t="s">
        <v>17</v>
      </c>
      <c r="E5" s="246"/>
      <c r="F5" s="246"/>
      <c r="G5" s="33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168</v>
      </c>
      <c r="C6" s="57" t="s">
        <v>169</v>
      </c>
      <c r="D6" s="243"/>
      <c r="E6" s="244"/>
      <c r="F6" s="244"/>
      <c r="G6" s="33"/>
      <c r="H6" s="7"/>
      <c r="I6" s="26" t="s">
        <v>22</v>
      </c>
      <c r="J6" s="19">
        <f>J2-(2*J4)</f>
        <v>28.9</v>
      </c>
      <c r="K6" s="19">
        <f>K2-(2*K4)</f>
        <v>120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45687</v>
      </c>
      <c r="B7" s="31">
        <v>40</v>
      </c>
      <c r="C7" s="58">
        <v>146</v>
      </c>
      <c r="D7" s="234"/>
      <c r="E7" s="234"/>
      <c r="F7" s="234"/>
      <c r="G7" s="32"/>
      <c r="H7" s="7"/>
      <c r="I7" s="26" t="s">
        <v>25</v>
      </c>
      <c r="J7" s="19">
        <f>J2+(2*J4)</f>
        <v>67.433333333333337</v>
      </c>
      <c r="K7" s="19">
        <f>K2+(2*K4)</f>
        <v>280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45688</v>
      </c>
      <c r="B8" s="31">
        <v>37</v>
      </c>
      <c r="C8" s="59">
        <v>169</v>
      </c>
      <c r="D8" s="234"/>
      <c r="E8" s="234"/>
      <c r="F8" s="234"/>
      <c r="G8" s="33"/>
      <c r="H8" s="7"/>
      <c r="T8" s="81">
        <f t="shared" ref="T8:T50" si="0">$J$2</f>
        <v>48.166666666666664</v>
      </c>
      <c r="U8" s="21">
        <f t="shared" ref="U8:U50" si="1">$J$2-$J$4</f>
        <v>38.533333333333331</v>
      </c>
      <c r="V8" s="21">
        <f t="shared" ref="V8:V50" si="2">$J$2+$J$4</f>
        <v>57.8</v>
      </c>
      <c r="W8">
        <f t="shared" ref="W8:W50" si="3">$J$2-(2*$J$4)</f>
        <v>28.9</v>
      </c>
      <c r="X8" s="80">
        <f t="shared" ref="X8:X50" si="4">$J$2+(2*$J$4)</f>
        <v>67.433333333333337</v>
      </c>
      <c r="Y8" s="21">
        <f t="shared" ref="Y8:Y50" si="5">$K$2</f>
        <v>200</v>
      </c>
      <c r="Z8" s="21">
        <f t="shared" ref="Z8:Z50" si="6">$K$2-$K$4</f>
        <v>160</v>
      </c>
      <c r="AA8" s="21">
        <f t="shared" ref="AA8:AA50" si="7">$K$2+$K$4</f>
        <v>240</v>
      </c>
      <c r="AB8">
        <f t="shared" ref="AB8:AB50" si="8">$K$2-(2*$K$4)</f>
        <v>120</v>
      </c>
      <c r="AC8" s="80">
        <f t="shared" ref="AC8:AC50" si="9">$K$2+(2*$K$4)</f>
        <v>280</v>
      </c>
    </row>
    <row r="9" spans="1:29">
      <c r="A9" s="46">
        <v>45691</v>
      </c>
      <c r="B9" s="31">
        <v>57</v>
      </c>
      <c r="C9" s="59">
        <v>253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si="0"/>
        <v>48.166666666666664</v>
      </c>
      <c r="U9" s="21">
        <f t="shared" si="1"/>
        <v>38.533333333333331</v>
      </c>
      <c r="V9" s="21">
        <f t="shared" si="2"/>
        <v>57.8</v>
      </c>
      <c r="W9">
        <f t="shared" si="3"/>
        <v>28.9</v>
      </c>
      <c r="X9" s="80">
        <f t="shared" si="4"/>
        <v>67.433333333333337</v>
      </c>
      <c r="Y9" s="21">
        <f t="shared" si="5"/>
        <v>200</v>
      </c>
      <c r="Z9" s="21">
        <f t="shared" si="6"/>
        <v>160</v>
      </c>
      <c r="AA9" s="21">
        <f t="shared" si="7"/>
        <v>240</v>
      </c>
      <c r="AB9">
        <f t="shared" si="8"/>
        <v>120</v>
      </c>
      <c r="AC9" s="80">
        <f t="shared" si="9"/>
        <v>280</v>
      </c>
    </row>
    <row r="10" spans="1:29">
      <c r="A10" s="46">
        <v>45692</v>
      </c>
      <c r="B10" s="101">
        <v>46</v>
      </c>
      <c r="C10" s="102">
        <v>165</v>
      </c>
      <c r="D10" s="234"/>
      <c r="E10" s="234"/>
      <c r="F10" s="234"/>
      <c r="G10" s="32"/>
      <c r="I10" s="36"/>
      <c r="T10" s="81">
        <f t="shared" si="0"/>
        <v>48.166666666666664</v>
      </c>
      <c r="U10" s="21">
        <f t="shared" si="1"/>
        <v>38.533333333333331</v>
      </c>
      <c r="V10" s="21">
        <f t="shared" si="2"/>
        <v>57.8</v>
      </c>
      <c r="W10">
        <f t="shared" si="3"/>
        <v>28.9</v>
      </c>
      <c r="X10" s="80">
        <f t="shared" si="4"/>
        <v>67.433333333333337</v>
      </c>
      <c r="Y10" s="21">
        <f t="shared" si="5"/>
        <v>200</v>
      </c>
      <c r="Z10" s="21">
        <f t="shared" si="6"/>
        <v>160</v>
      </c>
      <c r="AA10" s="21">
        <f t="shared" si="7"/>
        <v>240</v>
      </c>
      <c r="AB10">
        <f t="shared" si="8"/>
        <v>120</v>
      </c>
      <c r="AC10" s="80">
        <f t="shared" si="9"/>
        <v>280</v>
      </c>
    </row>
    <row r="11" spans="1:29">
      <c r="A11" s="46">
        <v>45693</v>
      </c>
      <c r="B11" s="108">
        <v>58</v>
      </c>
      <c r="C11" s="100">
        <v>299</v>
      </c>
      <c r="D11" s="234" t="s">
        <v>170</v>
      </c>
      <c r="E11" s="234"/>
      <c r="F11" s="234"/>
      <c r="G11" s="32"/>
      <c r="J11" s="21"/>
      <c r="K11" s="21"/>
      <c r="T11" s="81">
        <f t="shared" si="0"/>
        <v>48.166666666666664</v>
      </c>
      <c r="U11" s="21">
        <f t="shared" si="1"/>
        <v>38.533333333333331</v>
      </c>
      <c r="V11" s="21">
        <f t="shared" si="2"/>
        <v>57.8</v>
      </c>
      <c r="W11">
        <f t="shared" si="3"/>
        <v>28.9</v>
      </c>
      <c r="X11" s="80">
        <f t="shared" si="4"/>
        <v>67.433333333333337</v>
      </c>
      <c r="Y11" s="21">
        <f t="shared" si="5"/>
        <v>200</v>
      </c>
      <c r="Z11" s="21">
        <f t="shared" si="6"/>
        <v>160</v>
      </c>
      <c r="AA11" s="21">
        <f t="shared" si="7"/>
        <v>240</v>
      </c>
      <c r="AB11">
        <f t="shared" si="8"/>
        <v>120</v>
      </c>
      <c r="AC11" s="80">
        <f t="shared" si="9"/>
        <v>280</v>
      </c>
    </row>
    <row r="12" spans="1:29">
      <c r="A12" s="46">
        <v>45694</v>
      </c>
      <c r="B12" s="108">
        <v>51</v>
      </c>
      <c r="C12" s="157">
        <v>168</v>
      </c>
      <c r="D12" s="234"/>
      <c r="E12" s="234"/>
      <c r="F12" s="234"/>
      <c r="G12" s="32"/>
      <c r="J12" s="52"/>
      <c r="K12" s="52"/>
      <c r="T12" s="81">
        <f t="shared" si="0"/>
        <v>48.166666666666664</v>
      </c>
      <c r="U12" s="21">
        <f t="shared" si="1"/>
        <v>38.533333333333331</v>
      </c>
      <c r="V12" s="21">
        <f t="shared" si="2"/>
        <v>57.8</v>
      </c>
      <c r="W12">
        <f t="shared" si="3"/>
        <v>28.9</v>
      </c>
      <c r="X12" s="80">
        <f t="shared" si="4"/>
        <v>67.433333333333337</v>
      </c>
      <c r="Y12" s="21">
        <f t="shared" si="5"/>
        <v>200</v>
      </c>
      <c r="Z12" s="21">
        <f t="shared" si="6"/>
        <v>160</v>
      </c>
      <c r="AA12" s="21">
        <f t="shared" si="7"/>
        <v>240</v>
      </c>
      <c r="AB12">
        <f t="shared" si="8"/>
        <v>120</v>
      </c>
      <c r="AC12" s="80">
        <f t="shared" si="9"/>
        <v>280</v>
      </c>
    </row>
    <row r="13" spans="1:29">
      <c r="A13" s="46">
        <v>45695</v>
      </c>
      <c r="B13" s="42">
        <v>56</v>
      </c>
      <c r="C13" s="151">
        <v>241</v>
      </c>
      <c r="D13" s="234"/>
      <c r="E13" s="234"/>
      <c r="F13" s="234"/>
      <c r="G13" s="33"/>
      <c r="T13" s="81">
        <f t="shared" si="0"/>
        <v>48.166666666666664</v>
      </c>
      <c r="U13" s="21">
        <f t="shared" si="1"/>
        <v>38.533333333333331</v>
      </c>
      <c r="V13" s="21">
        <f t="shared" si="2"/>
        <v>57.8</v>
      </c>
      <c r="W13">
        <f t="shared" si="3"/>
        <v>28.9</v>
      </c>
      <c r="X13" s="80">
        <f t="shared" si="4"/>
        <v>67.433333333333337</v>
      </c>
      <c r="Y13" s="21">
        <f t="shared" si="5"/>
        <v>200</v>
      </c>
      <c r="Z13" s="21">
        <f t="shared" si="6"/>
        <v>160</v>
      </c>
      <c r="AA13" s="21">
        <f t="shared" si="7"/>
        <v>240</v>
      </c>
      <c r="AB13">
        <f t="shared" si="8"/>
        <v>120</v>
      </c>
      <c r="AC13" s="80">
        <f t="shared" si="9"/>
        <v>280</v>
      </c>
    </row>
    <row r="14" spans="1:29">
      <c r="A14" s="46">
        <v>45698</v>
      </c>
      <c r="B14" s="42">
        <v>53</v>
      </c>
      <c r="C14" s="151">
        <v>156</v>
      </c>
      <c r="D14" s="152"/>
      <c r="E14" s="153"/>
      <c r="F14" s="153"/>
      <c r="G14" s="33"/>
      <c r="I14" s="13" t="s">
        <v>10</v>
      </c>
      <c r="J14" s="14">
        <f>AVERAGE(B12:B39)</f>
        <v>46.5</v>
      </c>
      <c r="K14" s="14">
        <f>AVERAGE(C7:C39)</f>
        <v>210.66666666666666</v>
      </c>
      <c r="M14">
        <f>K14-(0.4*K14)</f>
        <v>126.39999999999999</v>
      </c>
      <c r="T14" s="81">
        <f t="shared" si="0"/>
        <v>48.166666666666664</v>
      </c>
      <c r="U14" s="21">
        <f t="shared" si="1"/>
        <v>38.533333333333331</v>
      </c>
      <c r="V14" s="21">
        <f t="shared" si="2"/>
        <v>57.8</v>
      </c>
      <c r="W14">
        <f t="shared" si="3"/>
        <v>28.9</v>
      </c>
      <c r="X14" s="80">
        <f t="shared" si="4"/>
        <v>67.433333333333337</v>
      </c>
      <c r="Y14" s="21">
        <f t="shared" si="5"/>
        <v>200</v>
      </c>
      <c r="Z14" s="21">
        <f t="shared" si="6"/>
        <v>160</v>
      </c>
      <c r="AA14" s="21">
        <f t="shared" si="7"/>
        <v>240</v>
      </c>
      <c r="AB14">
        <f t="shared" si="8"/>
        <v>120</v>
      </c>
      <c r="AC14" s="80">
        <f t="shared" si="9"/>
        <v>280</v>
      </c>
    </row>
    <row r="15" spans="1:29">
      <c r="A15" s="46">
        <v>45699</v>
      </c>
      <c r="B15" s="142">
        <v>45</v>
      </c>
      <c r="C15" s="142">
        <v>178</v>
      </c>
      <c r="D15" s="154"/>
      <c r="E15" s="155"/>
      <c r="F15" s="155"/>
      <c r="G15" s="13"/>
      <c r="I15" s="13" t="s">
        <v>12</v>
      </c>
      <c r="J15" s="13">
        <f>STDEV(B9:B31)</f>
        <v>9.7197895193463566</v>
      </c>
      <c r="K15" s="13">
        <f>STDEV(C7:C37)</f>
        <v>58.114608252208775</v>
      </c>
      <c r="M15">
        <f>K14+(0.4*K14)</f>
        <v>294.93333333333334</v>
      </c>
      <c r="T15" s="81">
        <f t="shared" si="0"/>
        <v>48.166666666666664</v>
      </c>
      <c r="U15" s="21">
        <f t="shared" si="1"/>
        <v>38.533333333333331</v>
      </c>
      <c r="V15" s="21">
        <f t="shared" si="2"/>
        <v>57.8</v>
      </c>
      <c r="W15">
        <f t="shared" si="3"/>
        <v>28.9</v>
      </c>
      <c r="X15" s="80">
        <f t="shared" si="4"/>
        <v>67.433333333333337</v>
      </c>
      <c r="Y15" s="21">
        <f t="shared" si="5"/>
        <v>200</v>
      </c>
      <c r="Z15" s="21">
        <f t="shared" si="6"/>
        <v>160</v>
      </c>
      <c r="AA15" s="21">
        <f t="shared" si="7"/>
        <v>240</v>
      </c>
      <c r="AB15">
        <f t="shared" si="8"/>
        <v>120</v>
      </c>
      <c r="AC15" s="80">
        <f t="shared" si="9"/>
        <v>280</v>
      </c>
    </row>
    <row r="16" spans="1:29">
      <c r="A16" s="46">
        <v>45700</v>
      </c>
      <c r="B16" s="164">
        <v>68</v>
      </c>
      <c r="C16" s="165">
        <v>383</v>
      </c>
      <c r="D16" s="149" t="s">
        <v>171</v>
      </c>
      <c r="E16" s="42"/>
      <c r="F16" s="42"/>
      <c r="G16" s="13"/>
      <c r="I16" s="13" t="s">
        <v>33</v>
      </c>
      <c r="J16" s="13">
        <f>J15/J14*100</f>
        <v>20.902773159884639</v>
      </c>
      <c r="K16" s="13">
        <f>K15/K14*100</f>
        <v>27.586048220985184</v>
      </c>
      <c r="T16" s="81">
        <f t="shared" si="0"/>
        <v>48.166666666666664</v>
      </c>
      <c r="U16" s="21">
        <f t="shared" si="1"/>
        <v>38.533333333333331</v>
      </c>
      <c r="V16" s="21">
        <f t="shared" si="2"/>
        <v>57.8</v>
      </c>
      <c r="W16">
        <f t="shared" si="3"/>
        <v>28.9</v>
      </c>
      <c r="X16" s="80">
        <f t="shared" si="4"/>
        <v>67.433333333333337</v>
      </c>
      <c r="Y16" s="21">
        <f t="shared" si="5"/>
        <v>200</v>
      </c>
      <c r="Z16" s="21">
        <f t="shared" si="6"/>
        <v>160</v>
      </c>
      <c r="AA16" s="21">
        <f t="shared" si="7"/>
        <v>240</v>
      </c>
      <c r="AB16">
        <f t="shared" si="8"/>
        <v>120</v>
      </c>
      <c r="AC16" s="80">
        <f t="shared" si="9"/>
        <v>280</v>
      </c>
    </row>
    <row r="17" spans="1:29">
      <c r="A17" s="70">
        <v>45701</v>
      </c>
      <c r="B17" s="102">
        <v>43</v>
      </c>
      <c r="C17" s="92">
        <v>237</v>
      </c>
      <c r="D17" s="112"/>
      <c r="E17" s="147"/>
      <c r="F17" s="42"/>
      <c r="G17" s="13"/>
      <c r="T17" s="81">
        <f t="shared" si="0"/>
        <v>48.166666666666664</v>
      </c>
      <c r="U17" s="21">
        <f t="shared" si="1"/>
        <v>38.533333333333331</v>
      </c>
      <c r="V17" s="21">
        <f t="shared" si="2"/>
        <v>57.8</v>
      </c>
      <c r="W17">
        <f t="shared" si="3"/>
        <v>28.9</v>
      </c>
      <c r="X17" s="80">
        <f t="shared" si="4"/>
        <v>67.433333333333337</v>
      </c>
      <c r="Y17" s="21">
        <f t="shared" si="5"/>
        <v>200</v>
      </c>
      <c r="Z17" s="21">
        <f t="shared" si="6"/>
        <v>160</v>
      </c>
      <c r="AA17" s="21">
        <f t="shared" si="7"/>
        <v>240</v>
      </c>
      <c r="AB17">
        <f t="shared" si="8"/>
        <v>120</v>
      </c>
      <c r="AC17" s="80">
        <f t="shared" si="9"/>
        <v>280</v>
      </c>
    </row>
    <row r="18" spans="1:29">
      <c r="A18" s="71">
        <v>45702</v>
      </c>
      <c r="B18" s="143">
        <v>42</v>
      </c>
      <c r="C18" s="145">
        <v>197</v>
      </c>
      <c r="D18" s="146"/>
      <c r="E18" s="42"/>
      <c r="F18" s="42"/>
      <c r="G18" s="13"/>
      <c r="T18" s="81">
        <f t="shared" si="0"/>
        <v>48.166666666666664</v>
      </c>
      <c r="U18" s="21">
        <f t="shared" si="1"/>
        <v>38.533333333333331</v>
      </c>
      <c r="V18" s="21">
        <f t="shared" si="2"/>
        <v>57.8</v>
      </c>
      <c r="W18">
        <f t="shared" si="3"/>
        <v>28.9</v>
      </c>
      <c r="X18" s="80">
        <f t="shared" si="4"/>
        <v>67.433333333333337</v>
      </c>
      <c r="Y18" s="21">
        <f t="shared" si="5"/>
        <v>200</v>
      </c>
      <c r="Z18" s="21">
        <f t="shared" si="6"/>
        <v>160</v>
      </c>
      <c r="AA18" s="21">
        <f t="shared" si="7"/>
        <v>240</v>
      </c>
      <c r="AB18">
        <f t="shared" si="8"/>
        <v>120</v>
      </c>
      <c r="AC18" s="80">
        <f t="shared" si="9"/>
        <v>280</v>
      </c>
    </row>
    <row r="19" spans="1:29">
      <c r="A19" s="120">
        <v>45705</v>
      </c>
      <c r="B19" s="92">
        <v>49</v>
      </c>
      <c r="C19" s="92">
        <v>233</v>
      </c>
      <c r="D19" s="111"/>
      <c r="E19" s="42"/>
      <c r="F19" s="42"/>
      <c r="G19" s="13"/>
      <c r="T19" s="81">
        <f t="shared" si="0"/>
        <v>48.166666666666664</v>
      </c>
      <c r="U19" s="21">
        <f t="shared" si="1"/>
        <v>38.533333333333331</v>
      </c>
      <c r="V19" s="21">
        <f t="shared" si="2"/>
        <v>57.8</v>
      </c>
      <c r="W19">
        <f t="shared" si="3"/>
        <v>28.9</v>
      </c>
      <c r="X19" s="80">
        <f t="shared" si="4"/>
        <v>67.433333333333337</v>
      </c>
      <c r="Y19" s="21">
        <f t="shared" si="5"/>
        <v>200</v>
      </c>
      <c r="Z19" s="21">
        <f t="shared" si="6"/>
        <v>160</v>
      </c>
      <c r="AA19" s="21">
        <f t="shared" si="7"/>
        <v>240</v>
      </c>
      <c r="AB19">
        <f t="shared" si="8"/>
        <v>120</v>
      </c>
      <c r="AC19" s="80">
        <f t="shared" si="9"/>
        <v>280</v>
      </c>
    </row>
    <row r="20" spans="1:29">
      <c r="A20" s="71">
        <v>45706</v>
      </c>
      <c r="B20" s="156">
        <v>40</v>
      </c>
      <c r="C20" s="156">
        <v>180</v>
      </c>
      <c r="D20" s="111"/>
      <c r="E20" s="42"/>
      <c r="F20" s="42"/>
      <c r="G20" s="13"/>
      <c r="T20" s="81">
        <f t="shared" si="0"/>
        <v>48.166666666666664</v>
      </c>
      <c r="U20" s="21">
        <f t="shared" si="1"/>
        <v>38.533333333333331</v>
      </c>
      <c r="V20" s="21">
        <f t="shared" si="2"/>
        <v>57.8</v>
      </c>
      <c r="W20">
        <f t="shared" si="3"/>
        <v>28.9</v>
      </c>
      <c r="X20" s="80">
        <f t="shared" si="4"/>
        <v>67.433333333333337</v>
      </c>
      <c r="Y20" s="21">
        <f t="shared" si="5"/>
        <v>200</v>
      </c>
      <c r="Z20" s="21">
        <f t="shared" si="6"/>
        <v>160</v>
      </c>
      <c r="AA20" s="21">
        <f t="shared" si="7"/>
        <v>240</v>
      </c>
      <c r="AB20">
        <f t="shared" si="8"/>
        <v>120</v>
      </c>
      <c r="AC20" s="80">
        <f t="shared" si="9"/>
        <v>280</v>
      </c>
    </row>
    <row r="21" spans="1:29">
      <c r="A21" s="46">
        <v>45707</v>
      </c>
      <c r="B21" s="49">
        <v>39</v>
      </c>
      <c r="C21" s="49">
        <v>242</v>
      </c>
      <c r="D21" s="112"/>
      <c r="E21" s="42"/>
      <c r="F21" s="42"/>
      <c r="G21" s="13"/>
      <c r="T21" s="81">
        <f t="shared" si="0"/>
        <v>48.166666666666664</v>
      </c>
      <c r="U21" s="21">
        <f t="shared" si="1"/>
        <v>38.533333333333331</v>
      </c>
      <c r="V21" s="21">
        <f t="shared" si="2"/>
        <v>57.8</v>
      </c>
      <c r="W21">
        <f t="shared" si="3"/>
        <v>28.9</v>
      </c>
      <c r="X21" s="80">
        <f t="shared" si="4"/>
        <v>67.433333333333337</v>
      </c>
      <c r="Y21" s="21">
        <f t="shared" si="5"/>
        <v>200</v>
      </c>
      <c r="Z21" s="21">
        <f t="shared" si="6"/>
        <v>160</v>
      </c>
      <c r="AA21" s="21">
        <f t="shared" si="7"/>
        <v>240</v>
      </c>
      <c r="AB21">
        <f t="shared" si="8"/>
        <v>120</v>
      </c>
      <c r="AC21" s="80">
        <f t="shared" si="9"/>
        <v>280</v>
      </c>
    </row>
    <row r="22" spans="1:29">
      <c r="A22" s="46">
        <v>45708</v>
      </c>
      <c r="B22" s="161">
        <v>39</v>
      </c>
      <c r="C22" s="39">
        <v>202</v>
      </c>
      <c r="D22" s="111"/>
      <c r="E22" s="48"/>
      <c r="F22" s="39"/>
      <c r="G22" s="13"/>
      <c r="T22" s="81">
        <f t="shared" si="0"/>
        <v>48.166666666666664</v>
      </c>
      <c r="U22" s="21">
        <f t="shared" si="1"/>
        <v>38.533333333333331</v>
      </c>
      <c r="V22" s="21">
        <f t="shared" si="2"/>
        <v>57.8</v>
      </c>
      <c r="W22">
        <f t="shared" si="3"/>
        <v>28.9</v>
      </c>
      <c r="X22" s="80">
        <f t="shared" si="4"/>
        <v>67.433333333333337</v>
      </c>
      <c r="Y22" s="21">
        <f t="shared" si="5"/>
        <v>200</v>
      </c>
      <c r="Z22" s="21">
        <f t="shared" si="6"/>
        <v>160</v>
      </c>
      <c r="AA22" s="21">
        <f t="shared" si="7"/>
        <v>240</v>
      </c>
      <c r="AB22">
        <f t="shared" si="8"/>
        <v>120</v>
      </c>
      <c r="AC22" s="80">
        <f t="shared" si="9"/>
        <v>280</v>
      </c>
    </row>
    <row r="23" spans="1:29">
      <c r="A23" s="46">
        <v>45709</v>
      </c>
      <c r="B23" s="94">
        <v>37</v>
      </c>
      <c r="C23" s="94">
        <v>141</v>
      </c>
      <c r="D23" s="48"/>
      <c r="E23" s="42"/>
      <c r="F23" s="42"/>
      <c r="G23" s="13"/>
      <c r="T23" s="81">
        <f t="shared" si="0"/>
        <v>48.166666666666664</v>
      </c>
      <c r="U23" s="21">
        <f t="shared" si="1"/>
        <v>38.533333333333331</v>
      </c>
      <c r="V23" s="21">
        <f t="shared" si="2"/>
        <v>57.8</v>
      </c>
      <c r="W23">
        <f t="shared" si="3"/>
        <v>28.9</v>
      </c>
      <c r="X23" s="80">
        <f t="shared" si="4"/>
        <v>67.433333333333337</v>
      </c>
      <c r="Y23" s="21">
        <f t="shared" si="5"/>
        <v>200</v>
      </c>
      <c r="Z23" s="21">
        <f t="shared" si="6"/>
        <v>160</v>
      </c>
      <c r="AA23" s="21">
        <f t="shared" si="7"/>
        <v>240</v>
      </c>
      <c r="AB23">
        <f t="shared" si="8"/>
        <v>120</v>
      </c>
      <c r="AC23" s="80">
        <f t="shared" si="9"/>
        <v>280</v>
      </c>
    </row>
    <row r="24" spans="1:29">
      <c r="A24" s="46">
        <v>45712</v>
      </c>
      <c r="B24" s="49">
        <v>60</v>
      </c>
      <c r="C24" s="42">
        <v>242</v>
      </c>
      <c r="D24" s="48"/>
      <c r="E24" s="42"/>
      <c r="F24" s="42"/>
      <c r="G24" s="13"/>
      <c r="J24" s="21"/>
      <c r="T24" s="81">
        <f t="shared" si="0"/>
        <v>48.166666666666664</v>
      </c>
      <c r="U24" s="21">
        <f t="shared" si="1"/>
        <v>38.533333333333331</v>
      </c>
      <c r="V24" s="21">
        <f t="shared" si="2"/>
        <v>57.8</v>
      </c>
      <c r="W24">
        <f t="shared" si="3"/>
        <v>28.9</v>
      </c>
      <c r="X24" s="80">
        <f t="shared" si="4"/>
        <v>67.433333333333337</v>
      </c>
      <c r="Y24" s="21">
        <f t="shared" si="5"/>
        <v>200</v>
      </c>
      <c r="Z24" s="21">
        <f t="shared" si="6"/>
        <v>160</v>
      </c>
      <c r="AA24" s="21">
        <f t="shared" si="7"/>
        <v>240</v>
      </c>
      <c r="AB24">
        <f t="shared" si="8"/>
        <v>120</v>
      </c>
      <c r="AC24" s="80">
        <f t="shared" si="9"/>
        <v>280</v>
      </c>
    </row>
    <row r="25" spans="1:29">
      <c r="A25" s="46">
        <v>45713</v>
      </c>
      <c r="B25" s="49">
        <v>37</v>
      </c>
      <c r="C25" s="42">
        <v>160</v>
      </c>
      <c r="D25" s="112"/>
      <c r="E25" s="42"/>
      <c r="F25" s="42"/>
      <c r="G25" s="13"/>
      <c r="T25" s="81">
        <f t="shared" si="0"/>
        <v>48.166666666666664</v>
      </c>
      <c r="U25" s="21">
        <f t="shared" si="1"/>
        <v>38.533333333333331</v>
      </c>
      <c r="V25" s="21">
        <f t="shared" si="2"/>
        <v>57.8</v>
      </c>
      <c r="W25">
        <f t="shared" si="3"/>
        <v>28.9</v>
      </c>
      <c r="X25" s="80">
        <f t="shared" si="4"/>
        <v>67.433333333333337</v>
      </c>
      <c r="Y25" s="21">
        <f t="shared" si="5"/>
        <v>200</v>
      </c>
      <c r="Z25" s="21">
        <f t="shared" si="6"/>
        <v>160</v>
      </c>
      <c r="AA25" s="21">
        <f t="shared" si="7"/>
        <v>240</v>
      </c>
      <c r="AB25">
        <f t="shared" si="8"/>
        <v>120</v>
      </c>
      <c r="AC25" s="80">
        <f t="shared" si="9"/>
        <v>280</v>
      </c>
    </row>
    <row r="26" spans="1:29">
      <c r="A26" s="46">
        <v>45714</v>
      </c>
      <c r="B26" s="42">
        <v>49</v>
      </c>
      <c r="C26" s="42">
        <v>286</v>
      </c>
      <c r="D26" s="112" t="s">
        <v>172</v>
      </c>
      <c r="E26" s="42"/>
      <c r="F26" s="42"/>
      <c r="G26" s="13"/>
      <c r="T26" s="81">
        <f t="shared" si="0"/>
        <v>48.166666666666664</v>
      </c>
      <c r="U26" s="21">
        <f t="shared" si="1"/>
        <v>38.533333333333331</v>
      </c>
      <c r="V26" s="21">
        <f t="shared" si="2"/>
        <v>57.8</v>
      </c>
      <c r="W26">
        <f t="shared" si="3"/>
        <v>28.9</v>
      </c>
      <c r="X26" s="80">
        <f t="shared" si="4"/>
        <v>67.433333333333337</v>
      </c>
      <c r="Y26" s="21">
        <f t="shared" si="5"/>
        <v>200</v>
      </c>
      <c r="Z26" s="21">
        <f t="shared" si="6"/>
        <v>160</v>
      </c>
      <c r="AA26" s="21">
        <f t="shared" si="7"/>
        <v>240</v>
      </c>
      <c r="AB26">
        <f t="shared" si="8"/>
        <v>120</v>
      </c>
      <c r="AC26" s="80">
        <f t="shared" si="9"/>
        <v>280</v>
      </c>
    </row>
    <row r="27" spans="1:29">
      <c r="A27" s="46">
        <v>45715</v>
      </c>
      <c r="B27" s="164">
        <v>22</v>
      </c>
      <c r="C27" s="42">
        <v>171</v>
      </c>
      <c r="D27" s="112" t="s">
        <v>173</v>
      </c>
      <c r="E27" s="42"/>
      <c r="F27" s="42"/>
      <c r="G27" s="13"/>
      <c r="T27" s="81">
        <f t="shared" si="0"/>
        <v>48.166666666666664</v>
      </c>
      <c r="U27" s="21">
        <f t="shared" si="1"/>
        <v>38.533333333333331</v>
      </c>
      <c r="V27" s="21">
        <f t="shared" si="2"/>
        <v>57.8</v>
      </c>
      <c r="W27">
        <f t="shared" si="3"/>
        <v>28.9</v>
      </c>
      <c r="X27" s="80">
        <f t="shared" si="4"/>
        <v>67.433333333333337</v>
      </c>
      <c r="Y27" s="21">
        <f t="shared" si="5"/>
        <v>200</v>
      </c>
      <c r="Z27" s="21">
        <f t="shared" si="6"/>
        <v>160</v>
      </c>
      <c r="AA27" s="21">
        <f t="shared" si="7"/>
        <v>240</v>
      </c>
      <c r="AB27">
        <f t="shared" si="8"/>
        <v>120</v>
      </c>
      <c r="AC27" s="80">
        <f t="shared" si="9"/>
        <v>280</v>
      </c>
    </row>
    <row r="28" spans="1:29">
      <c r="A28" s="46">
        <v>45716</v>
      </c>
      <c r="B28" s="42">
        <v>46</v>
      </c>
      <c r="C28" s="42">
        <v>133</v>
      </c>
      <c r="D28" s="112"/>
      <c r="E28" s="42"/>
      <c r="F28" s="42"/>
      <c r="G28" s="13"/>
      <c r="T28" s="81">
        <f t="shared" si="0"/>
        <v>48.166666666666664</v>
      </c>
      <c r="U28" s="21">
        <f t="shared" si="1"/>
        <v>38.533333333333331</v>
      </c>
      <c r="V28" s="21">
        <f t="shared" si="2"/>
        <v>57.8</v>
      </c>
      <c r="W28">
        <f t="shared" si="3"/>
        <v>28.9</v>
      </c>
      <c r="X28" s="80">
        <f t="shared" si="4"/>
        <v>67.433333333333337</v>
      </c>
      <c r="Y28" s="21">
        <f t="shared" si="5"/>
        <v>200</v>
      </c>
      <c r="Z28" s="21">
        <f t="shared" si="6"/>
        <v>160</v>
      </c>
      <c r="AA28" s="21">
        <f t="shared" si="7"/>
        <v>240</v>
      </c>
      <c r="AB28">
        <f t="shared" si="8"/>
        <v>120</v>
      </c>
      <c r="AC28" s="80">
        <f t="shared" si="9"/>
        <v>280</v>
      </c>
    </row>
    <row r="29" spans="1:29">
      <c r="A29" s="46">
        <v>45719</v>
      </c>
      <c r="B29" s="42">
        <v>44</v>
      </c>
      <c r="C29" s="42">
        <v>178</v>
      </c>
      <c r="D29" s="112"/>
      <c r="E29" s="42"/>
      <c r="F29" s="42"/>
      <c r="G29" s="13"/>
      <c r="T29" s="81">
        <f t="shared" si="0"/>
        <v>48.166666666666664</v>
      </c>
      <c r="U29" s="21">
        <f t="shared" si="1"/>
        <v>38.533333333333331</v>
      </c>
      <c r="V29" s="21">
        <f t="shared" si="2"/>
        <v>57.8</v>
      </c>
      <c r="W29">
        <f t="shared" si="3"/>
        <v>28.9</v>
      </c>
      <c r="X29" s="80">
        <f t="shared" si="4"/>
        <v>67.433333333333337</v>
      </c>
      <c r="Y29" s="21">
        <f t="shared" si="5"/>
        <v>200</v>
      </c>
      <c r="Z29" s="21">
        <f t="shared" si="6"/>
        <v>160</v>
      </c>
      <c r="AA29" s="21">
        <f t="shared" si="7"/>
        <v>240</v>
      </c>
      <c r="AB29">
        <f t="shared" si="8"/>
        <v>120</v>
      </c>
      <c r="AC29" s="80">
        <f t="shared" si="9"/>
        <v>280</v>
      </c>
    </row>
    <row r="30" spans="1:29">
      <c r="A30" s="46">
        <v>45720</v>
      </c>
      <c r="B30" s="42">
        <v>42</v>
      </c>
      <c r="C30" s="142">
        <v>170</v>
      </c>
      <c r="D30" s="48"/>
      <c r="E30" s="42"/>
      <c r="F30" s="42"/>
      <c r="G30" s="13"/>
      <c r="T30" s="81">
        <f t="shared" si="0"/>
        <v>48.166666666666664</v>
      </c>
      <c r="U30" s="21">
        <f t="shared" si="1"/>
        <v>38.533333333333331</v>
      </c>
      <c r="V30" s="21">
        <f t="shared" si="2"/>
        <v>57.8</v>
      </c>
      <c r="W30">
        <f t="shared" si="3"/>
        <v>28.9</v>
      </c>
      <c r="X30" s="80">
        <f t="shared" si="4"/>
        <v>67.433333333333337</v>
      </c>
      <c r="Y30" s="21">
        <f t="shared" si="5"/>
        <v>200</v>
      </c>
      <c r="Z30" s="21">
        <f t="shared" si="6"/>
        <v>160</v>
      </c>
      <c r="AA30" s="21">
        <f t="shared" si="7"/>
        <v>240</v>
      </c>
      <c r="AB30">
        <f t="shared" si="8"/>
        <v>120</v>
      </c>
      <c r="AC30" s="80">
        <f t="shared" si="9"/>
        <v>280</v>
      </c>
    </row>
    <row r="31" spans="1:29">
      <c r="A31" s="46">
        <v>45721</v>
      </c>
      <c r="B31" s="42">
        <v>52</v>
      </c>
      <c r="C31" s="142">
        <v>239</v>
      </c>
      <c r="D31" s="112"/>
      <c r="E31" s="42"/>
      <c r="F31" s="42"/>
      <c r="G31" s="13"/>
      <c r="T31" s="81">
        <f t="shared" si="0"/>
        <v>48.166666666666664</v>
      </c>
      <c r="U31" s="21">
        <f t="shared" si="1"/>
        <v>38.533333333333331</v>
      </c>
      <c r="V31" s="21">
        <f t="shared" si="2"/>
        <v>57.8</v>
      </c>
      <c r="W31">
        <f t="shared" si="3"/>
        <v>28.9</v>
      </c>
      <c r="X31" s="80">
        <f t="shared" si="4"/>
        <v>67.433333333333337</v>
      </c>
      <c r="Y31" s="21">
        <f t="shared" si="5"/>
        <v>200</v>
      </c>
      <c r="Z31" s="21">
        <f t="shared" si="6"/>
        <v>160</v>
      </c>
      <c r="AA31" s="21">
        <f t="shared" si="7"/>
        <v>240</v>
      </c>
      <c r="AB31">
        <f t="shared" si="8"/>
        <v>120</v>
      </c>
      <c r="AC31" s="80">
        <f t="shared" si="9"/>
        <v>280</v>
      </c>
    </row>
    <row r="32" spans="1:29">
      <c r="A32" s="46">
        <v>45722</v>
      </c>
      <c r="B32" s="42">
        <v>43</v>
      </c>
      <c r="C32" s="42">
        <v>246</v>
      </c>
      <c r="D32" s="112"/>
      <c r="E32" s="42"/>
      <c r="F32" s="42"/>
      <c r="G32" s="13"/>
      <c r="T32" s="81">
        <f t="shared" si="0"/>
        <v>48.166666666666664</v>
      </c>
      <c r="U32" s="21">
        <f t="shared" si="1"/>
        <v>38.533333333333331</v>
      </c>
      <c r="V32" s="21">
        <f t="shared" si="2"/>
        <v>57.8</v>
      </c>
      <c r="W32">
        <f t="shared" si="3"/>
        <v>28.9</v>
      </c>
      <c r="X32" s="80">
        <f t="shared" si="4"/>
        <v>67.433333333333337</v>
      </c>
      <c r="Y32" s="21">
        <f t="shared" si="5"/>
        <v>200</v>
      </c>
      <c r="Z32" s="21">
        <f t="shared" si="6"/>
        <v>160</v>
      </c>
      <c r="AA32" s="21">
        <f t="shared" si="7"/>
        <v>240</v>
      </c>
      <c r="AB32">
        <f t="shared" si="8"/>
        <v>120</v>
      </c>
      <c r="AC32" s="80">
        <f t="shared" si="9"/>
        <v>280</v>
      </c>
    </row>
    <row r="33" spans="1:29">
      <c r="A33" s="46">
        <v>45723</v>
      </c>
      <c r="B33" s="42">
        <v>66</v>
      </c>
      <c r="C33" s="49">
        <v>273</v>
      </c>
      <c r="D33" s="48"/>
      <c r="E33" s="42"/>
      <c r="F33" s="42"/>
      <c r="G33" s="13"/>
      <c r="T33" s="81">
        <f t="shared" si="0"/>
        <v>48.166666666666664</v>
      </c>
      <c r="U33" s="21">
        <f t="shared" si="1"/>
        <v>38.533333333333331</v>
      </c>
      <c r="V33" s="21">
        <f t="shared" si="2"/>
        <v>57.8</v>
      </c>
      <c r="W33">
        <f t="shared" si="3"/>
        <v>28.9</v>
      </c>
      <c r="X33" s="80">
        <f t="shared" si="4"/>
        <v>67.433333333333337</v>
      </c>
      <c r="Y33" s="21">
        <f t="shared" si="5"/>
        <v>200</v>
      </c>
      <c r="Z33" s="21">
        <f t="shared" si="6"/>
        <v>160</v>
      </c>
      <c r="AA33" s="21">
        <f t="shared" si="7"/>
        <v>240</v>
      </c>
      <c r="AB33">
        <f t="shared" si="8"/>
        <v>120</v>
      </c>
      <c r="AC33" s="80">
        <f t="shared" si="9"/>
        <v>280</v>
      </c>
    </row>
    <row r="34" spans="1:29">
      <c r="A34" s="46"/>
      <c r="B34" s="42"/>
      <c r="C34" s="42"/>
      <c r="D34" s="48"/>
      <c r="E34" s="42"/>
      <c r="F34" s="42"/>
      <c r="G34" s="13"/>
      <c r="T34" s="81">
        <f t="shared" si="0"/>
        <v>48.166666666666664</v>
      </c>
      <c r="U34" s="21">
        <f t="shared" si="1"/>
        <v>38.533333333333331</v>
      </c>
      <c r="V34" s="21">
        <f t="shared" si="2"/>
        <v>57.8</v>
      </c>
      <c r="W34">
        <f t="shared" si="3"/>
        <v>28.9</v>
      </c>
      <c r="X34" s="80">
        <f t="shared" si="4"/>
        <v>67.433333333333337</v>
      </c>
      <c r="Y34" s="21">
        <f t="shared" si="5"/>
        <v>200</v>
      </c>
      <c r="Z34" s="21">
        <f t="shared" si="6"/>
        <v>160</v>
      </c>
      <c r="AA34" s="21">
        <f t="shared" si="7"/>
        <v>240</v>
      </c>
      <c r="AB34">
        <f t="shared" si="8"/>
        <v>120</v>
      </c>
      <c r="AC34" s="80">
        <f t="shared" si="9"/>
        <v>280</v>
      </c>
    </row>
    <row r="35" spans="1:29">
      <c r="A35" s="46"/>
      <c r="B35" s="42"/>
      <c r="C35" s="42"/>
      <c r="D35" s="112"/>
      <c r="E35" s="13"/>
      <c r="F35" s="13"/>
      <c r="G35" s="13"/>
      <c r="T35" s="81">
        <f t="shared" si="0"/>
        <v>48.166666666666664</v>
      </c>
      <c r="U35" s="21">
        <f t="shared" si="1"/>
        <v>38.533333333333331</v>
      </c>
      <c r="V35" s="21">
        <f t="shared" si="2"/>
        <v>57.8</v>
      </c>
      <c r="W35">
        <f t="shared" si="3"/>
        <v>28.9</v>
      </c>
      <c r="X35" s="80">
        <f t="shared" si="4"/>
        <v>67.433333333333337</v>
      </c>
      <c r="Y35" s="21">
        <f t="shared" si="5"/>
        <v>200</v>
      </c>
      <c r="Z35" s="21">
        <f t="shared" si="6"/>
        <v>160</v>
      </c>
      <c r="AA35" s="21">
        <f t="shared" si="7"/>
        <v>240</v>
      </c>
      <c r="AB35">
        <f t="shared" si="8"/>
        <v>120</v>
      </c>
      <c r="AC35" s="80">
        <f t="shared" si="9"/>
        <v>280</v>
      </c>
    </row>
    <row r="36" spans="1:29">
      <c r="A36" s="46"/>
      <c r="B36" s="42"/>
      <c r="C36" s="42"/>
      <c r="D36" s="112"/>
      <c r="E36" s="42"/>
      <c r="F36" s="42"/>
      <c r="G36" s="13"/>
      <c r="T36" s="81">
        <f t="shared" si="0"/>
        <v>48.166666666666664</v>
      </c>
      <c r="U36" s="21">
        <f t="shared" si="1"/>
        <v>38.533333333333331</v>
      </c>
      <c r="V36" s="21">
        <f t="shared" si="2"/>
        <v>57.8</v>
      </c>
      <c r="W36">
        <f t="shared" si="3"/>
        <v>28.9</v>
      </c>
      <c r="X36" s="80">
        <f t="shared" si="4"/>
        <v>67.433333333333337</v>
      </c>
      <c r="Y36" s="21">
        <f t="shared" si="5"/>
        <v>200</v>
      </c>
      <c r="Z36" s="21">
        <f t="shared" si="6"/>
        <v>160</v>
      </c>
      <c r="AA36" s="21">
        <f t="shared" si="7"/>
        <v>240</v>
      </c>
      <c r="AB36">
        <f t="shared" si="8"/>
        <v>120</v>
      </c>
      <c r="AC36" s="80">
        <f t="shared" si="9"/>
        <v>280</v>
      </c>
    </row>
    <row r="37" spans="1:29">
      <c r="A37" s="46"/>
      <c r="B37" s="42"/>
      <c r="C37" s="42"/>
      <c r="D37" s="48"/>
      <c r="E37" s="42"/>
      <c r="F37" s="42"/>
      <c r="G37" s="13"/>
      <c r="T37" s="81">
        <f t="shared" si="0"/>
        <v>48.166666666666664</v>
      </c>
      <c r="U37" s="21">
        <f t="shared" si="1"/>
        <v>38.533333333333331</v>
      </c>
      <c r="V37" s="21">
        <f t="shared" si="2"/>
        <v>57.8</v>
      </c>
      <c r="W37">
        <f t="shared" si="3"/>
        <v>28.9</v>
      </c>
      <c r="X37" s="80">
        <f t="shared" si="4"/>
        <v>67.433333333333337</v>
      </c>
      <c r="Y37" s="21">
        <f t="shared" si="5"/>
        <v>200</v>
      </c>
      <c r="Z37" s="21">
        <f t="shared" si="6"/>
        <v>160</v>
      </c>
      <c r="AA37" s="21">
        <f t="shared" si="7"/>
        <v>240</v>
      </c>
      <c r="AB37">
        <f t="shared" si="8"/>
        <v>120</v>
      </c>
      <c r="AC37" s="80">
        <f t="shared" si="9"/>
        <v>280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48.166666666666664</v>
      </c>
      <c r="U38" s="21">
        <f t="shared" si="1"/>
        <v>38.533333333333331</v>
      </c>
      <c r="V38" s="21">
        <f t="shared" si="2"/>
        <v>57.8</v>
      </c>
      <c r="W38">
        <f t="shared" si="3"/>
        <v>28.9</v>
      </c>
      <c r="X38" s="80">
        <f t="shared" si="4"/>
        <v>67.433333333333337</v>
      </c>
      <c r="Y38" s="21">
        <f t="shared" si="5"/>
        <v>200</v>
      </c>
      <c r="Z38" s="21">
        <f t="shared" si="6"/>
        <v>160</v>
      </c>
      <c r="AA38" s="21">
        <f t="shared" si="7"/>
        <v>240</v>
      </c>
      <c r="AB38">
        <f t="shared" si="8"/>
        <v>120</v>
      </c>
      <c r="AC38" s="80">
        <f t="shared" si="9"/>
        <v>280</v>
      </c>
    </row>
    <row r="39" spans="1:29">
      <c r="A39" s="46"/>
      <c r="B39" s="42"/>
      <c r="C39" s="42"/>
      <c r="D39" s="112"/>
      <c r="E39" s="42"/>
      <c r="F39" s="42"/>
      <c r="G39" s="13"/>
      <c r="T39" s="81">
        <f t="shared" si="0"/>
        <v>48.166666666666664</v>
      </c>
      <c r="U39" s="21">
        <f t="shared" si="1"/>
        <v>38.533333333333331</v>
      </c>
      <c r="V39" s="21">
        <f t="shared" si="2"/>
        <v>57.8</v>
      </c>
      <c r="W39">
        <f t="shared" si="3"/>
        <v>28.9</v>
      </c>
      <c r="X39" s="80">
        <f t="shared" si="4"/>
        <v>67.433333333333337</v>
      </c>
      <c r="Y39" s="21">
        <f t="shared" si="5"/>
        <v>200</v>
      </c>
      <c r="Z39" s="21">
        <f t="shared" si="6"/>
        <v>160</v>
      </c>
      <c r="AA39" s="21">
        <f t="shared" si="7"/>
        <v>240</v>
      </c>
      <c r="AB39">
        <f t="shared" si="8"/>
        <v>120</v>
      </c>
      <c r="AC39" s="80">
        <f t="shared" si="9"/>
        <v>280</v>
      </c>
    </row>
    <row r="40" spans="1:29">
      <c r="A40" s="46"/>
      <c r="B40" s="42"/>
      <c r="C40" s="42"/>
      <c r="D40" s="48"/>
      <c r="E40" s="42"/>
      <c r="F40" s="42"/>
      <c r="G40" s="13"/>
      <c r="T40" s="81">
        <f t="shared" si="0"/>
        <v>48.166666666666664</v>
      </c>
      <c r="U40" s="21">
        <f t="shared" si="1"/>
        <v>38.533333333333331</v>
      </c>
      <c r="V40" s="21">
        <f t="shared" si="2"/>
        <v>57.8</v>
      </c>
      <c r="W40">
        <f t="shared" si="3"/>
        <v>28.9</v>
      </c>
      <c r="X40" s="80">
        <f t="shared" si="4"/>
        <v>67.433333333333337</v>
      </c>
      <c r="Y40" s="21">
        <f t="shared" si="5"/>
        <v>200</v>
      </c>
      <c r="Z40" s="21">
        <f t="shared" si="6"/>
        <v>160</v>
      </c>
      <c r="AA40" s="21">
        <f t="shared" si="7"/>
        <v>240</v>
      </c>
      <c r="AB40">
        <f t="shared" si="8"/>
        <v>120</v>
      </c>
      <c r="AC40" s="80">
        <f t="shared" si="9"/>
        <v>280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48.166666666666664</v>
      </c>
      <c r="U41" s="21">
        <f t="shared" si="1"/>
        <v>38.533333333333331</v>
      </c>
      <c r="V41" s="21">
        <f t="shared" si="2"/>
        <v>57.8</v>
      </c>
      <c r="W41">
        <f t="shared" si="3"/>
        <v>28.9</v>
      </c>
      <c r="X41" s="80">
        <f t="shared" si="4"/>
        <v>67.433333333333337</v>
      </c>
      <c r="Y41" s="21">
        <f t="shared" si="5"/>
        <v>200</v>
      </c>
      <c r="Z41" s="21">
        <f t="shared" si="6"/>
        <v>160</v>
      </c>
      <c r="AA41" s="21">
        <f t="shared" si="7"/>
        <v>240</v>
      </c>
      <c r="AB41">
        <f t="shared" si="8"/>
        <v>120</v>
      </c>
      <c r="AC41" s="80">
        <f t="shared" si="9"/>
        <v>280</v>
      </c>
    </row>
    <row r="42" spans="1:29">
      <c r="A42" s="46"/>
      <c r="B42" s="49"/>
      <c r="C42" s="42"/>
      <c r="D42" s="112"/>
      <c r="E42" s="42"/>
      <c r="F42" s="42"/>
      <c r="G42" s="13"/>
      <c r="T42" s="81">
        <f t="shared" si="0"/>
        <v>48.166666666666664</v>
      </c>
      <c r="U42" s="21">
        <f t="shared" si="1"/>
        <v>38.533333333333331</v>
      </c>
      <c r="V42" s="21">
        <f t="shared" si="2"/>
        <v>57.8</v>
      </c>
      <c r="W42">
        <f t="shared" si="3"/>
        <v>28.9</v>
      </c>
      <c r="X42" s="80">
        <f t="shared" si="4"/>
        <v>67.433333333333337</v>
      </c>
      <c r="Y42" s="21">
        <f t="shared" si="5"/>
        <v>200</v>
      </c>
      <c r="Z42" s="21">
        <f t="shared" si="6"/>
        <v>160</v>
      </c>
      <c r="AA42" s="21">
        <f t="shared" si="7"/>
        <v>240</v>
      </c>
      <c r="AB42">
        <f t="shared" si="8"/>
        <v>120</v>
      </c>
      <c r="AC42" s="80">
        <f t="shared" si="9"/>
        <v>280</v>
      </c>
    </row>
    <row r="43" spans="1:29">
      <c r="A43" s="46"/>
      <c r="B43" s="49"/>
      <c r="C43" s="42"/>
      <c r="D43" s="112"/>
      <c r="E43" s="42"/>
      <c r="F43" s="42"/>
      <c r="G43" s="13"/>
      <c r="T43" s="81">
        <f t="shared" si="0"/>
        <v>48.166666666666664</v>
      </c>
      <c r="U43" s="21">
        <f t="shared" si="1"/>
        <v>38.533333333333331</v>
      </c>
      <c r="V43" s="21">
        <f t="shared" si="2"/>
        <v>57.8</v>
      </c>
      <c r="W43">
        <f t="shared" si="3"/>
        <v>28.9</v>
      </c>
      <c r="X43" s="80">
        <f t="shared" si="4"/>
        <v>67.433333333333337</v>
      </c>
      <c r="Y43" s="21">
        <f t="shared" si="5"/>
        <v>200</v>
      </c>
      <c r="Z43" s="21">
        <f t="shared" si="6"/>
        <v>160</v>
      </c>
      <c r="AA43" s="21">
        <f t="shared" si="7"/>
        <v>240</v>
      </c>
      <c r="AB43">
        <f t="shared" si="8"/>
        <v>120</v>
      </c>
      <c r="AC43" s="80">
        <f t="shared" si="9"/>
        <v>280</v>
      </c>
    </row>
    <row r="44" spans="1:29">
      <c r="A44" s="46"/>
      <c r="B44" s="49"/>
      <c r="C44" s="42"/>
      <c r="D44" s="112"/>
      <c r="E44" s="42"/>
      <c r="F44" s="42"/>
      <c r="G44" s="13"/>
      <c r="T44" s="81">
        <f t="shared" si="0"/>
        <v>48.166666666666664</v>
      </c>
      <c r="U44" s="21">
        <f t="shared" si="1"/>
        <v>38.533333333333331</v>
      </c>
      <c r="V44" s="21">
        <f t="shared" si="2"/>
        <v>57.8</v>
      </c>
      <c r="W44">
        <f t="shared" si="3"/>
        <v>28.9</v>
      </c>
      <c r="X44" s="80">
        <f t="shared" si="4"/>
        <v>67.433333333333337</v>
      </c>
      <c r="Y44" s="21">
        <f t="shared" si="5"/>
        <v>200</v>
      </c>
      <c r="Z44" s="21">
        <f t="shared" si="6"/>
        <v>160</v>
      </c>
      <c r="AA44" s="21">
        <f t="shared" si="7"/>
        <v>240</v>
      </c>
      <c r="AB44">
        <f t="shared" si="8"/>
        <v>120</v>
      </c>
      <c r="AC44" s="80">
        <f t="shared" si="9"/>
        <v>280</v>
      </c>
    </row>
    <row r="45" spans="1:29">
      <c r="A45" s="46"/>
      <c r="B45" s="42"/>
      <c r="C45" s="42"/>
      <c r="D45" s="42"/>
      <c r="E45" s="42"/>
      <c r="F45" s="42"/>
      <c r="G45" s="13"/>
      <c r="T45" s="81">
        <f t="shared" si="0"/>
        <v>48.166666666666664</v>
      </c>
      <c r="U45" s="21">
        <f t="shared" si="1"/>
        <v>38.533333333333331</v>
      </c>
      <c r="V45" s="21">
        <f t="shared" si="2"/>
        <v>57.8</v>
      </c>
      <c r="W45">
        <f t="shared" si="3"/>
        <v>28.9</v>
      </c>
      <c r="X45" s="80">
        <f t="shared" si="4"/>
        <v>67.433333333333337</v>
      </c>
      <c r="Y45" s="21">
        <f t="shared" si="5"/>
        <v>200</v>
      </c>
      <c r="Z45" s="21">
        <f t="shared" si="6"/>
        <v>160</v>
      </c>
      <c r="AA45" s="21">
        <f t="shared" si="7"/>
        <v>240</v>
      </c>
      <c r="AB45">
        <f t="shared" si="8"/>
        <v>120</v>
      </c>
      <c r="AC45" s="80">
        <f t="shared" si="9"/>
        <v>280</v>
      </c>
    </row>
    <row r="46" spans="1:29">
      <c r="A46" s="46"/>
      <c r="B46" s="42"/>
      <c r="C46" s="42"/>
      <c r="D46" s="48"/>
      <c r="E46" s="13"/>
      <c r="F46" s="13"/>
      <c r="G46" s="13"/>
      <c r="T46" s="81">
        <f t="shared" si="0"/>
        <v>48.166666666666664</v>
      </c>
      <c r="U46" s="21">
        <f t="shared" si="1"/>
        <v>38.533333333333331</v>
      </c>
      <c r="V46" s="21">
        <f t="shared" si="2"/>
        <v>57.8</v>
      </c>
      <c r="W46">
        <f t="shared" si="3"/>
        <v>28.9</v>
      </c>
      <c r="X46" s="80">
        <f t="shared" si="4"/>
        <v>67.433333333333337</v>
      </c>
      <c r="Y46" s="21">
        <f t="shared" si="5"/>
        <v>200</v>
      </c>
      <c r="Z46" s="21">
        <f t="shared" si="6"/>
        <v>160</v>
      </c>
      <c r="AA46" s="21">
        <f t="shared" si="7"/>
        <v>240</v>
      </c>
      <c r="AB46">
        <f t="shared" si="8"/>
        <v>120</v>
      </c>
      <c r="AC46" s="80">
        <f t="shared" si="9"/>
        <v>280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48.166666666666664</v>
      </c>
      <c r="U47" s="21">
        <f t="shared" si="1"/>
        <v>38.533333333333331</v>
      </c>
      <c r="V47" s="21">
        <f t="shared" si="2"/>
        <v>57.8</v>
      </c>
      <c r="W47">
        <f t="shared" si="3"/>
        <v>28.9</v>
      </c>
      <c r="X47" s="80">
        <f t="shared" si="4"/>
        <v>67.433333333333337</v>
      </c>
      <c r="Y47" s="21">
        <f t="shared" si="5"/>
        <v>200</v>
      </c>
      <c r="Z47" s="21">
        <f t="shared" si="6"/>
        <v>160</v>
      </c>
      <c r="AA47" s="21">
        <f t="shared" si="7"/>
        <v>240</v>
      </c>
      <c r="AB47">
        <f t="shared" si="8"/>
        <v>120</v>
      </c>
      <c r="AC47" s="80">
        <f t="shared" si="9"/>
        <v>280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48.166666666666664</v>
      </c>
      <c r="U48" s="21">
        <f t="shared" si="1"/>
        <v>38.533333333333331</v>
      </c>
      <c r="V48" s="21">
        <f t="shared" si="2"/>
        <v>57.8</v>
      </c>
      <c r="W48">
        <f t="shared" si="3"/>
        <v>28.9</v>
      </c>
      <c r="X48" s="80">
        <f t="shared" si="4"/>
        <v>67.433333333333337</v>
      </c>
      <c r="Y48" s="21">
        <f t="shared" si="5"/>
        <v>200</v>
      </c>
      <c r="Z48" s="21">
        <f t="shared" si="6"/>
        <v>160</v>
      </c>
      <c r="AA48" s="21">
        <f t="shared" si="7"/>
        <v>240</v>
      </c>
      <c r="AB48">
        <f t="shared" si="8"/>
        <v>120</v>
      </c>
      <c r="AC48" s="80">
        <f t="shared" si="9"/>
        <v>280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48.166666666666664</v>
      </c>
      <c r="U49" s="21">
        <f t="shared" si="1"/>
        <v>38.533333333333331</v>
      </c>
      <c r="V49" s="21">
        <f t="shared" si="2"/>
        <v>57.8</v>
      </c>
      <c r="W49">
        <f t="shared" si="3"/>
        <v>28.9</v>
      </c>
      <c r="X49" s="80">
        <f t="shared" si="4"/>
        <v>67.433333333333337</v>
      </c>
      <c r="Y49" s="21">
        <f t="shared" si="5"/>
        <v>200</v>
      </c>
      <c r="Z49" s="21">
        <f t="shared" si="6"/>
        <v>160</v>
      </c>
      <c r="AA49" s="21">
        <f t="shared" si="7"/>
        <v>240</v>
      </c>
      <c r="AB49">
        <f t="shared" si="8"/>
        <v>120</v>
      </c>
      <c r="AC49" s="80">
        <f t="shared" si="9"/>
        <v>280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48.166666666666664</v>
      </c>
      <c r="U50" s="21">
        <f t="shared" si="1"/>
        <v>38.533333333333331</v>
      </c>
      <c r="V50" s="21">
        <f t="shared" si="2"/>
        <v>57.8</v>
      </c>
      <c r="W50">
        <f t="shared" si="3"/>
        <v>28.9</v>
      </c>
      <c r="X50" s="80">
        <f t="shared" si="4"/>
        <v>67.433333333333337</v>
      </c>
      <c r="Y50" s="21">
        <f t="shared" si="5"/>
        <v>200</v>
      </c>
      <c r="Z50" s="21">
        <f t="shared" si="6"/>
        <v>160</v>
      </c>
      <c r="AA50" s="21">
        <f t="shared" si="7"/>
        <v>240</v>
      </c>
      <c r="AB50">
        <f t="shared" si="8"/>
        <v>120</v>
      </c>
      <c r="AC50" s="80">
        <f t="shared" si="9"/>
        <v>280</v>
      </c>
    </row>
    <row r="51" spans="1:29">
      <c r="A51" s="46"/>
      <c r="B51" s="42"/>
      <c r="C51" s="42"/>
      <c r="D51" s="48"/>
      <c r="E51" s="13"/>
      <c r="F51" s="13"/>
      <c r="G51" s="13"/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50"/>
      <c r="B54" s="51"/>
      <c r="C54" s="51"/>
      <c r="D54" s="13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12"/>
    </row>
  </sheetData>
  <sheetProtection algorithmName="SHA-512" hashValue="4Q5aleEa1aT+8tOqEbqePjQNj1Qx4R33tthAY4wMTKt+2mGlaE6HugefzX+43uRH/AdmCd9VikIuEodZwlDgSQ==" saltValue="xsFlkcGTAvuA1VD0R1ZyJw==" spinCount="100000" sheet="1" objects="1" scenarios="1"/>
  <mergeCells count="10">
    <mergeCell ref="D10:F10"/>
    <mergeCell ref="D11:F11"/>
    <mergeCell ref="D12:F12"/>
    <mergeCell ref="D13:F13"/>
    <mergeCell ref="A5:A6"/>
    <mergeCell ref="D5:F5"/>
    <mergeCell ref="D6:F6"/>
    <mergeCell ref="D7:F7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5C52-1F71-4610-8D80-02CD86ECF2F8}">
  <dimension ref="A1:AC58"/>
  <sheetViews>
    <sheetView topLeftCell="A4" zoomScaleNormal="100" workbookViewId="0">
      <selection activeCell="B33" sqref="B33"/>
    </sheetView>
  </sheetViews>
  <sheetFormatPr defaultRowHeight="15"/>
  <cols>
    <col min="1" max="1" width="11.140625" customWidth="1"/>
    <col min="2" max="2" width="11.28515625" customWidth="1"/>
    <col min="3" max="3" width="12" customWidth="1"/>
    <col min="5" max="5" width="25.5703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166">
        <v>126</v>
      </c>
      <c r="C1" s="3"/>
      <c r="D1" s="4"/>
      <c r="E1" s="5" t="s">
        <v>1</v>
      </c>
      <c r="F1" s="6">
        <v>2025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166">
        <v>127</v>
      </c>
      <c r="C2" s="3"/>
      <c r="D2" s="4"/>
      <c r="E2" s="11" t="s">
        <v>174</v>
      </c>
      <c r="F2" s="68"/>
      <c r="H2" s="7"/>
      <c r="I2" s="13" t="s">
        <v>10</v>
      </c>
      <c r="J2" s="14">
        <f>AVERAGE(B7:B12)</f>
        <v>51.166666666666664</v>
      </c>
      <c r="K2" s="14">
        <f>AVERAGE(C7:C9,C11:C12)</f>
        <v>110</v>
      </c>
      <c r="M2" s="13" t="s">
        <v>10</v>
      </c>
      <c r="N2" s="14"/>
      <c r="O2" s="14"/>
      <c r="P2" s="21"/>
      <c r="Q2" s="21"/>
      <c r="R2" s="21"/>
    </row>
    <row r="3" spans="1:29" ht="26.25">
      <c r="A3" s="15"/>
      <c r="B3" s="16" t="s">
        <v>58</v>
      </c>
      <c r="C3" s="15">
        <v>45715</v>
      </c>
      <c r="D3" s="18"/>
      <c r="E3" s="191" t="s">
        <v>175</v>
      </c>
      <c r="F3" s="69"/>
      <c r="H3" s="7"/>
      <c r="I3" s="13" t="s">
        <v>12</v>
      </c>
      <c r="J3" s="19">
        <f>STDEV(B7:B12)</f>
        <v>9.2826002104295533</v>
      </c>
      <c r="K3" s="19">
        <f>STDEV(C7:C12)</f>
        <v>31.917080066948483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10.233333333333334</v>
      </c>
      <c r="K4" s="13">
        <f>0.2*K2</f>
        <v>22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176</v>
      </c>
      <c r="C6" s="57"/>
      <c r="D6" s="243"/>
      <c r="E6" s="244"/>
      <c r="F6" s="244"/>
      <c r="G6" s="33"/>
      <c r="H6" s="7"/>
      <c r="I6" s="26" t="s">
        <v>22</v>
      </c>
      <c r="J6" s="19">
        <f>J2-(2*J4)</f>
        <v>30.699999999999996</v>
      </c>
      <c r="K6" s="19">
        <f>K2-(2*K4)</f>
        <v>66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45716</v>
      </c>
      <c r="B7" s="31">
        <v>46</v>
      </c>
      <c r="C7" s="58">
        <v>133</v>
      </c>
      <c r="D7" s="234" t="s">
        <v>177</v>
      </c>
      <c r="E7" s="234"/>
      <c r="F7" s="234"/>
      <c r="G7" s="32"/>
      <c r="H7" s="7"/>
      <c r="I7" s="26" t="s">
        <v>25</v>
      </c>
      <c r="J7" s="19">
        <f>J2+(2*J4)</f>
        <v>71.633333333333326</v>
      </c>
      <c r="K7" s="19">
        <f>K2+(2*K4)</f>
        <v>154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45719</v>
      </c>
      <c r="B8" s="31">
        <v>55</v>
      </c>
      <c r="C8" s="59">
        <v>101</v>
      </c>
      <c r="D8" s="234"/>
      <c r="E8" s="234"/>
      <c r="F8" s="234"/>
      <c r="G8" s="33"/>
      <c r="H8" s="7"/>
      <c r="T8" s="81">
        <f>$J$2</f>
        <v>51.166666666666664</v>
      </c>
      <c r="U8" s="21">
        <f>$J$2-$J$4</f>
        <v>40.93333333333333</v>
      </c>
      <c r="V8" s="21">
        <f>$J$2+$J$4</f>
        <v>61.4</v>
      </c>
      <c r="W8">
        <f>$J$2-(2*$J$4)</f>
        <v>30.699999999999996</v>
      </c>
      <c r="X8" s="80">
        <f>$J$2+(2*$J$4)</f>
        <v>71.633333333333326</v>
      </c>
      <c r="Y8" s="21">
        <f>$K$2</f>
        <v>110</v>
      </c>
      <c r="Z8" s="21">
        <f>$K$2-$K$4</f>
        <v>88</v>
      </c>
      <c r="AA8" s="21">
        <f>$K$2+$K$4</f>
        <v>132</v>
      </c>
      <c r="AB8">
        <f>$K$2-(2*$K$4)</f>
        <v>66</v>
      </c>
      <c r="AC8" s="80">
        <f>$K$2+(2*$K$4)</f>
        <v>154</v>
      </c>
    </row>
    <row r="9" spans="1:29">
      <c r="A9" s="46">
        <v>45720</v>
      </c>
      <c r="B9" s="31">
        <v>37</v>
      </c>
      <c r="C9" s="59">
        <v>54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1" si="0">$J$2</f>
        <v>51.166666666666664</v>
      </c>
      <c r="U9" s="21">
        <f t="shared" ref="U9:U51" si="1">$J$2-$J$4</f>
        <v>40.93333333333333</v>
      </c>
      <c r="V9" s="21">
        <f t="shared" ref="V9:V51" si="2">$J$2+$J$4</f>
        <v>61.4</v>
      </c>
      <c r="W9">
        <f t="shared" ref="W9:W51" si="3">$J$2-(2*$J$4)</f>
        <v>30.699999999999996</v>
      </c>
      <c r="X9" s="80">
        <f t="shared" ref="X9:X51" si="4">$J$2+(2*$J$4)</f>
        <v>71.633333333333326</v>
      </c>
      <c r="Y9" s="21">
        <f t="shared" ref="Y9:Y51" si="5">$K$2</f>
        <v>110</v>
      </c>
      <c r="Z9" s="21">
        <f t="shared" ref="Z9:Z51" si="6">$K$2-$K$4</f>
        <v>88</v>
      </c>
      <c r="AA9" s="21">
        <f t="shared" ref="AA9:AA51" si="7">$K$2+$K$4</f>
        <v>132</v>
      </c>
      <c r="AB9">
        <f t="shared" ref="AB9:AB51" si="8">$K$2-(2*$K$4)</f>
        <v>66</v>
      </c>
      <c r="AC9" s="80">
        <f t="shared" ref="AC9:AC51" si="9">$K$2+(2*$K$4)</f>
        <v>154</v>
      </c>
    </row>
    <row r="10" spans="1:29">
      <c r="A10" s="46">
        <v>45721</v>
      </c>
      <c r="B10" s="101">
        <v>48</v>
      </c>
      <c r="C10" s="102">
        <v>89</v>
      </c>
      <c r="D10" s="234"/>
      <c r="E10" s="234"/>
      <c r="F10" s="234"/>
      <c r="G10" s="32"/>
      <c r="I10" s="36"/>
      <c r="T10" s="81">
        <f t="shared" si="0"/>
        <v>51.166666666666664</v>
      </c>
      <c r="U10" s="21">
        <f t="shared" si="1"/>
        <v>40.93333333333333</v>
      </c>
      <c r="V10" s="21">
        <f t="shared" si="2"/>
        <v>61.4</v>
      </c>
      <c r="W10">
        <f t="shared" si="3"/>
        <v>30.699999999999996</v>
      </c>
      <c r="X10" s="80">
        <f t="shared" si="4"/>
        <v>71.633333333333326</v>
      </c>
      <c r="Y10" s="21">
        <f t="shared" si="5"/>
        <v>110</v>
      </c>
      <c r="Z10" s="21">
        <f t="shared" si="6"/>
        <v>88</v>
      </c>
      <c r="AA10" s="21">
        <f t="shared" si="7"/>
        <v>132</v>
      </c>
      <c r="AB10">
        <f t="shared" si="8"/>
        <v>66</v>
      </c>
      <c r="AC10" s="80">
        <f t="shared" si="9"/>
        <v>154</v>
      </c>
    </row>
    <row r="11" spans="1:29">
      <c r="A11" s="46">
        <v>45722</v>
      </c>
      <c r="B11" s="108">
        <v>59</v>
      </c>
      <c r="C11" s="109">
        <v>138</v>
      </c>
      <c r="D11" s="234"/>
      <c r="E11" s="234"/>
      <c r="F11" s="234"/>
      <c r="G11" s="32"/>
      <c r="J11" s="21"/>
      <c r="K11" s="21"/>
      <c r="T11" s="81">
        <f t="shared" si="0"/>
        <v>51.166666666666664</v>
      </c>
      <c r="U11" s="21">
        <f t="shared" si="1"/>
        <v>40.93333333333333</v>
      </c>
      <c r="V11" s="21">
        <f t="shared" si="2"/>
        <v>61.4</v>
      </c>
      <c r="W11">
        <f t="shared" si="3"/>
        <v>30.699999999999996</v>
      </c>
      <c r="X11" s="80">
        <f t="shared" si="4"/>
        <v>71.633333333333326</v>
      </c>
      <c r="Y11" s="21">
        <f t="shared" si="5"/>
        <v>110</v>
      </c>
      <c r="Z11" s="21">
        <f t="shared" si="6"/>
        <v>88</v>
      </c>
      <c r="AA11" s="21">
        <f t="shared" si="7"/>
        <v>132</v>
      </c>
      <c r="AB11">
        <f t="shared" si="8"/>
        <v>66</v>
      </c>
      <c r="AC11" s="80">
        <f t="shared" si="9"/>
        <v>154</v>
      </c>
    </row>
    <row r="12" spans="1:29">
      <c r="A12" s="46">
        <v>45723</v>
      </c>
      <c r="B12" s="31">
        <v>62</v>
      </c>
      <c r="C12" s="59">
        <v>124</v>
      </c>
      <c r="D12" s="234" t="s">
        <v>178</v>
      </c>
      <c r="E12" s="234"/>
      <c r="F12" s="234"/>
      <c r="G12" s="32"/>
      <c r="J12" s="52"/>
      <c r="K12" s="52"/>
      <c r="T12" s="81">
        <f t="shared" si="0"/>
        <v>51.166666666666664</v>
      </c>
      <c r="U12" s="21">
        <f t="shared" si="1"/>
        <v>40.93333333333333</v>
      </c>
      <c r="V12" s="21">
        <f t="shared" si="2"/>
        <v>61.4</v>
      </c>
      <c r="W12">
        <f t="shared" si="3"/>
        <v>30.699999999999996</v>
      </c>
      <c r="X12" s="80">
        <f t="shared" si="4"/>
        <v>71.633333333333326</v>
      </c>
      <c r="Y12" s="21">
        <f t="shared" si="5"/>
        <v>110</v>
      </c>
      <c r="Z12" s="21">
        <f t="shared" si="6"/>
        <v>88</v>
      </c>
      <c r="AA12" s="21">
        <f t="shared" si="7"/>
        <v>132</v>
      </c>
      <c r="AB12">
        <f t="shared" si="8"/>
        <v>66</v>
      </c>
      <c r="AC12" s="80">
        <f t="shared" si="9"/>
        <v>154</v>
      </c>
    </row>
    <row r="13" spans="1:29">
      <c r="A13" s="171">
        <v>45726</v>
      </c>
      <c r="B13" s="148">
        <v>73</v>
      </c>
      <c r="C13" s="182"/>
      <c r="D13" s="247" t="s">
        <v>179</v>
      </c>
      <c r="E13" s="247"/>
      <c r="F13" s="247"/>
      <c r="G13" s="33"/>
      <c r="T13" s="81">
        <f t="shared" si="0"/>
        <v>51.166666666666664</v>
      </c>
      <c r="U13" s="21">
        <f t="shared" si="1"/>
        <v>40.93333333333333</v>
      </c>
      <c r="V13" s="21">
        <f t="shared" si="2"/>
        <v>61.4</v>
      </c>
      <c r="W13">
        <f t="shared" si="3"/>
        <v>30.699999999999996</v>
      </c>
      <c r="X13" s="80">
        <f t="shared" si="4"/>
        <v>71.633333333333326</v>
      </c>
      <c r="Y13" s="21">
        <f t="shared" si="5"/>
        <v>110</v>
      </c>
      <c r="Z13" s="21">
        <f t="shared" si="6"/>
        <v>88</v>
      </c>
      <c r="AA13" s="21">
        <f t="shared" si="7"/>
        <v>132</v>
      </c>
      <c r="AB13">
        <f t="shared" si="8"/>
        <v>66</v>
      </c>
      <c r="AC13" s="80">
        <f t="shared" si="9"/>
        <v>154</v>
      </c>
    </row>
    <row r="14" spans="1:29">
      <c r="A14" s="70">
        <v>45727</v>
      </c>
      <c r="B14" s="115">
        <v>57</v>
      </c>
      <c r="C14" s="185"/>
      <c r="D14" s="247"/>
      <c r="E14" s="247"/>
      <c r="F14" s="247"/>
      <c r="G14" s="33"/>
      <c r="I14" s="13" t="s">
        <v>31</v>
      </c>
      <c r="J14" s="13"/>
      <c r="K14" s="13"/>
      <c r="T14" s="81">
        <f t="shared" si="0"/>
        <v>51.166666666666664</v>
      </c>
      <c r="U14" s="21">
        <f t="shared" si="1"/>
        <v>40.93333333333333</v>
      </c>
      <c r="V14" s="21">
        <f t="shared" si="2"/>
        <v>61.4</v>
      </c>
      <c r="W14">
        <f t="shared" si="3"/>
        <v>30.699999999999996</v>
      </c>
      <c r="X14" s="80">
        <f t="shared" si="4"/>
        <v>71.633333333333326</v>
      </c>
      <c r="Y14" s="21">
        <f t="shared" si="5"/>
        <v>110</v>
      </c>
      <c r="Z14" s="21">
        <f t="shared" si="6"/>
        <v>88</v>
      </c>
      <c r="AA14" s="21">
        <f t="shared" si="7"/>
        <v>132</v>
      </c>
      <c r="AB14">
        <f t="shared" si="8"/>
        <v>66</v>
      </c>
      <c r="AC14" s="80">
        <f t="shared" si="9"/>
        <v>154</v>
      </c>
    </row>
    <row r="15" spans="1:29">
      <c r="A15" s="178">
        <v>45728</v>
      </c>
      <c r="B15" s="116">
        <v>71</v>
      </c>
      <c r="C15" s="186"/>
      <c r="D15" s="247"/>
      <c r="E15" s="247"/>
      <c r="F15" s="247"/>
      <c r="G15" s="33"/>
      <c r="I15" s="13" t="s">
        <v>10</v>
      </c>
      <c r="J15" s="14">
        <f>AVERAGE(B13:B40)</f>
        <v>55.38095238095238</v>
      </c>
      <c r="K15" s="13" t="e">
        <f>AVERAGE(C13:C40)</f>
        <v>#DIV/0!</v>
      </c>
      <c r="T15" s="81">
        <f t="shared" si="0"/>
        <v>51.166666666666664</v>
      </c>
      <c r="U15" s="21">
        <f t="shared" si="1"/>
        <v>40.93333333333333</v>
      </c>
      <c r="V15" s="21">
        <f t="shared" si="2"/>
        <v>61.4</v>
      </c>
      <c r="W15">
        <f t="shared" si="3"/>
        <v>30.699999999999996</v>
      </c>
      <c r="X15" s="80">
        <f t="shared" si="4"/>
        <v>71.633333333333326</v>
      </c>
      <c r="Y15" s="21">
        <f t="shared" si="5"/>
        <v>110</v>
      </c>
      <c r="Z15" s="21">
        <f t="shared" si="6"/>
        <v>88</v>
      </c>
      <c r="AA15" s="21">
        <f t="shared" si="7"/>
        <v>132</v>
      </c>
      <c r="AB15">
        <f t="shared" si="8"/>
        <v>66</v>
      </c>
      <c r="AC15" s="80">
        <f t="shared" si="9"/>
        <v>154</v>
      </c>
    </row>
    <row r="16" spans="1:29">
      <c r="A16" s="12">
        <v>45729</v>
      </c>
      <c r="B16" s="158">
        <v>58</v>
      </c>
      <c r="C16" s="186"/>
      <c r="D16" s="168"/>
      <c r="E16" s="115"/>
      <c r="F16" s="115"/>
      <c r="G16" s="32"/>
      <c r="I16" s="13" t="s">
        <v>12</v>
      </c>
      <c r="J16" s="13">
        <f>STDEV(B13:B38)</f>
        <v>9.3245707165326959</v>
      </c>
      <c r="K16" s="13" t="e">
        <f>STDEV(C13:C38)</f>
        <v>#DIV/0!</v>
      </c>
      <c r="T16" s="81">
        <f t="shared" si="0"/>
        <v>51.166666666666664</v>
      </c>
      <c r="U16" s="21">
        <f t="shared" si="1"/>
        <v>40.93333333333333</v>
      </c>
      <c r="V16" s="21">
        <f t="shared" si="2"/>
        <v>61.4</v>
      </c>
      <c r="W16">
        <f t="shared" si="3"/>
        <v>30.699999999999996</v>
      </c>
      <c r="X16" s="80">
        <f t="shared" si="4"/>
        <v>71.633333333333326</v>
      </c>
      <c r="Y16" s="21">
        <f t="shared" si="5"/>
        <v>110</v>
      </c>
      <c r="Z16" s="21">
        <f t="shared" si="6"/>
        <v>88</v>
      </c>
      <c r="AA16" s="21">
        <f t="shared" si="7"/>
        <v>132</v>
      </c>
      <c r="AB16">
        <f t="shared" si="8"/>
        <v>66</v>
      </c>
      <c r="AC16" s="80">
        <f t="shared" si="9"/>
        <v>154</v>
      </c>
    </row>
    <row r="17" spans="1:29">
      <c r="A17" s="72">
        <v>45730</v>
      </c>
      <c r="B17" s="190">
        <v>54</v>
      </c>
      <c r="C17" s="167"/>
      <c r="D17" s="168"/>
      <c r="E17" s="115"/>
      <c r="F17" s="115"/>
      <c r="G17" s="32"/>
      <c r="I17" s="13" t="s">
        <v>33</v>
      </c>
      <c r="J17" s="13">
        <f>J16/J15*100</f>
        <v>16.837144028132986</v>
      </c>
      <c r="K17" s="13" t="e">
        <f>K16/K15*100</f>
        <v>#DIV/0!</v>
      </c>
      <c r="T17" s="81">
        <f t="shared" si="0"/>
        <v>51.166666666666664</v>
      </c>
      <c r="U17" s="21">
        <f t="shared" si="1"/>
        <v>40.93333333333333</v>
      </c>
      <c r="V17" s="21">
        <f t="shared" si="2"/>
        <v>61.4</v>
      </c>
      <c r="W17">
        <f t="shared" si="3"/>
        <v>30.699999999999996</v>
      </c>
      <c r="X17" s="80">
        <f t="shared" si="4"/>
        <v>71.633333333333326</v>
      </c>
      <c r="Y17" s="21">
        <f t="shared" si="5"/>
        <v>110</v>
      </c>
      <c r="Z17" s="21">
        <f t="shared" si="6"/>
        <v>88</v>
      </c>
      <c r="AA17" s="21">
        <f t="shared" si="7"/>
        <v>132</v>
      </c>
      <c r="AB17">
        <f t="shared" si="8"/>
        <v>66</v>
      </c>
      <c r="AC17" s="80">
        <f t="shared" si="9"/>
        <v>154</v>
      </c>
    </row>
    <row r="18" spans="1:29">
      <c r="A18" s="178">
        <v>45733</v>
      </c>
      <c r="B18" s="116">
        <v>68</v>
      </c>
      <c r="C18" s="169"/>
      <c r="D18" s="168"/>
      <c r="E18" s="115"/>
      <c r="F18" s="115"/>
      <c r="G18" s="32"/>
      <c r="T18" s="81">
        <f t="shared" si="0"/>
        <v>51.166666666666664</v>
      </c>
      <c r="U18" s="21">
        <f t="shared" si="1"/>
        <v>40.93333333333333</v>
      </c>
      <c r="V18" s="21">
        <f t="shared" si="2"/>
        <v>61.4</v>
      </c>
      <c r="W18">
        <f t="shared" si="3"/>
        <v>30.699999999999996</v>
      </c>
      <c r="X18" s="80">
        <f t="shared" si="4"/>
        <v>71.633333333333326</v>
      </c>
      <c r="Y18" s="21">
        <f t="shared" si="5"/>
        <v>110</v>
      </c>
      <c r="Z18" s="21">
        <f t="shared" si="6"/>
        <v>88</v>
      </c>
      <c r="AA18" s="21">
        <f t="shared" si="7"/>
        <v>132</v>
      </c>
      <c r="AB18">
        <f t="shared" si="8"/>
        <v>66</v>
      </c>
      <c r="AC18" s="80">
        <f t="shared" si="9"/>
        <v>154</v>
      </c>
    </row>
    <row r="19" spans="1:29">
      <c r="A19" s="72">
        <v>45734</v>
      </c>
      <c r="B19" s="108">
        <v>46</v>
      </c>
      <c r="C19" s="170"/>
      <c r="D19" s="168"/>
      <c r="E19" s="115"/>
      <c r="F19" s="115"/>
      <c r="G19" s="32"/>
      <c r="T19" s="81">
        <f t="shared" si="0"/>
        <v>51.166666666666664</v>
      </c>
      <c r="U19" s="21">
        <f t="shared" si="1"/>
        <v>40.93333333333333</v>
      </c>
      <c r="V19" s="21">
        <f t="shared" si="2"/>
        <v>61.4</v>
      </c>
      <c r="W19">
        <f t="shared" si="3"/>
        <v>30.699999999999996</v>
      </c>
      <c r="X19" s="80">
        <f t="shared" si="4"/>
        <v>71.633333333333326</v>
      </c>
      <c r="Y19" s="21">
        <f t="shared" si="5"/>
        <v>110</v>
      </c>
      <c r="Z19" s="21">
        <f t="shared" si="6"/>
        <v>88</v>
      </c>
      <c r="AA19" s="21">
        <f t="shared" si="7"/>
        <v>132</v>
      </c>
      <c r="AB19">
        <f t="shared" si="8"/>
        <v>66</v>
      </c>
      <c r="AC19" s="80">
        <f t="shared" si="9"/>
        <v>154</v>
      </c>
    </row>
    <row r="20" spans="1:29">
      <c r="A20" s="72">
        <v>45735</v>
      </c>
      <c r="B20" s="31">
        <v>67</v>
      </c>
      <c r="C20" s="31"/>
      <c r="D20" s="168"/>
      <c r="E20" s="115"/>
      <c r="F20" s="115"/>
      <c r="G20" s="32"/>
      <c r="T20" s="81">
        <f t="shared" si="0"/>
        <v>51.166666666666664</v>
      </c>
      <c r="U20" s="21">
        <f t="shared" si="1"/>
        <v>40.93333333333333</v>
      </c>
      <c r="V20" s="21">
        <f t="shared" si="2"/>
        <v>61.4</v>
      </c>
      <c r="W20">
        <f t="shared" si="3"/>
        <v>30.699999999999996</v>
      </c>
      <c r="X20" s="80">
        <f t="shared" si="4"/>
        <v>71.633333333333326</v>
      </c>
      <c r="Y20" s="21"/>
      <c r="Z20" s="21"/>
      <c r="AA20" s="21"/>
      <c r="AC20" s="80"/>
    </row>
    <row r="21" spans="1:29">
      <c r="A21" s="72">
        <v>45736</v>
      </c>
      <c r="B21" s="108">
        <v>47</v>
      </c>
      <c r="C21" s="187"/>
      <c r="D21" s="168"/>
      <c r="E21" s="115"/>
      <c r="F21" s="115"/>
      <c r="G21" s="32"/>
      <c r="T21" s="81">
        <f t="shared" si="0"/>
        <v>51.166666666666664</v>
      </c>
      <c r="U21" s="21">
        <f t="shared" si="1"/>
        <v>40.93333333333333</v>
      </c>
      <c r="V21" s="21">
        <f t="shared" si="2"/>
        <v>61.4</v>
      </c>
      <c r="W21">
        <f t="shared" si="3"/>
        <v>30.699999999999996</v>
      </c>
      <c r="X21" s="80">
        <f t="shared" si="4"/>
        <v>71.633333333333326</v>
      </c>
      <c r="Y21" s="21">
        <f t="shared" si="5"/>
        <v>110</v>
      </c>
      <c r="Z21" s="21">
        <f t="shared" si="6"/>
        <v>88</v>
      </c>
      <c r="AA21" s="21">
        <f t="shared" si="7"/>
        <v>132</v>
      </c>
      <c r="AB21">
        <f t="shared" si="8"/>
        <v>66</v>
      </c>
      <c r="AC21" s="80">
        <f t="shared" si="9"/>
        <v>154</v>
      </c>
    </row>
    <row r="22" spans="1:29">
      <c r="A22" s="70">
        <v>45737</v>
      </c>
      <c r="B22" s="114">
        <v>65</v>
      </c>
      <c r="C22" s="114"/>
      <c r="D22" s="168"/>
      <c r="E22" s="115"/>
      <c r="F22" s="115"/>
      <c r="G22" s="32"/>
      <c r="T22" s="81">
        <f t="shared" si="0"/>
        <v>51.166666666666664</v>
      </c>
      <c r="U22" s="21">
        <f t="shared" si="1"/>
        <v>40.93333333333333</v>
      </c>
      <c r="V22" s="21">
        <f t="shared" si="2"/>
        <v>61.4</v>
      </c>
      <c r="W22">
        <f t="shared" si="3"/>
        <v>30.699999999999996</v>
      </c>
      <c r="X22" s="80">
        <f t="shared" si="4"/>
        <v>71.633333333333326</v>
      </c>
      <c r="Y22" s="21">
        <f t="shared" si="5"/>
        <v>110</v>
      </c>
      <c r="Z22" s="21">
        <f t="shared" si="6"/>
        <v>88</v>
      </c>
      <c r="AA22" s="21">
        <f t="shared" si="7"/>
        <v>132</v>
      </c>
      <c r="AB22">
        <f t="shared" si="8"/>
        <v>66</v>
      </c>
      <c r="AC22" s="80">
        <f t="shared" si="9"/>
        <v>154</v>
      </c>
    </row>
    <row r="23" spans="1:29">
      <c r="A23" s="70">
        <v>45740</v>
      </c>
      <c r="B23" s="116">
        <v>56</v>
      </c>
      <c r="C23" s="179"/>
      <c r="D23" s="168"/>
      <c r="E23" s="188"/>
      <c r="F23" s="114"/>
      <c r="G23" s="32"/>
      <c r="T23" s="81">
        <f t="shared" si="0"/>
        <v>51.166666666666664</v>
      </c>
      <c r="U23" s="21">
        <f t="shared" si="1"/>
        <v>40.93333333333333</v>
      </c>
      <c r="V23" s="21">
        <f t="shared" si="2"/>
        <v>61.4</v>
      </c>
      <c r="W23">
        <f t="shared" si="3"/>
        <v>30.699999999999996</v>
      </c>
      <c r="X23" s="80">
        <f t="shared" si="4"/>
        <v>71.633333333333326</v>
      </c>
      <c r="Y23" s="21">
        <f t="shared" si="5"/>
        <v>110</v>
      </c>
      <c r="Z23" s="21">
        <f t="shared" si="6"/>
        <v>88</v>
      </c>
      <c r="AA23" s="21">
        <f t="shared" si="7"/>
        <v>132</v>
      </c>
      <c r="AB23">
        <f t="shared" si="8"/>
        <v>66</v>
      </c>
      <c r="AC23" s="80">
        <f t="shared" si="9"/>
        <v>154</v>
      </c>
    </row>
    <row r="24" spans="1:29">
      <c r="A24" s="70">
        <v>45741</v>
      </c>
      <c r="B24" s="189">
        <v>43</v>
      </c>
      <c r="C24" s="190"/>
      <c r="D24" s="188"/>
      <c r="E24" s="115"/>
      <c r="F24" s="115"/>
      <c r="G24" s="32"/>
      <c r="T24" s="81">
        <f t="shared" si="0"/>
        <v>51.166666666666664</v>
      </c>
      <c r="U24" s="21">
        <f t="shared" si="1"/>
        <v>40.93333333333333</v>
      </c>
      <c r="V24" s="21">
        <f t="shared" si="2"/>
        <v>61.4</v>
      </c>
      <c r="W24">
        <f t="shared" si="3"/>
        <v>30.699999999999996</v>
      </c>
      <c r="X24" s="80">
        <f t="shared" si="4"/>
        <v>71.633333333333326</v>
      </c>
      <c r="Y24" s="21">
        <f t="shared" si="5"/>
        <v>110</v>
      </c>
      <c r="Z24" s="21">
        <f t="shared" si="6"/>
        <v>88</v>
      </c>
      <c r="AA24" s="21">
        <f t="shared" si="7"/>
        <v>132</v>
      </c>
      <c r="AB24">
        <f t="shared" si="8"/>
        <v>66</v>
      </c>
      <c r="AC24" s="80">
        <f t="shared" si="9"/>
        <v>154</v>
      </c>
    </row>
    <row r="25" spans="1:29">
      <c r="A25" s="183">
        <v>45742</v>
      </c>
      <c r="B25" s="122">
        <v>51</v>
      </c>
      <c r="C25" s="155"/>
      <c r="D25" s="184"/>
      <c r="E25" s="155"/>
      <c r="F25" s="155"/>
      <c r="G25" s="13"/>
      <c r="J25" s="21"/>
      <c r="T25" s="81">
        <f t="shared" si="0"/>
        <v>51.166666666666664</v>
      </c>
      <c r="U25" s="21">
        <f t="shared" si="1"/>
        <v>40.93333333333333</v>
      </c>
      <c r="V25" s="21">
        <f t="shared" si="2"/>
        <v>61.4</v>
      </c>
      <c r="W25">
        <f t="shared" si="3"/>
        <v>30.699999999999996</v>
      </c>
      <c r="X25" s="80">
        <f t="shared" si="4"/>
        <v>71.633333333333326</v>
      </c>
      <c r="Y25" s="21">
        <f t="shared" si="5"/>
        <v>110</v>
      </c>
      <c r="Z25" s="21">
        <f t="shared" si="6"/>
        <v>88</v>
      </c>
      <c r="AA25" s="21">
        <f t="shared" si="7"/>
        <v>132</v>
      </c>
      <c r="AB25">
        <f t="shared" si="8"/>
        <v>66</v>
      </c>
      <c r="AC25" s="80">
        <f t="shared" si="9"/>
        <v>154</v>
      </c>
    </row>
    <row r="26" spans="1:29">
      <c r="A26" s="46">
        <v>45743</v>
      </c>
      <c r="B26" s="49">
        <v>52</v>
      </c>
      <c r="C26" s="42"/>
      <c r="D26" s="44"/>
      <c r="E26" s="42"/>
      <c r="F26" s="42"/>
      <c r="G26" s="13"/>
      <c r="T26" s="81">
        <f t="shared" si="0"/>
        <v>51.166666666666664</v>
      </c>
      <c r="U26" s="21">
        <f t="shared" si="1"/>
        <v>40.93333333333333</v>
      </c>
      <c r="V26" s="21">
        <f t="shared" si="2"/>
        <v>61.4</v>
      </c>
      <c r="W26">
        <f t="shared" si="3"/>
        <v>30.699999999999996</v>
      </c>
      <c r="X26" s="80">
        <f t="shared" si="4"/>
        <v>71.633333333333326</v>
      </c>
      <c r="Y26" s="21">
        <f t="shared" si="5"/>
        <v>110</v>
      </c>
      <c r="Z26" s="21">
        <f t="shared" si="6"/>
        <v>88</v>
      </c>
      <c r="AA26" s="21">
        <f t="shared" si="7"/>
        <v>132</v>
      </c>
      <c r="AB26">
        <f t="shared" si="8"/>
        <v>66</v>
      </c>
      <c r="AC26" s="80">
        <f t="shared" si="9"/>
        <v>154</v>
      </c>
    </row>
    <row r="27" spans="1:29">
      <c r="A27" s="46">
        <v>45744</v>
      </c>
      <c r="B27" s="42">
        <v>42</v>
      </c>
      <c r="C27" s="42"/>
      <c r="D27" s="44"/>
      <c r="E27" s="42"/>
      <c r="F27" s="42"/>
      <c r="G27" s="13"/>
      <c r="T27" s="81">
        <f t="shared" si="0"/>
        <v>51.166666666666664</v>
      </c>
      <c r="U27" s="21">
        <f t="shared" si="1"/>
        <v>40.93333333333333</v>
      </c>
      <c r="V27" s="21">
        <f t="shared" si="2"/>
        <v>61.4</v>
      </c>
      <c r="W27">
        <f t="shared" si="3"/>
        <v>30.699999999999996</v>
      </c>
      <c r="X27" s="80">
        <f t="shared" si="4"/>
        <v>71.633333333333326</v>
      </c>
      <c r="Y27" s="21">
        <f t="shared" si="5"/>
        <v>110</v>
      </c>
      <c r="Z27" s="21">
        <f t="shared" si="6"/>
        <v>88</v>
      </c>
      <c r="AA27" s="21">
        <f t="shared" si="7"/>
        <v>132</v>
      </c>
      <c r="AB27">
        <f t="shared" si="8"/>
        <v>66</v>
      </c>
      <c r="AC27" s="80">
        <f t="shared" si="9"/>
        <v>154</v>
      </c>
    </row>
    <row r="28" spans="1:29">
      <c r="A28" s="46">
        <v>45747</v>
      </c>
      <c r="B28" s="42">
        <v>57</v>
      </c>
      <c r="C28" s="42"/>
      <c r="D28" s="44"/>
      <c r="E28" s="42"/>
      <c r="F28" s="42"/>
      <c r="G28" s="13"/>
      <c r="T28" s="81">
        <f t="shared" si="0"/>
        <v>51.166666666666664</v>
      </c>
      <c r="U28" s="21">
        <f t="shared" si="1"/>
        <v>40.93333333333333</v>
      </c>
      <c r="V28" s="21">
        <f t="shared" si="2"/>
        <v>61.4</v>
      </c>
      <c r="W28">
        <f t="shared" si="3"/>
        <v>30.699999999999996</v>
      </c>
      <c r="X28" s="80">
        <f t="shared" si="4"/>
        <v>71.633333333333326</v>
      </c>
      <c r="Y28" s="21">
        <f t="shared" si="5"/>
        <v>110</v>
      </c>
      <c r="Z28" s="21">
        <f t="shared" si="6"/>
        <v>88</v>
      </c>
      <c r="AA28" s="21">
        <f t="shared" si="7"/>
        <v>132</v>
      </c>
      <c r="AB28">
        <f t="shared" si="8"/>
        <v>66</v>
      </c>
      <c r="AC28" s="80">
        <f t="shared" si="9"/>
        <v>154</v>
      </c>
    </row>
    <row r="29" spans="1:29">
      <c r="A29" s="46">
        <v>45748</v>
      </c>
      <c r="B29" s="42">
        <v>45</v>
      </c>
      <c r="C29" s="42"/>
      <c r="D29" s="44"/>
      <c r="E29" s="42"/>
      <c r="F29" s="42"/>
      <c r="G29" s="13"/>
      <c r="T29" s="81">
        <f t="shared" si="0"/>
        <v>51.166666666666664</v>
      </c>
      <c r="U29" s="21">
        <f t="shared" si="1"/>
        <v>40.93333333333333</v>
      </c>
      <c r="V29" s="21">
        <f t="shared" si="2"/>
        <v>61.4</v>
      </c>
      <c r="W29">
        <f t="shared" si="3"/>
        <v>30.699999999999996</v>
      </c>
      <c r="X29" s="80">
        <f t="shared" si="4"/>
        <v>71.633333333333326</v>
      </c>
      <c r="Y29" s="21">
        <f t="shared" si="5"/>
        <v>110</v>
      </c>
      <c r="Z29" s="21">
        <f t="shared" si="6"/>
        <v>88</v>
      </c>
      <c r="AA29" s="21">
        <f t="shared" si="7"/>
        <v>132</v>
      </c>
      <c r="AB29">
        <f t="shared" si="8"/>
        <v>66</v>
      </c>
      <c r="AC29" s="80">
        <f t="shared" si="9"/>
        <v>154</v>
      </c>
    </row>
    <row r="30" spans="1:29">
      <c r="A30" s="46">
        <v>45749</v>
      </c>
      <c r="B30" s="42">
        <v>62</v>
      </c>
      <c r="C30" s="42"/>
      <c r="D30" s="44"/>
      <c r="E30" s="42"/>
      <c r="F30" s="42"/>
      <c r="G30" s="13"/>
      <c r="T30" s="81">
        <f t="shared" si="0"/>
        <v>51.166666666666664</v>
      </c>
      <c r="U30" s="21">
        <f t="shared" si="1"/>
        <v>40.93333333333333</v>
      </c>
      <c r="V30" s="21">
        <f t="shared" si="2"/>
        <v>61.4</v>
      </c>
      <c r="W30">
        <f t="shared" si="3"/>
        <v>30.699999999999996</v>
      </c>
      <c r="X30" s="80">
        <f t="shared" si="4"/>
        <v>71.633333333333326</v>
      </c>
      <c r="Y30" s="21">
        <f t="shared" si="5"/>
        <v>110</v>
      </c>
      <c r="Z30" s="21">
        <f t="shared" si="6"/>
        <v>88</v>
      </c>
      <c r="AA30" s="21">
        <f t="shared" si="7"/>
        <v>132</v>
      </c>
      <c r="AB30">
        <f t="shared" si="8"/>
        <v>66</v>
      </c>
      <c r="AC30" s="80">
        <f t="shared" si="9"/>
        <v>154</v>
      </c>
    </row>
    <row r="31" spans="1:29">
      <c r="A31" s="46">
        <v>45750</v>
      </c>
      <c r="B31" s="42">
        <v>50</v>
      </c>
      <c r="C31" s="42"/>
      <c r="D31" s="48"/>
      <c r="E31" s="42"/>
      <c r="F31" s="42"/>
      <c r="G31" s="13"/>
      <c r="T31" s="81">
        <f t="shared" si="0"/>
        <v>51.166666666666664</v>
      </c>
      <c r="U31" s="21">
        <f t="shared" si="1"/>
        <v>40.93333333333333</v>
      </c>
      <c r="V31" s="21">
        <f t="shared" si="2"/>
        <v>61.4</v>
      </c>
      <c r="W31">
        <f t="shared" si="3"/>
        <v>30.699999999999996</v>
      </c>
      <c r="X31" s="80">
        <f t="shared" si="4"/>
        <v>71.633333333333326</v>
      </c>
      <c r="Y31" s="21">
        <f t="shared" si="5"/>
        <v>110</v>
      </c>
      <c r="Z31" s="21">
        <f t="shared" si="6"/>
        <v>88</v>
      </c>
      <c r="AA31" s="21">
        <f t="shared" si="7"/>
        <v>132</v>
      </c>
      <c r="AB31">
        <f t="shared" si="8"/>
        <v>66</v>
      </c>
      <c r="AC31" s="80">
        <f t="shared" si="9"/>
        <v>154</v>
      </c>
    </row>
    <row r="32" spans="1:29">
      <c r="A32" s="46">
        <v>45751</v>
      </c>
      <c r="B32" s="42">
        <v>52</v>
      </c>
      <c r="C32" s="42"/>
      <c r="D32" s="44"/>
      <c r="E32" s="42"/>
      <c r="F32" s="42"/>
      <c r="G32" s="13"/>
      <c r="T32" s="81">
        <f t="shared" si="0"/>
        <v>51.166666666666664</v>
      </c>
      <c r="U32" s="21">
        <f t="shared" si="1"/>
        <v>40.93333333333333</v>
      </c>
      <c r="V32" s="21">
        <f t="shared" si="2"/>
        <v>61.4</v>
      </c>
      <c r="W32">
        <f t="shared" si="3"/>
        <v>30.699999999999996</v>
      </c>
      <c r="X32" s="80">
        <f t="shared" si="4"/>
        <v>71.633333333333326</v>
      </c>
      <c r="Y32" s="21">
        <f t="shared" si="5"/>
        <v>110</v>
      </c>
      <c r="Z32" s="21">
        <f t="shared" si="6"/>
        <v>88</v>
      </c>
      <c r="AA32" s="21">
        <f t="shared" si="7"/>
        <v>132</v>
      </c>
      <c r="AB32">
        <f t="shared" si="8"/>
        <v>66</v>
      </c>
      <c r="AC32" s="80">
        <f t="shared" si="9"/>
        <v>154</v>
      </c>
    </row>
    <row r="33" spans="1:29">
      <c r="A33" s="46">
        <v>45754</v>
      </c>
      <c r="B33" s="42">
        <v>47</v>
      </c>
      <c r="C33" s="42"/>
      <c r="D33" s="44"/>
      <c r="E33" s="42"/>
      <c r="F33" s="42"/>
      <c r="G33" s="13"/>
      <c r="T33" s="81">
        <f t="shared" si="0"/>
        <v>51.166666666666664</v>
      </c>
      <c r="U33" s="21">
        <f t="shared" si="1"/>
        <v>40.93333333333333</v>
      </c>
      <c r="V33" s="21">
        <f t="shared" si="2"/>
        <v>61.4</v>
      </c>
      <c r="W33">
        <f t="shared" si="3"/>
        <v>30.699999999999996</v>
      </c>
      <c r="X33" s="80">
        <f t="shared" si="4"/>
        <v>71.633333333333326</v>
      </c>
      <c r="Y33" s="21">
        <f t="shared" si="5"/>
        <v>110</v>
      </c>
      <c r="Z33" s="21">
        <f t="shared" si="6"/>
        <v>88</v>
      </c>
      <c r="AA33" s="21">
        <f t="shared" si="7"/>
        <v>132</v>
      </c>
      <c r="AB33">
        <f t="shared" si="8"/>
        <v>66</v>
      </c>
      <c r="AC33" s="80">
        <f t="shared" si="9"/>
        <v>154</v>
      </c>
    </row>
    <row r="34" spans="1:29">
      <c r="A34" s="46"/>
      <c r="B34" s="42"/>
      <c r="C34" s="47"/>
      <c r="D34" s="48"/>
      <c r="E34" s="42"/>
      <c r="F34" s="42"/>
      <c r="G34" s="13"/>
      <c r="T34" s="81">
        <f t="shared" si="0"/>
        <v>51.166666666666664</v>
      </c>
      <c r="U34" s="21">
        <f t="shared" si="1"/>
        <v>40.93333333333333</v>
      </c>
      <c r="V34" s="21">
        <f t="shared" si="2"/>
        <v>61.4</v>
      </c>
      <c r="W34">
        <f t="shared" si="3"/>
        <v>30.699999999999996</v>
      </c>
      <c r="X34" s="80">
        <f t="shared" si="4"/>
        <v>71.633333333333326</v>
      </c>
      <c r="Y34" s="21">
        <f t="shared" si="5"/>
        <v>110</v>
      </c>
      <c r="Z34" s="21">
        <f t="shared" si="6"/>
        <v>88</v>
      </c>
      <c r="AA34" s="21">
        <f t="shared" si="7"/>
        <v>132</v>
      </c>
      <c r="AB34">
        <f t="shared" si="8"/>
        <v>66</v>
      </c>
      <c r="AC34" s="80">
        <f t="shared" si="9"/>
        <v>154</v>
      </c>
    </row>
    <row r="35" spans="1:29">
      <c r="A35" s="46"/>
      <c r="B35" s="42"/>
      <c r="C35" s="42"/>
      <c r="D35" s="48"/>
      <c r="E35" s="42"/>
      <c r="F35" s="42"/>
      <c r="G35" s="13"/>
      <c r="T35" s="81">
        <f t="shared" si="0"/>
        <v>51.166666666666664</v>
      </c>
      <c r="U35" s="21">
        <f t="shared" si="1"/>
        <v>40.93333333333333</v>
      </c>
      <c r="V35" s="21">
        <f t="shared" si="2"/>
        <v>61.4</v>
      </c>
      <c r="W35">
        <f t="shared" si="3"/>
        <v>30.699999999999996</v>
      </c>
      <c r="X35" s="80">
        <f t="shared" si="4"/>
        <v>71.633333333333326</v>
      </c>
      <c r="Y35" s="21">
        <f t="shared" si="5"/>
        <v>110</v>
      </c>
      <c r="Z35" s="21">
        <f t="shared" si="6"/>
        <v>88</v>
      </c>
      <c r="AA35" s="21">
        <f t="shared" si="7"/>
        <v>132</v>
      </c>
      <c r="AB35">
        <f t="shared" si="8"/>
        <v>66</v>
      </c>
      <c r="AC35" s="80">
        <f t="shared" si="9"/>
        <v>154</v>
      </c>
    </row>
    <row r="36" spans="1:29">
      <c r="A36" s="46"/>
      <c r="B36" s="91"/>
      <c r="C36" s="42"/>
      <c r="D36" s="44"/>
      <c r="E36" s="13"/>
      <c r="F36" s="13"/>
      <c r="G36" s="13"/>
      <c r="T36" s="81">
        <f t="shared" si="0"/>
        <v>51.166666666666664</v>
      </c>
      <c r="U36" s="21">
        <f t="shared" si="1"/>
        <v>40.93333333333333</v>
      </c>
      <c r="V36" s="21">
        <f t="shared" si="2"/>
        <v>61.4</v>
      </c>
      <c r="W36">
        <f t="shared" si="3"/>
        <v>30.699999999999996</v>
      </c>
      <c r="X36" s="80">
        <f t="shared" si="4"/>
        <v>71.633333333333326</v>
      </c>
      <c r="Y36" s="21">
        <f t="shared" si="5"/>
        <v>110</v>
      </c>
      <c r="Z36" s="21">
        <f t="shared" si="6"/>
        <v>88</v>
      </c>
      <c r="AA36" s="21">
        <f t="shared" si="7"/>
        <v>132</v>
      </c>
      <c r="AB36">
        <f t="shared" si="8"/>
        <v>66</v>
      </c>
      <c r="AC36" s="80">
        <f t="shared" si="9"/>
        <v>154</v>
      </c>
    </row>
    <row r="37" spans="1:29">
      <c r="A37" s="46"/>
      <c r="B37" s="42"/>
      <c r="C37" s="42"/>
      <c r="D37" s="44"/>
      <c r="E37" s="42"/>
      <c r="F37" s="42"/>
      <c r="G37" s="13"/>
      <c r="T37" s="81">
        <f t="shared" si="0"/>
        <v>51.166666666666664</v>
      </c>
      <c r="U37" s="21">
        <f t="shared" si="1"/>
        <v>40.93333333333333</v>
      </c>
      <c r="V37" s="21">
        <f t="shared" si="2"/>
        <v>61.4</v>
      </c>
      <c r="W37">
        <f t="shared" si="3"/>
        <v>30.699999999999996</v>
      </c>
      <c r="X37" s="80">
        <f t="shared" si="4"/>
        <v>71.633333333333326</v>
      </c>
      <c r="Y37" s="21">
        <f t="shared" si="5"/>
        <v>110</v>
      </c>
      <c r="Z37" s="21">
        <f t="shared" si="6"/>
        <v>88</v>
      </c>
      <c r="AA37" s="21">
        <f t="shared" si="7"/>
        <v>132</v>
      </c>
      <c r="AB37">
        <f t="shared" si="8"/>
        <v>66</v>
      </c>
      <c r="AC37" s="80">
        <f t="shared" si="9"/>
        <v>154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51.166666666666664</v>
      </c>
      <c r="U38" s="21">
        <f t="shared" si="1"/>
        <v>40.93333333333333</v>
      </c>
      <c r="V38" s="21">
        <f t="shared" si="2"/>
        <v>61.4</v>
      </c>
      <c r="W38">
        <f t="shared" si="3"/>
        <v>30.699999999999996</v>
      </c>
      <c r="X38" s="80">
        <f t="shared" si="4"/>
        <v>71.633333333333326</v>
      </c>
      <c r="Y38" s="21">
        <f t="shared" si="5"/>
        <v>110</v>
      </c>
      <c r="Z38" s="21">
        <f t="shared" si="6"/>
        <v>88</v>
      </c>
      <c r="AA38" s="21">
        <f t="shared" si="7"/>
        <v>132</v>
      </c>
      <c r="AB38">
        <f t="shared" si="8"/>
        <v>66</v>
      </c>
      <c r="AC38" s="80">
        <f t="shared" si="9"/>
        <v>154</v>
      </c>
    </row>
    <row r="39" spans="1:29">
      <c r="A39" s="46"/>
      <c r="B39" s="42"/>
      <c r="C39" s="42"/>
      <c r="D39" s="48"/>
      <c r="E39" s="42"/>
      <c r="F39" s="42"/>
      <c r="G39" s="13"/>
      <c r="T39" s="81">
        <f t="shared" si="0"/>
        <v>51.166666666666664</v>
      </c>
      <c r="U39" s="21">
        <f t="shared" si="1"/>
        <v>40.93333333333333</v>
      </c>
      <c r="V39" s="21">
        <f t="shared" si="2"/>
        <v>61.4</v>
      </c>
      <c r="W39">
        <f t="shared" si="3"/>
        <v>30.699999999999996</v>
      </c>
      <c r="X39" s="80">
        <f t="shared" si="4"/>
        <v>71.633333333333326</v>
      </c>
      <c r="Y39" s="21">
        <f t="shared" si="5"/>
        <v>110</v>
      </c>
      <c r="Z39" s="21">
        <f t="shared" si="6"/>
        <v>88</v>
      </c>
      <c r="AA39" s="21">
        <f t="shared" si="7"/>
        <v>132</v>
      </c>
      <c r="AB39">
        <f t="shared" si="8"/>
        <v>66</v>
      </c>
      <c r="AC39" s="80">
        <f t="shared" si="9"/>
        <v>154</v>
      </c>
    </row>
    <row r="40" spans="1:29">
      <c r="A40" s="46"/>
      <c r="B40" s="42"/>
      <c r="C40" s="42"/>
      <c r="D40" s="44"/>
      <c r="E40" s="42"/>
      <c r="F40" s="42"/>
      <c r="G40" s="13"/>
      <c r="T40" s="81">
        <f t="shared" si="0"/>
        <v>51.166666666666664</v>
      </c>
      <c r="U40" s="21">
        <f t="shared" si="1"/>
        <v>40.93333333333333</v>
      </c>
      <c r="V40" s="21">
        <f t="shared" si="2"/>
        <v>61.4</v>
      </c>
      <c r="W40">
        <f t="shared" si="3"/>
        <v>30.699999999999996</v>
      </c>
      <c r="X40" s="80">
        <f t="shared" si="4"/>
        <v>71.633333333333326</v>
      </c>
      <c r="Y40" s="21">
        <f t="shared" si="5"/>
        <v>110</v>
      </c>
      <c r="Z40" s="21">
        <f t="shared" si="6"/>
        <v>88</v>
      </c>
      <c r="AA40" s="21">
        <f t="shared" si="7"/>
        <v>132</v>
      </c>
      <c r="AB40">
        <f t="shared" si="8"/>
        <v>66</v>
      </c>
      <c r="AC40" s="80">
        <f t="shared" si="9"/>
        <v>154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51.166666666666664</v>
      </c>
      <c r="U41" s="21">
        <f t="shared" si="1"/>
        <v>40.93333333333333</v>
      </c>
      <c r="V41" s="21">
        <f t="shared" si="2"/>
        <v>61.4</v>
      </c>
      <c r="W41">
        <f t="shared" si="3"/>
        <v>30.699999999999996</v>
      </c>
      <c r="X41" s="80">
        <f t="shared" si="4"/>
        <v>71.633333333333326</v>
      </c>
      <c r="Y41" s="21">
        <f t="shared" si="5"/>
        <v>110</v>
      </c>
      <c r="Z41" s="21">
        <f t="shared" si="6"/>
        <v>88</v>
      </c>
      <c r="AA41" s="21">
        <f t="shared" si="7"/>
        <v>132</v>
      </c>
      <c r="AB41">
        <f t="shared" si="8"/>
        <v>66</v>
      </c>
      <c r="AC41" s="80">
        <f t="shared" si="9"/>
        <v>154</v>
      </c>
    </row>
    <row r="42" spans="1:29">
      <c r="A42" s="46"/>
      <c r="B42" s="42"/>
      <c r="C42" s="42"/>
      <c r="D42" s="48"/>
      <c r="E42" s="42"/>
      <c r="F42" s="42"/>
      <c r="G42" s="13"/>
      <c r="T42" s="81">
        <f t="shared" si="0"/>
        <v>51.166666666666664</v>
      </c>
      <c r="U42" s="21">
        <f t="shared" si="1"/>
        <v>40.93333333333333</v>
      </c>
      <c r="V42" s="21">
        <f t="shared" si="2"/>
        <v>61.4</v>
      </c>
      <c r="W42">
        <f t="shared" si="3"/>
        <v>30.699999999999996</v>
      </c>
      <c r="X42" s="80">
        <f t="shared" si="4"/>
        <v>71.633333333333326</v>
      </c>
      <c r="Y42" s="21">
        <f t="shared" si="5"/>
        <v>110</v>
      </c>
      <c r="Z42" s="21">
        <f t="shared" si="6"/>
        <v>88</v>
      </c>
      <c r="AA42" s="21">
        <f t="shared" si="7"/>
        <v>132</v>
      </c>
      <c r="AB42">
        <f t="shared" si="8"/>
        <v>66</v>
      </c>
      <c r="AC42" s="80">
        <f t="shared" si="9"/>
        <v>154</v>
      </c>
    </row>
    <row r="43" spans="1:29">
      <c r="A43" s="46"/>
      <c r="B43" s="49"/>
      <c r="C43" s="42"/>
      <c r="D43" s="44"/>
      <c r="E43" s="42"/>
      <c r="F43" s="42"/>
      <c r="G43" s="13"/>
      <c r="T43" s="81">
        <f t="shared" si="0"/>
        <v>51.166666666666664</v>
      </c>
      <c r="U43" s="21">
        <f t="shared" si="1"/>
        <v>40.93333333333333</v>
      </c>
      <c r="V43" s="21">
        <f t="shared" si="2"/>
        <v>61.4</v>
      </c>
      <c r="W43">
        <f t="shared" si="3"/>
        <v>30.699999999999996</v>
      </c>
      <c r="X43" s="80">
        <f t="shared" si="4"/>
        <v>71.633333333333326</v>
      </c>
      <c r="Y43" s="21">
        <f t="shared" si="5"/>
        <v>110</v>
      </c>
      <c r="Z43" s="21">
        <f t="shared" si="6"/>
        <v>88</v>
      </c>
      <c r="AA43" s="21">
        <f t="shared" si="7"/>
        <v>132</v>
      </c>
      <c r="AB43">
        <f t="shared" si="8"/>
        <v>66</v>
      </c>
      <c r="AC43" s="80">
        <f t="shared" si="9"/>
        <v>154</v>
      </c>
    </row>
    <row r="44" spans="1:29">
      <c r="A44" s="46"/>
      <c r="B44" s="47"/>
      <c r="C44" s="42"/>
      <c r="D44" s="44"/>
      <c r="E44" s="42"/>
      <c r="F44" s="42"/>
      <c r="G44" s="13"/>
      <c r="T44" s="81">
        <f t="shared" si="0"/>
        <v>51.166666666666664</v>
      </c>
      <c r="U44" s="21">
        <f t="shared" si="1"/>
        <v>40.93333333333333</v>
      </c>
      <c r="V44" s="21">
        <f t="shared" si="2"/>
        <v>61.4</v>
      </c>
      <c r="W44">
        <f t="shared" si="3"/>
        <v>30.699999999999996</v>
      </c>
      <c r="X44" s="80">
        <f t="shared" si="4"/>
        <v>71.633333333333326</v>
      </c>
      <c r="Y44" s="21">
        <f t="shared" si="5"/>
        <v>110</v>
      </c>
      <c r="Z44" s="21">
        <f t="shared" si="6"/>
        <v>88</v>
      </c>
      <c r="AA44" s="21">
        <f t="shared" si="7"/>
        <v>132</v>
      </c>
      <c r="AB44">
        <f t="shared" si="8"/>
        <v>66</v>
      </c>
      <c r="AC44" s="80">
        <f t="shared" si="9"/>
        <v>154</v>
      </c>
    </row>
    <row r="45" spans="1:29">
      <c r="A45" s="46"/>
      <c r="B45" s="47"/>
      <c r="C45" s="42"/>
      <c r="D45" s="44"/>
      <c r="E45" s="42"/>
      <c r="F45" s="42"/>
      <c r="G45" s="13"/>
      <c r="T45" s="81">
        <f t="shared" si="0"/>
        <v>51.166666666666664</v>
      </c>
      <c r="U45" s="21">
        <f t="shared" si="1"/>
        <v>40.93333333333333</v>
      </c>
      <c r="V45" s="21">
        <f t="shared" si="2"/>
        <v>61.4</v>
      </c>
      <c r="W45">
        <f t="shared" si="3"/>
        <v>30.699999999999996</v>
      </c>
      <c r="X45" s="80">
        <f t="shared" si="4"/>
        <v>71.633333333333326</v>
      </c>
      <c r="Y45" s="21">
        <f t="shared" si="5"/>
        <v>110</v>
      </c>
      <c r="Z45" s="21">
        <f t="shared" si="6"/>
        <v>88</v>
      </c>
      <c r="AA45" s="21">
        <f t="shared" si="7"/>
        <v>132</v>
      </c>
      <c r="AB45">
        <f t="shared" si="8"/>
        <v>66</v>
      </c>
      <c r="AC45" s="80">
        <f t="shared" si="9"/>
        <v>154</v>
      </c>
    </row>
    <row r="46" spans="1:29">
      <c r="A46" s="46"/>
      <c r="B46" s="42"/>
      <c r="C46" s="42"/>
      <c r="D46" s="42"/>
      <c r="E46" s="42"/>
      <c r="F46" s="42"/>
      <c r="G46" s="13"/>
      <c r="T46" s="81">
        <f t="shared" si="0"/>
        <v>51.166666666666664</v>
      </c>
      <c r="U46" s="21">
        <f t="shared" si="1"/>
        <v>40.93333333333333</v>
      </c>
      <c r="V46" s="21">
        <f t="shared" si="2"/>
        <v>61.4</v>
      </c>
      <c r="W46">
        <f t="shared" si="3"/>
        <v>30.699999999999996</v>
      </c>
      <c r="X46" s="80">
        <f t="shared" si="4"/>
        <v>71.633333333333326</v>
      </c>
      <c r="Y46" s="21">
        <f t="shared" si="5"/>
        <v>110</v>
      </c>
      <c r="Z46" s="21">
        <f t="shared" si="6"/>
        <v>88</v>
      </c>
      <c r="AA46" s="21">
        <f t="shared" si="7"/>
        <v>132</v>
      </c>
      <c r="AB46">
        <f t="shared" si="8"/>
        <v>66</v>
      </c>
      <c r="AC46" s="80">
        <f t="shared" si="9"/>
        <v>154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51.166666666666664</v>
      </c>
      <c r="U47" s="21">
        <f t="shared" si="1"/>
        <v>40.93333333333333</v>
      </c>
      <c r="V47" s="21">
        <f t="shared" si="2"/>
        <v>61.4</v>
      </c>
      <c r="W47">
        <f t="shared" si="3"/>
        <v>30.699999999999996</v>
      </c>
      <c r="X47" s="80">
        <f t="shared" si="4"/>
        <v>71.633333333333326</v>
      </c>
      <c r="Y47" s="21">
        <f t="shared" si="5"/>
        <v>110</v>
      </c>
      <c r="Z47" s="21">
        <f t="shared" si="6"/>
        <v>88</v>
      </c>
      <c r="AA47" s="21">
        <f t="shared" si="7"/>
        <v>132</v>
      </c>
      <c r="AB47">
        <f t="shared" si="8"/>
        <v>66</v>
      </c>
      <c r="AC47" s="80">
        <f t="shared" si="9"/>
        <v>154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51.166666666666664</v>
      </c>
      <c r="U48" s="21">
        <f t="shared" si="1"/>
        <v>40.93333333333333</v>
      </c>
      <c r="V48" s="21">
        <f t="shared" si="2"/>
        <v>61.4</v>
      </c>
      <c r="W48">
        <f t="shared" si="3"/>
        <v>30.699999999999996</v>
      </c>
      <c r="X48" s="80">
        <f t="shared" si="4"/>
        <v>71.633333333333326</v>
      </c>
      <c r="Y48" s="21">
        <f t="shared" si="5"/>
        <v>110</v>
      </c>
      <c r="Z48" s="21">
        <f t="shared" si="6"/>
        <v>88</v>
      </c>
      <c r="AA48" s="21">
        <f t="shared" si="7"/>
        <v>132</v>
      </c>
      <c r="AB48">
        <f t="shared" si="8"/>
        <v>66</v>
      </c>
      <c r="AC48" s="80">
        <f t="shared" si="9"/>
        <v>154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51.166666666666664</v>
      </c>
      <c r="U49" s="21">
        <f t="shared" si="1"/>
        <v>40.93333333333333</v>
      </c>
      <c r="V49" s="21">
        <f t="shared" si="2"/>
        <v>61.4</v>
      </c>
      <c r="W49">
        <f t="shared" si="3"/>
        <v>30.699999999999996</v>
      </c>
      <c r="X49" s="80">
        <f t="shared" si="4"/>
        <v>71.633333333333326</v>
      </c>
      <c r="Y49" s="21">
        <f t="shared" si="5"/>
        <v>110</v>
      </c>
      <c r="Z49" s="21">
        <f t="shared" si="6"/>
        <v>88</v>
      </c>
      <c r="AA49" s="21">
        <f t="shared" si="7"/>
        <v>132</v>
      </c>
      <c r="AB49">
        <f t="shared" si="8"/>
        <v>66</v>
      </c>
      <c r="AC49" s="80">
        <f t="shared" si="9"/>
        <v>154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51.166666666666664</v>
      </c>
      <c r="U50" s="21">
        <f t="shared" si="1"/>
        <v>40.93333333333333</v>
      </c>
      <c r="V50" s="21">
        <f t="shared" si="2"/>
        <v>61.4</v>
      </c>
      <c r="W50">
        <f t="shared" si="3"/>
        <v>30.699999999999996</v>
      </c>
      <c r="X50" s="80">
        <f t="shared" si="4"/>
        <v>71.633333333333326</v>
      </c>
      <c r="Y50" s="21">
        <f t="shared" si="5"/>
        <v>110</v>
      </c>
      <c r="Z50" s="21">
        <f t="shared" si="6"/>
        <v>88</v>
      </c>
      <c r="AA50" s="21">
        <f t="shared" si="7"/>
        <v>132</v>
      </c>
      <c r="AB50">
        <f t="shared" si="8"/>
        <v>66</v>
      </c>
      <c r="AC50" s="80">
        <f t="shared" si="9"/>
        <v>154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51.166666666666664</v>
      </c>
      <c r="U51" s="21">
        <f t="shared" si="1"/>
        <v>40.93333333333333</v>
      </c>
      <c r="V51" s="21">
        <f t="shared" si="2"/>
        <v>61.4</v>
      </c>
      <c r="W51">
        <f t="shared" si="3"/>
        <v>30.699999999999996</v>
      </c>
      <c r="X51" s="80">
        <f t="shared" si="4"/>
        <v>71.633333333333326</v>
      </c>
      <c r="Y51" s="21">
        <f t="shared" si="5"/>
        <v>110</v>
      </c>
      <c r="Z51" s="21">
        <f t="shared" si="6"/>
        <v>88</v>
      </c>
      <c r="AA51" s="21">
        <f t="shared" si="7"/>
        <v>132</v>
      </c>
      <c r="AB51">
        <f t="shared" si="8"/>
        <v>66</v>
      </c>
      <c r="AC51" s="80">
        <f t="shared" si="9"/>
        <v>154</v>
      </c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12"/>
    </row>
  </sheetData>
  <sheetProtection algorithmName="SHA-512" hashValue="SEQB8D8waCRCty7YbDUMEl1c/cAS84EpJDUVBd0SgUzbr3A4OX92SYTt4pvHL2BJbmEeU8WKhxtddcWaH5vmaw==" saltValue="l7q5PbomN/jpisEt08kx6w==" spinCount="100000" sheet="1" objects="1" scenarios="1"/>
  <mergeCells count="12">
    <mergeCell ref="D15:F15"/>
    <mergeCell ref="D10:F10"/>
    <mergeCell ref="D11:F11"/>
    <mergeCell ref="D12:F12"/>
    <mergeCell ref="D13:F13"/>
    <mergeCell ref="D14:F14"/>
    <mergeCell ref="D9:F9"/>
    <mergeCell ref="A5:A6"/>
    <mergeCell ref="D5:F5"/>
    <mergeCell ref="D6:F6"/>
    <mergeCell ref="D7:F7"/>
    <mergeCell ref="D8:F8"/>
  </mergeCell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E319-8950-40AA-8E00-F093E2157221}">
  <dimension ref="A1:AC58"/>
  <sheetViews>
    <sheetView workbookViewId="0">
      <selection activeCell="C26" sqref="C26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36.5703125" bestFit="1" customWidth="1"/>
    <col min="5" max="5" width="25.5703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1" max="22" width="7.7109375" bestFit="1" customWidth="1"/>
    <col min="25" max="25" width="11.42578125" customWidth="1"/>
  </cols>
  <sheetData>
    <row r="1" spans="1:29" ht="21" thickBot="1">
      <c r="A1" s="1" t="s">
        <v>0</v>
      </c>
      <c r="B1" s="166"/>
      <c r="C1" s="3"/>
      <c r="D1" s="4"/>
      <c r="E1" s="5" t="s">
        <v>1</v>
      </c>
      <c r="F1" s="6">
        <v>2025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 ht="15.75" thickBot="1">
      <c r="A2" s="1" t="s">
        <v>8</v>
      </c>
      <c r="B2" s="166" t="s">
        <v>180</v>
      </c>
      <c r="C2" s="3"/>
      <c r="D2" s="4"/>
      <c r="E2" s="11" t="s">
        <v>181</v>
      </c>
      <c r="F2" s="68"/>
      <c r="H2" s="7"/>
      <c r="I2" s="13" t="s">
        <v>10</v>
      </c>
      <c r="J2" s="14" t="e">
        <f>AVERAGE(B7:B11)</f>
        <v>#DIV/0!</v>
      </c>
      <c r="K2" s="14">
        <f>AVERAGE(C7:C11)</f>
        <v>252.8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>
        <v>45723</v>
      </c>
      <c r="D3" s="18"/>
      <c r="E3" s="11" t="s">
        <v>40</v>
      </c>
      <c r="F3" s="69"/>
      <c r="H3" s="7"/>
      <c r="I3" s="13" t="s">
        <v>12</v>
      </c>
      <c r="J3" s="19" t="e">
        <f>STDEV(B7:B12)</f>
        <v>#DIV/0!</v>
      </c>
      <c r="K3" s="19">
        <f>STDEV(C7:C12)</f>
        <v>69.19947013284613</v>
      </c>
      <c r="M3" s="13" t="s">
        <v>12</v>
      </c>
      <c r="N3" s="19"/>
      <c r="O3" s="19"/>
      <c r="P3" s="52"/>
      <c r="Q3" s="52"/>
      <c r="R3" s="52"/>
    </row>
    <row r="4" spans="1:29" ht="15.75" thickBot="1">
      <c r="A4" s="12"/>
      <c r="D4" s="20"/>
      <c r="F4" s="21"/>
      <c r="G4" s="22"/>
      <c r="H4" s="7"/>
      <c r="I4" s="13" t="s">
        <v>13</v>
      </c>
      <c r="J4" s="23" t="e">
        <f>J2*0.2</f>
        <v>#DIV/0!</v>
      </c>
      <c r="K4" s="13">
        <f>0.2*K2</f>
        <v>50.56</v>
      </c>
      <c r="M4" s="13" t="s">
        <v>13</v>
      </c>
      <c r="N4" s="23"/>
      <c r="O4" s="13">
        <f>0.2*O2</f>
        <v>0</v>
      </c>
    </row>
    <row r="5" spans="1:29" ht="16.5" thickTop="1" thickBot="1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/>
      <c r="C6" s="57" t="s">
        <v>182</v>
      </c>
      <c r="D6" s="243"/>
      <c r="E6" s="244"/>
      <c r="F6" s="244"/>
      <c r="G6" s="33"/>
      <c r="H6" s="7"/>
      <c r="I6" s="26" t="s">
        <v>22</v>
      </c>
      <c r="J6" s="19" t="e">
        <f>J2-(2*J4)</f>
        <v>#DIV/0!</v>
      </c>
      <c r="K6" s="19">
        <f>K2-(2*K4)</f>
        <v>151.68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45723</v>
      </c>
      <c r="B7" s="31"/>
      <c r="C7" s="58">
        <v>233</v>
      </c>
      <c r="D7" s="234"/>
      <c r="E7" s="234"/>
      <c r="F7" s="234"/>
      <c r="G7" s="32"/>
      <c r="H7" s="7"/>
      <c r="I7" s="26" t="s">
        <v>25</v>
      </c>
      <c r="J7" s="19" t="e">
        <f>J2+(2*J4)</f>
        <v>#DIV/0!</v>
      </c>
      <c r="K7" s="19">
        <f>K2+(2*K4)</f>
        <v>353.92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45726</v>
      </c>
      <c r="B8" s="31"/>
      <c r="C8" s="59">
        <v>309</v>
      </c>
      <c r="D8" s="234"/>
      <c r="E8" s="234"/>
      <c r="F8" s="234"/>
      <c r="G8" s="33"/>
      <c r="H8" s="7"/>
      <c r="T8" s="81" t="e">
        <f t="shared" ref="T8:T19" si="0">$J$2</f>
        <v>#DIV/0!</v>
      </c>
      <c r="U8" s="21" t="e">
        <f t="shared" ref="U8:U19" si="1">$J$2-$J$4</f>
        <v>#DIV/0!</v>
      </c>
      <c r="V8" s="21" t="e">
        <f t="shared" ref="V8:V19" si="2">$J$2+$J$4</f>
        <v>#DIV/0!</v>
      </c>
      <c r="W8" t="e">
        <f t="shared" ref="W8:W19" si="3">$J$2-(2*$J$4)</f>
        <v>#DIV/0!</v>
      </c>
      <c r="X8" s="80" t="e">
        <f t="shared" ref="X8:X19" si="4">$J$2+(2*$J$4)</f>
        <v>#DIV/0!</v>
      </c>
      <c r="Y8" s="21">
        <f t="shared" ref="Y8:Y19" si="5">$K$2</f>
        <v>252.8</v>
      </c>
      <c r="Z8" s="21">
        <f t="shared" ref="Z8:Z19" si="6">$K$2-$K$4</f>
        <v>202.24</v>
      </c>
      <c r="AA8" s="21">
        <f t="shared" ref="AA8:AA19" si="7">$K$2+$K$4</f>
        <v>303.36</v>
      </c>
      <c r="AB8">
        <f t="shared" ref="AB8:AB19" si="8">$K$2-(2*$K$4)</f>
        <v>151.68</v>
      </c>
      <c r="AC8" s="80">
        <f t="shared" ref="AC8:AC19" si="9">$K$2+(2*$K$4)</f>
        <v>353.92</v>
      </c>
    </row>
    <row r="9" spans="1:29">
      <c r="A9" s="46">
        <v>45727</v>
      </c>
      <c r="B9" s="31"/>
      <c r="C9" s="59">
        <v>178</v>
      </c>
      <c r="D9" s="234" t="s">
        <v>183</v>
      </c>
      <c r="E9" s="234"/>
      <c r="F9" s="234"/>
      <c r="G9" s="32"/>
      <c r="M9" s="7"/>
      <c r="N9" s="34"/>
      <c r="O9" s="7"/>
      <c r="P9" s="7"/>
      <c r="Q9" s="7"/>
      <c r="R9" s="7"/>
      <c r="T9" s="81" t="e">
        <f t="shared" si="0"/>
        <v>#DIV/0!</v>
      </c>
      <c r="U9" s="21" t="e">
        <f t="shared" si="1"/>
        <v>#DIV/0!</v>
      </c>
      <c r="V9" s="21" t="e">
        <f t="shared" si="2"/>
        <v>#DIV/0!</v>
      </c>
      <c r="W9" t="e">
        <f t="shared" si="3"/>
        <v>#DIV/0!</v>
      </c>
      <c r="X9" s="80" t="e">
        <f t="shared" si="4"/>
        <v>#DIV/0!</v>
      </c>
      <c r="Y9" s="21">
        <f t="shared" si="5"/>
        <v>252.8</v>
      </c>
      <c r="Z9" s="21">
        <f t="shared" si="6"/>
        <v>202.24</v>
      </c>
      <c r="AA9" s="21">
        <f t="shared" si="7"/>
        <v>303.36</v>
      </c>
      <c r="AB9">
        <f t="shared" si="8"/>
        <v>151.68</v>
      </c>
      <c r="AC9" s="80">
        <f t="shared" si="9"/>
        <v>353.92</v>
      </c>
    </row>
    <row r="10" spans="1:29">
      <c r="A10" s="171">
        <v>45728</v>
      </c>
      <c r="B10" s="172"/>
      <c r="C10" s="145">
        <v>330</v>
      </c>
      <c r="D10" s="234" t="s">
        <v>183</v>
      </c>
      <c r="E10" s="234"/>
      <c r="F10" s="234"/>
      <c r="G10" s="32"/>
      <c r="I10" s="36"/>
      <c r="T10" s="81" t="e">
        <f t="shared" si="0"/>
        <v>#DIV/0!</v>
      </c>
      <c r="U10" s="21" t="e">
        <f t="shared" si="1"/>
        <v>#DIV/0!</v>
      </c>
      <c r="V10" s="21" t="e">
        <f t="shared" si="2"/>
        <v>#DIV/0!</v>
      </c>
      <c r="W10" t="e">
        <f t="shared" si="3"/>
        <v>#DIV/0!</v>
      </c>
      <c r="X10" s="80" t="e">
        <f t="shared" si="4"/>
        <v>#DIV/0!</v>
      </c>
      <c r="Y10" s="21">
        <f t="shared" si="5"/>
        <v>252.8</v>
      </c>
      <c r="Z10" s="21">
        <f t="shared" si="6"/>
        <v>202.24</v>
      </c>
      <c r="AA10" s="21">
        <f t="shared" si="7"/>
        <v>303.36</v>
      </c>
      <c r="AB10">
        <f t="shared" si="8"/>
        <v>151.68</v>
      </c>
      <c r="AC10" s="80">
        <f t="shared" si="9"/>
        <v>353.92</v>
      </c>
    </row>
    <row r="11" spans="1:29">
      <c r="A11" s="70">
        <v>45729</v>
      </c>
      <c r="B11" s="108"/>
      <c r="C11" s="108">
        <v>214</v>
      </c>
      <c r="D11" s="247" t="s">
        <v>184</v>
      </c>
      <c r="E11" s="247"/>
      <c r="F11" s="247"/>
      <c r="G11" s="32"/>
      <c r="J11" s="21"/>
      <c r="K11" s="21"/>
      <c r="T11" s="81" t="e">
        <f t="shared" si="0"/>
        <v>#DIV/0!</v>
      </c>
      <c r="U11" s="21" t="e">
        <f t="shared" si="1"/>
        <v>#DIV/0!</v>
      </c>
      <c r="V11" s="21" t="e">
        <f t="shared" si="2"/>
        <v>#DIV/0!</v>
      </c>
      <c r="W11" t="e">
        <f t="shared" si="3"/>
        <v>#DIV/0!</v>
      </c>
      <c r="X11" s="80" t="e">
        <f t="shared" si="4"/>
        <v>#DIV/0!</v>
      </c>
      <c r="Y11" s="21">
        <f t="shared" si="5"/>
        <v>252.8</v>
      </c>
      <c r="Z11" s="21">
        <f t="shared" si="6"/>
        <v>202.24</v>
      </c>
      <c r="AA11" s="21">
        <f t="shared" si="7"/>
        <v>303.36</v>
      </c>
      <c r="AB11">
        <f t="shared" si="8"/>
        <v>151.68</v>
      </c>
      <c r="AC11" s="80">
        <f t="shared" si="9"/>
        <v>353.92</v>
      </c>
    </row>
    <row r="12" spans="1:29">
      <c r="A12" s="70">
        <v>45730</v>
      </c>
      <c r="B12" s="31"/>
      <c r="C12" s="31">
        <v>159</v>
      </c>
      <c r="D12" s="247"/>
      <c r="E12" s="247"/>
      <c r="F12" s="247"/>
      <c r="G12" s="32"/>
      <c r="J12" s="52"/>
      <c r="K12" s="52"/>
      <c r="T12" s="81" t="e">
        <f t="shared" si="0"/>
        <v>#DIV/0!</v>
      </c>
      <c r="U12" s="21" t="e">
        <f t="shared" si="1"/>
        <v>#DIV/0!</v>
      </c>
      <c r="V12" s="21" t="e">
        <f t="shared" si="2"/>
        <v>#DIV/0!</v>
      </c>
      <c r="W12" t="e">
        <f t="shared" si="3"/>
        <v>#DIV/0!</v>
      </c>
      <c r="X12" s="80" t="e">
        <f t="shared" si="4"/>
        <v>#DIV/0!</v>
      </c>
      <c r="Y12" s="21">
        <f t="shared" si="5"/>
        <v>252.8</v>
      </c>
      <c r="Z12" s="21">
        <f t="shared" si="6"/>
        <v>202.24</v>
      </c>
      <c r="AA12" s="21">
        <f t="shared" si="7"/>
        <v>303.36</v>
      </c>
      <c r="AB12">
        <f t="shared" si="8"/>
        <v>151.68</v>
      </c>
      <c r="AC12" s="80">
        <f t="shared" si="9"/>
        <v>353.92</v>
      </c>
    </row>
    <row r="13" spans="1:29">
      <c r="A13" s="70">
        <v>45733</v>
      </c>
      <c r="B13" s="115"/>
      <c r="C13" s="115">
        <v>233</v>
      </c>
      <c r="D13" s="247"/>
      <c r="E13" s="247"/>
      <c r="F13" s="247"/>
      <c r="G13" s="33"/>
      <c r="T13" s="81" t="e">
        <f t="shared" si="0"/>
        <v>#DIV/0!</v>
      </c>
      <c r="U13" s="21" t="e">
        <f t="shared" si="1"/>
        <v>#DIV/0!</v>
      </c>
      <c r="V13" s="21" t="e">
        <f t="shared" si="2"/>
        <v>#DIV/0!</v>
      </c>
      <c r="W13" t="e">
        <f t="shared" si="3"/>
        <v>#DIV/0!</v>
      </c>
      <c r="X13" s="80" t="e">
        <f t="shared" si="4"/>
        <v>#DIV/0!</v>
      </c>
      <c r="Y13" s="21">
        <f t="shared" si="5"/>
        <v>252.8</v>
      </c>
      <c r="Z13" s="21">
        <f t="shared" si="6"/>
        <v>202.24</v>
      </c>
      <c r="AA13" s="21">
        <f t="shared" si="7"/>
        <v>303.36</v>
      </c>
      <c r="AB13">
        <f t="shared" si="8"/>
        <v>151.68</v>
      </c>
      <c r="AC13" s="80">
        <f t="shared" si="9"/>
        <v>353.92</v>
      </c>
    </row>
    <row r="14" spans="1:29">
      <c r="A14" s="70">
        <v>45734</v>
      </c>
      <c r="B14" s="177"/>
      <c r="C14" s="115">
        <v>179</v>
      </c>
      <c r="D14" s="247"/>
      <c r="E14" s="247"/>
      <c r="F14" s="247"/>
      <c r="G14" s="33"/>
      <c r="I14" s="13" t="s">
        <v>31</v>
      </c>
      <c r="J14" s="13"/>
      <c r="K14" s="13"/>
      <c r="T14" s="81" t="e">
        <f t="shared" si="0"/>
        <v>#DIV/0!</v>
      </c>
      <c r="U14" s="21" t="e">
        <f t="shared" si="1"/>
        <v>#DIV/0!</v>
      </c>
      <c r="V14" s="21" t="e">
        <f t="shared" si="2"/>
        <v>#DIV/0!</v>
      </c>
      <c r="W14" t="e">
        <f t="shared" si="3"/>
        <v>#DIV/0!</v>
      </c>
      <c r="X14" s="80" t="e">
        <f t="shared" si="4"/>
        <v>#DIV/0!</v>
      </c>
      <c r="Y14" s="21">
        <f t="shared" si="5"/>
        <v>252.8</v>
      </c>
      <c r="Z14" s="21">
        <f t="shared" si="6"/>
        <v>202.24</v>
      </c>
      <c r="AA14" s="21">
        <f t="shared" si="7"/>
        <v>303.36</v>
      </c>
      <c r="AB14">
        <f t="shared" si="8"/>
        <v>151.68</v>
      </c>
      <c r="AC14" s="80">
        <f t="shared" si="9"/>
        <v>353.92</v>
      </c>
    </row>
    <row r="15" spans="1:29">
      <c r="A15" s="178">
        <v>45735</v>
      </c>
      <c r="B15" s="179"/>
      <c r="C15" s="179">
        <v>367</v>
      </c>
      <c r="D15" s="176" t="s">
        <v>172</v>
      </c>
      <c r="E15" s="180"/>
      <c r="F15" s="180"/>
      <c r="G15" s="33"/>
      <c r="I15" s="13" t="s">
        <v>10</v>
      </c>
      <c r="J15" s="14" t="e">
        <f>AVERAGE(B13:B40)</f>
        <v>#DIV/0!</v>
      </c>
      <c r="K15" s="13">
        <f>AVERAGE(C13:C40)</f>
        <v>232</v>
      </c>
      <c r="T15" s="81" t="e">
        <f t="shared" si="0"/>
        <v>#DIV/0!</v>
      </c>
      <c r="U15" s="21" t="e">
        <f t="shared" si="1"/>
        <v>#DIV/0!</v>
      </c>
      <c r="V15" s="21" t="e">
        <f t="shared" si="2"/>
        <v>#DIV/0!</v>
      </c>
      <c r="W15" t="e">
        <f t="shared" si="3"/>
        <v>#DIV/0!</v>
      </c>
      <c r="X15" s="80" t="e">
        <f t="shared" si="4"/>
        <v>#DIV/0!</v>
      </c>
      <c r="Y15" s="21">
        <f t="shared" si="5"/>
        <v>252.8</v>
      </c>
      <c r="Z15" s="21">
        <f t="shared" si="6"/>
        <v>202.24</v>
      </c>
      <c r="AA15" s="21">
        <f t="shared" si="7"/>
        <v>303.36</v>
      </c>
      <c r="AB15">
        <f t="shared" si="8"/>
        <v>151.68</v>
      </c>
      <c r="AC15" s="80">
        <f t="shared" si="9"/>
        <v>353.92</v>
      </c>
    </row>
    <row r="16" spans="1:29">
      <c r="A16" s="72">
        <v>45736</v>
      </c>
      <c r="B16" s="116"/>
      <c r="C16" s="116">
        <v>260</v>
      </c>
      <c r="D16" s="168"/>
      <c r="E16" s="115"/>
      <c r="F16" s="115"/>
      <c r="G16" s="32"/>
      <c r="I16" s="13" t="s">
        <v>12</v>
      </c>
      <c r="J16" s="13" t="e">
        <f>STDEV(B13:B38)</f>
        <v>#DIV/0!</v>
      </c>
      <c r="K16" s="13">
        <f>STDEV(C13:C38)</f>
        <v>59.944418700437268</v>
      </c>
      <c r="T16" s="81" t="e">
        <f t="shared" si="0"/>
        <v>#DIV/0!</v>
      </c>
      <c r="U16" s="21" t="e">
        <f t="shared" si="1"/>
        <v>#DIV/0!</v>
      </c>
      <c r="V16" s="21" t="e">
        <f t="shared" si="2"/>
        <v>#DIV/0!</v>
      </c>
      <c r="W16" t="e">
        <f t="shared" si="3"/>
        <v>#DIV/0!</v>
      </c>
      <c r="X16" s="80" t="e">
        <f t="shared" si="4"/>
        <v>#DIV/0!</v>
      </c>
      <c r="Y16" s="21">
        <f t="shared" si="5"/>
        <v>252.8</v>
      </c>
      <c r="Z16" s="21">
        <f t="shared" si="6"/>
        <v>202.24</v>
      </c>
      <c r="AA16" s="21">
        <f t="shared" si="7"/>
        <v>303.36</v>
      </c>
      <c r="AB16">
        <f t="shared" si="8"/>
        <v>151.68</v>
      </c>
      <c r="AC16" s="80">
        <f t="shared" si="9"/>
        <v>353.92</v>
      </c>
    </row>
    <row r="17" spans="1:29">
      <c r="A17" s="70">
        <v>45737</v>
      </c>
      <c r="B17" s="181"/>
      <c r="C17" s="116">
        <v>306</v>
      </c>
      <c r="D17" s="168"/>
      <c r="E17" s="115"/>
      <c r="F17" s="115"/>
      <c r="G17" s="32"/>
      <c r="I17" s="13" t="s">
        <v>33</v>
      </c>
      <c r="J17" s="13" t="e">
        <f>J16/J15*100</f>
        <v>#DIV/0!</v>
      </c>
      <c r="K17" s="13">
        <f>K16/K15*100</f>
        <v>25.83811150880917</v>
      </c>
      <c r="T17" s="81" t="e">
        <f t="shared" si="0"/>
        <v>#DIV/0!</v>
      </c>
      <c r="U17" s="21" t="e">
        <f t="shared" si="1"/>
        <v>#DIV/0!</v>
      </c>
      <c r="V17" s="21" t="e">
        <f t="shared" si="2"/>
        <v>#DIV/0!</v>
      </c>
      <c r="W17" t="e">
        <f t="shared" si="3"/>
        <v>#DIV/0!</v>
      </c>
      <c r="X17" s="80" t="e">
        <f t="shared" si="4"/>
        <v>#DIV/0!</v>
      </c>
      <c r="Y17" s="21">
        <f t="shared" si="5"/>
        <v>252.8</v>
      </c>
      <c r="Z17" s="21">
        <f t="shared" si="6"/>
        <v>202.24</v>
      </c>
      <c r="AA17" s="21">
        <f t="shared" si="7"/>
        <v>303.36</v>
      </c>
      <c r="AB17">
        <f t="shared" si="8"/>
        <v>151.68</v>
      </c>
      <c r="AC17" s="80">
        <f t="shared" si="9"/>
        <v>353.92</v>
      </c>
    </row>
    <row r="18" spans="1:29">
      <c r="A18" s="70">
        <v>45740</v>
      </c>
      <c r="B18" s="108"/>
      <c r="C18" s="108">
        <v>206</v>
      </c>
      <c r="D18" s="168"/>
      <c r="E18" s="115"/>
      <c r="F18" s="115"/>
      <c r="G18" s="32"/>
      <c r="T18" s="81" t="e">
        <f t="shared" si="0"/>
        <v>#DIV/0!</v>
      </c>
      <c r="U18" s="21" t="e">
        <f t="shared" si="1"/>
        <v>#DIV/0!</v>
      </c>
      <c r="V18" s="21" t="e">
        <f t="shared" si="2"/>
        <v>#DIV/0!</v>
      </c>
      <c r="W18" t="e">
        <f t="shared" si="3"/>
        <v>#DIV/0!</v>
      </c>
      <c r="X18" s="80" t="e">
        <f t="shared" si="4"/>
        <v>#DIV/0!</v>
      </c>
      <c r="Y18" s="21">
        <f t="shared" si="5"/>
        <v>252.8</v>
      </c>
      <c r="Z18" s="21">
        <f t="shared" si="6"/>
        <v>202.24</v>
      </c>
      <c r="AA18" s="21">
        <f t="shared" si="7"/>
        <v>303.36</v>
      </c>
      <c r="AB18">
        <f t="shared" si="8"/>
        <v>151.68</v>
      </c>
      <c r="AC18" s="80">
        <f t="shared" si="9"/>
        <v>353.92</v>
      </c>
    </row>
    <row r="19" spans="1:29">
      <c r="A19" s="72">
        <v>45741</v>
      </c>
      <c r="B19" s="99"/>
      <c r="C19" s="108">
        <v>255</v>
      </c>
      <c r="D19" s="168"/>
      <c r="E19" s="115"/>
      <c r="F19" s="115"/>
      <c r="G19" s="32"/>
      <c r="T19" s="81" t="e">
        <f t="shared" si="0"/>
        <v>#DIV/0!</v>
      </c>
      <c r="U19" s="21" t="e">
        <f t="shared" si="1"/>
        <v>#DIV/0!</v>
      </c>
      <c r="V19" s="21" t="e">
        <f t="shared" si="2"/>
        <v>#DIV/0!</v>
      </c>
      <c r="W19" t="e">
        <f t="shared" si="3"/>
        <v>#DIV/0!</v>
      </c>
      <c r="X19" s="80" t="e">
        <f t="shared" si="4"/>
        <v>#DIV/0!</v>
      </c>
      <c r="Y19" s="21">
        <f t="shared" si="5"/>
        <v>252.8</v>
      </c>
      <c r="Z19" s="21">
        <f t="shared" si="6"/>
        <v>202.24</v>
      </c>
      <c r="AA19" s="21">
        <f t="shared" si="7"/>
        <v>303.36</v>
      </c>
      <c r="AB19">
        <f t="shared" si="8"/>
        <v>151.68</v>
      </c>
      <c r="AC19" s="80">
        <f t="shared" si="9"/>
        <v>353.92</v>
      </c>
    </row>
    <row r="20" spans="1:29">
      <c r="A20" s="72">
        <v>45742</v>
      </c>
      <c r="B20" s="31"/>
      <c r="C20" s="31">
        <v>264</v>
      </c>
      <c r="D20" s="168"/>
      <c r="E20" s="115"/>
      <c r="F20" s="115"/>
      <c r="G20" s="32"/>
      <c r="T20" s="81"/>
      <c r="U20" s="21"/>
      <c r="V20" s="21"/>
      <c r="X20" s="80"/>
      <c r="Y20" s="21"/>
      <c r="Z20" s="21"/>
      <c r="AA20" s="21"/>
      <c r="AC20" s="80"/>
    </row>
    <row r="21" spans="1:29">
      <c r="A21" s="173">
        <v>45743</v>
      </c>
      <c r="B21" s="156"/>
      <c r="C21" s="144">
        <v>142</v>
      </c>
      <c r="D21" s="175" t="s">
        <v>185</v>
      </c>
      <c r="E21" s="155"/>
      <c r="F21" s="155"/>
      <c r="G21" s="13"/>
      <c r="T21" s="81" t="e">
        <f t="shared" ref="T21:T51" si="10">$J$2</f>
        <v>#DIV/0!</v>
      </c>
      <c r="U21" s="21" t="e">
        <f t="shared" ref="U21:U51" si="11">$J$2-$J$4</f>
        <v>#DIV/0!</v>
      </c>
      <c r="V21" s="21" t="e">
        <f t="shared" ref="V21:V51" si="12">$J$2+$J$4</f>
        <v>#DIV/0!</v>
      </c>
      <c r="W21" t="e">
        <f t="shared" ref="W21:W51" si="13">$J$2-(2*$J$4)</f>
        <v>#DIV/0!</v>
      </c>
      <c r="X21" s="80" t="e">
        <f t="shared" ref="X21:X51" si="14">$J$2+(2*$J$4)</f>
        <v>#DIV/0!</v>
      </c>
      <c r="Y21" s="21">
        <f t="shared" ref="Y21:Y51" si="15">$K$2</f>
        <v>252.8</v>
      </c>
      <c r="Z21" s="21">
        <f t="shared" ref="Z21:Z51" si="16">$K$2-$K$4</f>
        <v>202.24</v>
      </c>
      <c r="AA21" s="21">
        <f t="shared" ref="AA21:AA51" si="17">$K$2+$K$4</f>
        <v>303.36</v>
      </c>
      <c r="AB21">
        <f t="shared" ref="AB21:AB51" si="18">$K$2-(2*$K$4)</f>
        <v>151.68</v>
      </c>
      <c r="AC21" s="80">
        <f t="shared" ref="AC21:AC51" si="19">$K$2+(2*$K$4)</f>
        <v>353.92</v>
      </c>
    </row>
    <row r="22" spans="1:29">
      <c r="A22" s="46">
        <v>45744</v>
      </c>
      <c r="B22" s="39"/>
      <c r="C22" s="39">
        <v>170</v>
      </c>
      <c r="D22" s="44"/>
      <c r="E22" s="42"/>
      <c r="F22" s="42"/>
      <c r="G22" s="13"/>
      <c r="T22" s="81" t="e">
        <f t="shared" si="10"/>
        <v>#DIV/0!</v>
      </c>
      <c r="U22" s="21" t="e">
        <f t="shared" si="11"/>
        <v>#DIV/0!</v>
      </c>
      <c r="V22" s="21" t="e">
        <f t="shared" si="12"/>
        <v>#DIV/0!</v>
      </c>
      <c r="W22" t="e">
        <f t="shared" si="13"/>
        <v>#DIV/0!</v>
      </c>
      <c r="X22" s="80" t="e">
        <f t="shared" si="14"/>
        <v>#DIV/0!</v>
      </c>
      <c r="Y22" s="21">
        <f t="shared" si="15"/>
        <v>252.8</v>
      </c>
      <c r="Z22" s="21">
        <f t="shared" si="16"/>
        <v>202.24</v>
      </c>
      <c r="AA22" s="21">
        <f t="shared" si="17"/>
        <v>303.36</v>
      </c>
      <c r="AB22">
        <f t="shared" si="18"/>
        <v>151.68</v>
      </c>
      <c r="AC22" s="80">
        <f t="shared" si="19"/>
        <v>353.92</v>
      </c>
    </row>
    <row r="23" spans="1:29">
      <c r="A23" s="46">
        <v>45747</v>
      </c>
      <c r="B23" s="93"/>
      <c r="C23" s="49">
        <v>263</v>
      </c>
      <c r="D23" s="44"/>
      <c r="E23" s="48"/>
      <c r="F23" s="39"/>
      <c r="G23" s="13"/>
      <c r="T23" s="81" t="e">
        <f t="shared" si="10"/>
        <v>#DIV/0!</v>
      </c>
      <c r="U23" s="21" t="e">
        <f t="shared" si="11"/>
        <v>#DIV/0!</v>
      </c>
      <c r="V23" s="21" t="e">
        <f t="shared" si="12"/>
        <v>#DIV/0!</v>
      </c>
      <c r="W23" t="e">
        <f t="shared" si="13"/>
        <v>#DIV/0!</v>
      </c>
      <c r="X23" s="80" t="e">
        <f t="shared" si="14"/>
        <v>#DIV/0!</v>
      </c>
      <c r="Y23" s="21">
        <f t="shared" si="15"/>
        <v>252.8</v>
      </c>
      <c r="Z23" s="21">
        <f t="shared" si="16"/>
        <v>202.24</v>
      </c>
      <c r="AA23" s="21">
        <f t="shared" si="17"/>
        <v>303.36</v>
      </c>
      <c r="AB23">
        <f t="shared" si="18"/>
        <v>151.68</v>
      </c>
      <c r="AC23" s="80">
        <f t="shared" si="19"/>
        <v>353.92</v>
      </c>
    </row>
    <row r="24" spans="1:29">
      <c r="A24" s="46">
        <v>45748</v>
      </c>
      <c r="B24" s="94"/>
      <c r="C24" s="106">
        <v>147</v>
      </c>
      <c r="D24" s="48" t="s">
        <v>186</v>
      </c>
      <c r="E24" s="42"/>
      <c r="F24" s="42"/>
      <c r="G24" s="13"/>
      <c r="T24" s="81" t="e">
        <f t="shared" si="10"/>
        <v>#DIV/0!</v>
      </c>
      <c r="U24" s="21" t="e">
        <f t="shared" si="11"/>
        <v>#DIV/0!</v>
      </c>
      <c r="V24" s="21" t="e">
        <f t="shared" si="12"/>
        <v>#DIV/0!</v>
      </c>
      <c r="W24" t="e">
        <f t="shared" si="13"/>
        <v>#DIV/0!</v>
      </c>
      <c r="X24" s="80" t="e">
        <f t="shared" si="14"/>
        <v>#DIV/0!</v>
      </c>
      <c r="Y24" s="21">
        <f t="shared" si="15"/>
        <v>252.8</v>
      </c>
      <c r="Z24" s="21">
        <f t="shared" si="16"/>
        <v>202.24</v>
      </c>
      <c r="AA24" s="21">
        <f t="shared" si="17"/>
        <v>303.36</v>
      </c>
      <c r="AB24">
        <f t="shared" si="18"/>
        <v>151.68</v>
      </c>
      <c r="AC24" s="80">
        <f t="shared" si="19"/>
        <v>353.92</v>
      </c>
    </row>
    <row r="25" spans="1:29">
      <c r="A25" s="46">
        <v>45749</v>
      </c>
      <c r="B25" s="49"/>
      <c r="C25" s="42">
        <v>274</v>
      </c>
      <c r="D25" s="48"/>
      <c r="E25" s="42"/>
      <c r="F25" s="42"/>
      <c r="G25" s="13"/>
      <c r="J25" s="21"/>
      <c r="T25" s="81" t="e">
        <f t="shared" si="10"/>
        <v>#DIV/0!</v>
      </c>
      <c r="U25" s="21" t="e">
        <f t="shared" si="11"/>
        <v>#DIV/0!</v>
      </c>
      <c r="V25" s="21" t="e">
        <f t="shared" si="12"/>
        <v>#DIV/0!</v>
      </c>
      <c r="W25" t="e">
        <f t="shared" si="13"/>
        <v>#DIV/0!</v>
      </c>
      <c r="X25" s="80" t="e">
        <f t="shared" si="14"/>
        <v>#DIV/0!</v>
      </c>
      <c r="Y25" s="21">
        <f t="shared" si="15"/>
        <v>252.8</v>
      </c>
      <c r="Z25" s="21">
        <f t="shared" si="16"/>
        <v>202.24</v>
      </c>
      <c r="AA25" s="21">
        <f t="shared" si="17"/>
        <v>303.36</v>
      </c>
      <c r="AB25">
        <f t="shared" si="18"/>
        <v>151.68</v>
      </c>
      <c r="AC25" s="80">
        <f t="shared" si="19"/>
        <v>353.92</v>
      </c>
    </row>
    <row r="26" spans="1:29">
      <c r="A26" s="46">
        <v>45750</v>
      </c>
      <c r="B26" s="49"/>
      <c r="C26" s="42">
        <v>208</v>
      </c>
      <c r="D26" s="44"/>
      <c r="E26" s="42"/>
      <c r="F26" s="42"/>
      <c r="G26" s="13"/>
      <c r="T26" s="81" t="e">
        <f t="shared" si="10"/>
        <v>#DIV/0!</v>
      </c>
      <c r="U26" s="21" t="e">
        <f t="shared" si="11"/>
        <v>#DIV/0!</v>
      </c>
      <c r="V26" s="21" t="e">
        <f t="shared" si="12"/>
        <v>#DIV/0!</v>
      </c>
      <c r="W26" t="e">
        <f t="shared" si="13"/>
        <v>#DIV/0!</v>
      </c>
      <c r="X26" s="80" t="e">
        <f t="shared" si="14"/>
        <v>#DIV/0!</v>
      </c>
      <c r="Y26" s="21">
        <f t="shared" si="15"/>
        <v>252.8</v>
      </c>
      <c r="Z26" s="21">
        <f t="shared" si="16"/>
        <v>202.24</v>
      </c>
      <c r="AA26" s="21">
        <f t="shared" si="17"/>
        <v>303.36</v>
      </c>
      <c r="AB26">
        <f t="shared" si="18"/>
        <v>151.68</v>
      </c>
      <c r="AC26" s="80">
        <f t="shared" si="19"/>
        <v>353.92</v>
      </c>
    </row>
    <row r="27" spans="1:29">
      <c r="A27" s="46">
        <v>45751</v>
      </c>
      <c r="B27" s="42"/>
      <c r="C27" s="42">
        <v>191</v>
      </c>
      <c r="D27" s="44"/>
      <c r="E27" s="42"/>
      <c r="F27" s="42"/>
      <c r="G27" s="13"/>
      <c r="T27" s="81" t="e">
        <f t="shared" si="10"/>
        <v>#DIV/0!</v>
      </c>
      <c r="U27" s="21" t="e">
        <f t="shared" si="11"/>
        <v>#DIV/0!</v>
      </c>
      <c r="V27" s="21" t="e">
        <f t="shared" si="12"/>
        <v>#DIV/0!</v>
      </c>
      <c r="W27" t="e">
        <f t="shared" si="13"/>
        <v>#DIV/0!</v>
      </c>
      <c r="X27" s="80" t="e">
        <f t="shared" si="14"/>
        <v>#DIV/0!</v>
      </c>
      <c r="Y27" s="21">
        <f t="shared" si="15"/>
        <v>252.8</v>
      </c>
      <c r="Z27" s="21">
        <f t="shared" si="16"/>
        <v>202.24</v>
      </c>
      <c r="AA27" s="21">
        <f t="shared" si="17"/>
        <v>303.36</v>
      </c>
      <c r="AB27">
        <f t="shared" si="18"/>
        <v>151.68</v>
      </c>
      <c r="AC27" s="80">
        <f t="shared" si="19"/>
        <v>353.92</v>
      </c>
    </row>
    <row r="28" spans="1:29">
      <c r="A28" s="46">
        <v>45754</v>
      </c>
      <c r="B28" s="42"/>
      <c r="C28" s="42">
        <v>247</v>
      </c>
      <c r="D28" s="44"/>
      <c r="E28" s="42"/>
      <c r="F28" s="42"/>
      <c r="G28" s="13"/>
      <c r="T28" s="81" t="e">
        <f t="shared" si="10"/>
        <v>#DIV/0!</v>
      </c>
      <c r="U28" s="21" t="e">
        <f t="shared" si="11"/>
        <v>#DIV/0!</v>
      </c>
      <c r="V28" s="21" t="e">
        <f t="shared" si="12"/>
        <v>#DIV/0!</v>
      </c>
      <c r="W28" t="e">
        <f t="shared" si="13"/>
        <v>#DIV/0!</v>
      </c>
      <c r="X28" s="80" t="e">
        <f t="shared" si="14"/>
        <v>#DIV/0!</v>
      </c>
      <c r="Y28" s="21">
        <f t="shared" si="15"/>
        <v>252.8</v>
      </c>
      <c r="Z28" s="21">
        <f t="shared" si="16"/>
        <v>202.24</v>
      </c>
      <c r="AA28" s="21">
        <f t="shared" si="17"/>
        <v>303.36</v>
      </c>
      <c r="AB28">
        <f t="shared" si="18"/>
        <v>151.68</v>
      </c>
      <c r="AC28" s="80">
        <f t="shared" si="19"/>
        <v>353.92</v>
      </c>
    </row>
    <row r="29" spans="1:29">
      <c r="A29" s="46"/>
      <c r="B29" s="42"/>
      <c r="C29" s="42"/>
      <c r="D29" s="44"/>
      <c r="E29" s="42"/>
      <c r="F29" s="42"/>
      <c r="G29" s="13"/>
      <c r="T29" s="81" t="e">
        <f t="shared" si="10"/>
        <v>#DIV/0!</v>
      </c>
      <c r="U29" s="21" t="e">
        <f t="shared" si="11"/>
        <v>#DIV/0!</v>
      </c>
      <c r="V29" s="21" t="e">
        <f t="shared" si="12"/>
        <v>#DIV/0!</v>
      </c>
      <c r="W29" t="e">
        <f t="shared" si="13"/>
        <v>#DIV/0!</v>
      </c>
      <c r="X29" s="80" t="e">
        <f t="shared" si="14"/>
        <v>#DIV/0!</v>
      </c>
      <c r="Y29" s="21">
        <f t="shared" si="15"/>
        <v>252.8</v>
      </c>
      <c r="Z29" s="21">
        <f t="shared" si="16"/>
        <v>202.24</v>
      </c>
      <c r="AA29" s="21">
        <f t="shared" si="17"/>
        <v>303.36</v>
      </c>
      <c r="AB29">
        <f t="shared" si="18"/>
        <v>151.68</v>
      </c>
      <c r="AC29" s="80">
        <f t="shared" si="19"/>
        <v>353.92</v>
      </c>
    </row>
    <row r="30" spans="1:29">
      <c r="A30" s="46"/>
      <c r="B30" s="42"/>
      <c r="C30" s="42"/>
      <c r="D30" s="44"/>
      <c r="E30" s="42"/>
      <c r="F30" s="42"/>
      <c r="G30" s="13"/>
      <c r="T30" s="81" t="e">
        <f t="shared" si="10"/>
        <v>#DIV/0!</v>
      </c>
      <c r="U30" s="21" t="e">
        <f t="shared" si="11"/>
        <v>#DIV/0!</v>
      </c>
      <c r="V30" s="21" t="e">
        <f t="shared" si="12"/>
        <v>#DIV/0!</v>
      </c>
      <c r="W30" t="e">
        <f t="shared" si="13"/>
        <v>#DIV/0!</v>
      </c>
      <c r="X30" s="80" t="e">
        <f t="shared" si="14"/>
        <v>#DIV/0!</v>
      </c>
      <c r="Y30" s="21">
        <f t="shared" si="15"/>
        <v>252.8</v>
      </c>
      <c r="Z30" s="21">
        <f t="shared" si="16"/>
        <v>202.24</v>
      </c>
      <c r="AA30" s="21">
        <f t="shared" si="17"/>
        <v>303.36</v>
      </c>
      <c r="AB30">
        <f t="shared" si="18"/>
        <v>151.68</v>
      </c>
      <c r="AC30" s="80">
        <f t="shared" si="19"/>
        <v>353.92</v>
      </c>
    </row>
    <row r="31" spans="1:29">
      <c r="A31" s="46"/>
      <c r="B31" s="42"/>
      <c r="C31" s="42"/>
      <c r="D31" s="48"/>
      <c r="E31" s="42"/>
      <c r="F31" s="42"/>
      <c r="G31" s="13"/>
      <c r="T31" s="81" t="e">
        <f t="shared" si="10"/>
        <v>#DIV/0!</v>
      </c>
      <c r="U31" s="21" t="e">
        <f t="shared" si="11"/>
        <v>#DIV/0!</v>
      </c>
      <c r="V31" s="21" t="e">
        <f t="shared" si="12"/>
        <v>#DIV/0!</v>
      </c>
      <c r="W31" t="e">
        <f t="shared" si="13"/>
        <v>#DIV/0!</v>
      </c>
      <c r="X31" s="80" t="e">
        <f t="shared" si="14"/>
        <v>#DIV/0!</v>
      </c>
      <c r="Y31" s="21">
        <f t="shared" si="15"/>
        <v>252.8</v>
      </c>
      <c r="Z31" s="21">
        <f t="shared" si="16"/>
        <v>202.24</v>
      </c>
      <c r="AA31" s="21">
        <f t="shared" si="17"/>
        <v>303.36</v>
      </c>
      <c r="AB31">
        <f t="shared" si="18"/>
        <v>151.68</v>
      </c>
      <c r="AC31" s="80">
        <f t="shared" si="19"/>
        <v>353.92</v>
      </c>
    </row>
    <row r="32" spans="1:29">
      <c r="A32" s="46"/>
      <c r="B32" s="42"/>
      <c r="C32" s="42"/>
      <c r="D32" s="44"/>
      <c r="E32" s="42"/>
      <c r="F32" s="42"/>
      <c r="G32" s="13"/>
      <c r="T32" s="81" t="e">
        <f t="shared" si="10"/>
        <v>#DIV/0!</v>
      </c>
      <c r="U32" s="21" t="e">
        <f t="shared" si="11"/>
        <v>#DIV/0!</v>
      </c>
      <c r="V32" s="21" t="e">
        <f t="shared" si="12"/>
        <v>#DIV/0!</v>
      </c>
      <c r="W32" t="e">
        <f t="shared" si="13"/>
        <v>#DIV/0!</v>
      </c>
      <c r="X32" s="80" t="e">
        <f t="shared" si="14"/>
        <v>#DIV/0!</v>
      </c>
      <c r="Y32" s="21">
        <f t="shared" si="15"/>
        <v>252.8</v>
      </c>
      <c r="Z32" s="21">
        <f t="shared" si="16"/>
        <v>202.24</v>
      </c>
      <c r="AA32" s="21">
        <f t="shared" si="17"/>
        <v>303.36</v>
      </c>
      <c r="AB32">
        <f t="shared" si="18"/>
        <v>151.68</v>
      </c>
      <c r="AC32" s="80">
        <f t="shared" si="19"/>
        <v>353.92</v>
      </c>
    </row>
    <row r="33" spans="1:29">
      <c r="A33" s="46"/>
      <c r="B33" s="42"/>
      <c r="C33" s="42"/>
      <c r="D33" s="44"/>
      <c r="E33" s="42"/>
      <c r="F33" s="42"/>
      <c r="G33" s="13"/>
      <c r="T33" s="81" t="e">
        <f t="shared" si="10"/>
        <v>#DIV/0!</v>
      </c>
      <c r="U33" s="21" t="e">
        <f t="shared" si="11"/>
        <v>#DIV/0!</v>
      </c>
      <c r="V33" s="21" t="e">
        <f t="shared" si="12"/>
        <v>#DIV/0!</v>
      </c>
      <c r="W33" t="e">
        <f t="shared" si="13"/>
        <v>#DIV/0!</v>
      </c>
      <c r="X33" s="80" t="e">
        <f t="shared" si="14"/>
        <v>#DIV/0!</v>
      </c>
      <c r="Y33" s="21">
        <f t="shared" si="15"/>
        <v>252.8</v>
      </c>
      <c r="Z33" s="21">
        <f t="shared" si="16"/>
        <v>202.24</v>
      </c>
      <c r="AA33" s="21">
        <f t="shared" si="17"/>
        <v>303.36</v>
      </c>
      <c r="AB33">
        <f t="shared" si="18"/>
        <v>151.68</v>
      </c>
      <c r="AC33" s="80">
        <f t="shared" si="19"/>
        <v>353.92</v>
      </c>
    </row>
    <row r="34" spans="1:29">
      <c r="A34" s="46"/>
      <c r="B34" s="42"/>
      <c r="C34" s="47"/>
      <c r="D34" s="48"/>
      <c r="E34" s="42"/>
      <c r="F34" s="42"/>
      <c r="G34" s="13"/>
      <c r="T34" s="81" t="e">
        <f t="shared" si="10"/>
        <v>#DIV/0!</v>
      </c>
      <c r="U34" s="21" t="e">
        <f t="shared" si="11"/>
        <v>#DIV/0!</v>
      </c>
      <c r="V34" s="21" t="e">
        <f t="shared" si="12"/>
        <v>#DIV/0!</v>
      </c>
      <c r="W34" t="e">
        <f t="shared" si="13"/>
        <v>#DIV/0!</v>
      </c>
      <c r="X34" s="80" t="e">
        <f t="shared" si="14"/>
        <v>#DIV/0!</v>
      </c>
      <c r="Y34" s="21">
        <f t="shared" si="15"/>
        <v>252.8</v>
      </c>
      <c r="Z34" s="21">
        <f t="shared" si="16"/>
        <v>202.24</v>
      </c>
      <c r="AA34" s="21">
        <f t="shared" si="17"/>
        <v>303.36</v>
      </c>
      <c r="AB34">
        <f t="shared" si="18"/>
        <v>151.68</v>
      </c>
      <c r="AC34" s="80">
        <f t="shared" si="19"/>
        <v>353.92</v>
      </c>
    </row>
    <row r="35" spans="1:29">
      <c r="A35" s="46"/>
      <c r="B35" s="42"/>
      <c r="C35" s="42"/>
      <c r="D35" s="48"/>
      <c r="E35" s="42"/>
      <c r="F35" s="42"/>
      <c r="G35" s="13"/>
      <c r="T35" s="81" t="e">
        <f t="shared" si="10"/>
        <v>#DIV/0!</v>
      </c>
      <c r="U35" s="21" t="e">
        <f t="shared" si="11"/>
        <v>#DIV/0!</v>
      </c>
      <c r="V35" s="21" t="e">
        <f t="shared" si="12"/>
        <v>#DIV/0!</v>
      </c>
      <c r="W35" t="e">
        <f t="shared" si="13"/>
        <v>#DIV/0!</v>
      </c>
      <c r="X35" s="80" t="e">
        <f t="shared" si="14"/>
        <v>#DIV/0!</v>
      </c>
      <c r="Y35" s="21">
        <f t="shared" si="15"/>
        <v>252.8</v>
      </c>
      <c r="Z35" s="21">
        <f t="shared" si="16"/>
        <v>202.24</v>
      </c>
      <c r="AA35" s="21">
        <f t="shared" si="17"/>
        <v>303.36</v>
      </c>
      <c r="AB35">
        <f t="shared" si="18"/>
        <v>151.68</v>
      </c>
      <c r="AC35" s="80">
        <f t="shared" si="19"/>
        <v>353.92</v>
      </c>
    </row>
    <row r="36" spans="1:29">
      <c r="A36" s="46"/>
      <c r="B36" s="91"/>
      <c r="C36" s="42"/>
      <c r="D36" s="44"/>
      <c r="E36" s="13"/>
      <c r="F36" s="13"/>
      <c r="G36" s="13"/>
      <c r="T36" s="81" t="e">
        <f t="shared" si="10"/>
        <v>#DIV/0!</v>
      </c>
      <c r="U36" s="21" t="e">
        <f t="shared" si="11"/>
        <v>#DIV/0!</v>
      </c>
      <c r="V36" s="21" t="e">
        <f t="shared" si="12"/>
        <v>#DIV/0!</v>
      </c>
      <c r="W36" t="e">
        <f t="shared" si="13"/>
        <v>#DIV/0!</v>
      </c>
      <c r="X36" s="80" t="e">
        <f t="shared" si="14"/>
        <v>#DIV/0!</v>
      </c>
      <c r="Y36" s="21">
        <f t="shared" si="15"/>
        <v>252.8</v>
      </c>
      <c r="Z36" s="21">
        <f t="shared" si="16"/>
        <v>202.24</v>
      </c>
      <c r="AA36" s="21">
        <f t="shared" si="17"/>
        <v>303.36</v>
      </c>
      <c r="AB36">
        <f t="shared" si="18"/>
        <v>151.68</v>
      </c>
      <c r="AC36" s="80">
        <f t="shared" si="19"/>
        <v>353.92</v>
      </c>
    </row>
    <row r="37" spans="1:29">
      <c r="A37" s="46"/>
      <c r="B37" s="42"/>
      <c r="C37" s="42"/>
      <c r="D37" s="44"/>
      <c r="E37" s="42"/>
      <c r="F37" s="42"/>
      <c r="G37" s="13"/>
      <c r="T37" s="81" t="e">
        <f t="shared" si="10"/>
        <v>#DIV/0!</v>
      </c>
      <c r="U37" s="21" t="e">
        <f t="shared" si="11"/>
        <v>#DIV/0!</v>
      </c>
      <c r="V37" s="21" t="e">
        <f t="shared" si="12"/>
        <v>#DIV/0!</v>
      </c>
      <c r="W37" t="e">
        <f t="shared" si="13"/>
        <v>#DIV/0!</v>
      </c>
      <c r="X37" s="80" t="e">
        <f t="shared" si="14"/>
        <v>#DIV/0!</v>
      </c>
      <c r="Y37" s="21">
        <f t="shared" si="15"/>
        <v>252.8</v>
      </c>
      <c r="Z37" s="21">
        <f t="shared" si="16"/>
        <v>202.24</v>
      </c>
      <c r="AA37" s="21">
        <f t="shared" si="17"/>
        <v>303.36</v>
      </c>
      <c r="AB37">
        <f t="shared" si="18"/>
        <v>151.68</v>
      </c>
      <c r="AC37" s="80">
        <f t="shared" si="19"/>
        <v>353.92</v>
      </c>
    </row>
    <row r="38" spans="1:29">
      <c r="A38" s="46"/>
      <c r="B38" s="42"/>
      <c r="C38" s="42"/>
      <c r="D38" s="48"/>
      <c r="E38" s="42"/>
      <c r="F38" s="42"/>
      <c r="G38" s="13"/>
      <c r="T38" s="81" t="e">
        <f t="shared" si="10"/>
        <v>#DIV/0!</v>
      </c>
      <c r="U38" s="21" t="e">
        <f t="shared" si="11"/>
        <v>#DIV/0!</v>
      </c>
      <c r="V38" s="21" t="e">
        <f t="shared" si="12"/>
        <v>#DIV/0!</v>
      </c>
      <c r="W38" t="e">
        <f t="shared" si="13"/>
        <v>#DIV/0!</v>
      </c>
      <c r="X38" s="80" t="e">
        <f t="shared" si="14"/>
        <v>#DIV/0!</v>
      </c>
      <c r="Y38" s="21">
        <f t="shared" si="15"/>
        <v>252.8</v>
      </c>
      <c r="Z38" s="21">
        <f t="shared" si="16"/>
        <v>202.24</v>
      </c>
      <c r="AA38" s="21">
        <f t="shared" si="17"/>
        <v>303.36</v>
      </c>
      <c r="AB38">
        <f t="shared" si="18"/>
        <v>151.68</v>
      </c>
      <c r="AC38" s="80">
        <f t="shared" si="19"/>
        <v>353.92</v>
      </c>
    </row>
    <row r="39" spans="1:29">
      <c r="A39" s="46"/>
      <c r="B39" s="42"/>
      <c r="C39" s="42"/>
      <c r="D39" s="48"/>
      <c r="E39" s="42"/>
      <c r="F39" s="42"/>
      <c r="G39" s="13"/>
      <c r="T39" s="81" t="e">
        <f t="shared" si="10"/>
        <v>#DIV/0!</v>
      </c>
      <c r="U39" s="21" t="e">
        <f t="shared" si="11"/>
        <v>#DIV/0!</v>
      </c>
      <c r="V39" s="21" t="e">
        <f t="shared" si="12"/>
        <v>#DIV/0!</v>
      </c>
      <c r="W39" t="e">
        <f t="shared" si="13"/>
        <v>#DIV/0!</v>
      </c>
      <c r="X39" s="80" t="e">
        <f t="shared" si="14"/>
        <v>#DIV/0!</v>
      </c>
      <c r="Y39" s="21">
        <f t="shared" si="15"/>
        <v>252.8</v>
      </c>
      <c r="Z39" s="21">
        <f t="shared" si="16"/>
        <v>202.24</v>
      </c>
      <c r="AA39" s="21">
        <f t="shared" si="17"/>
        <v>303.36</v>
      </c>
      <c r="AB39">
        <f t="shared" si="18"/>
        <v>151.68</v>
      </c>
      <c r="AC39" s="80">
        <f t="shared" si="19"/>
        <v>353.92</v>
      </c>
    </row>
    <row r="40" spans="1:29">
      <c r="A40" s="46"/>
      <c r="B40" s="42"/>
      <c r="C40" s="42"/>
      <c r="D40" s="44"/>
      <c r="E40" s="42"/>
      <c r="F40" s="42"/>
      <c r="G40" s="13"/>
      <c r="T40" s="81" t="e">
        <f t="shared" si="10"/>
        <v>#DIV/0!</v>
      </c>
      <c r="U40" s="21" t="e">
        <f t="shared" si="11"/>
        <v>#DIV/0!</v>
      </c>
      <c r="V40" s="21" t="e">
        <f t="shared" si="12"/>
        <v>#DIV/0!</v>
      </c>
      <c r="W40" t="e">
        <f t="shared" si="13"/>
        <v>#DIV/0!</v>
      </c>
      <c r="X40" s="80" t="e">
        <f t="shared" si="14"/>
        <v>#DIV/0!</v>
      </c>
      <c r="Y40" s="21">
        <f t="shared" si="15"/>
        <v>252.8</v>
      </c>
      <c r="Z40" s="21">
        <f t="shared" si="16"/>
        <v>202.24</v>
      </c>
      <c r="AA40" s="21">
        <f t="shared" si="17"/>
        <v>303.36</v>
      </c>
      <c r="AB40">
        <f t="shared" si="18"/>
        <v>151.68</v>
      </c>
      <c r="AC40" s="80">
        <f t="shared" si="19"/>
        <v>353.92</v>
      </c>
    </row>
    <row r="41" spans="1:29">
      <c r="A41" s="46"/>
      <c r="B41" s="42"/>
      <c r="C41" s="42"/>
      <c r="D41" s="48"/>
      <c r="E41" s="42"/>
      <c r="F41" s="42"/>
      <c r="G41" s="13"/>
      <c r="T41" s="81" t="e">
        <f t="shared" si="10"/>
        <v>#DIV/0!</v>
      </c>
      <c r="U41" s="21" t="e">
        <f t="shared" si="11"/>
        <v>#DIV/0!</v>
      </c>
      <c r="V41" s="21" t="e">
        <f t="shared" si="12"/>
        <v>#DIV/0!</v>
      </c>
      <c r="W41" t="e">
        <f t="shared" si="13"/>
        <v>#DIV/0!</v>
      </c>
      <c r="X41" s="80" t="e">
        <f t="shared" si="14"/>
        <v>#DIV/0!</v>
      </c>
      <c r="Y41" s="21">
        <f t="shared" si="15"/>
        <v>252.8</v>
      </c>
      <c r="Z41" s="21">
        <f t="shared" si="16"/>
        <v>202.24</v>
      </c>
      <c r="AA41" s="21">
        <f t="shared" si="17"/>
        <v>303.36</v>
      </c>
      <c r="AB41">
        <f t="shared" si="18"/>
        <v>151.68</v>
      </c>
      <c r="AC41" s="80">
        <f t="shared" si="19"/>
        <v>353.92</v>
      </c>
    </row>
    <row r="42" spans="1:29">
      <c r="A42" s="46"/>
      <c r="B42" s="42"/>
      <c r="C42" s="42"/>
      <c r="D42" s="48"/>
      <c r="E42" s="42"/>
      <c r="F42" s="42"/>
      <c r="G42" s="13"/>
      <c r="T42" s="81" t="e">
        <f t="shared" si="10"/>
        <v>#DIV/0!</v>
      </c>
      <c r="U42" s="21" t="e">
        <f t="shared" si="11"/>
        <v>#DIV/0!</v>
      </c>
      <c r="V42" s="21" t="e">
        <f t="shared" si="12"/>
        <v>#DIV/0!</v>
      </c>
      <c r="W42" t="e">
        <f t="shared" si="13"/>
        <v>#DIV/0!</v>
      </c>
      <c r="X42" s="80" t="e">
        <f t="shared" si="14"/>
        <v>#DIV/0!</v>
      </c>
      <c r="Y42" s="21">
        <f t="shared" si="15"/>
        <v>252.8</v>
      </c>
      <c r="Z42" s="21">
        <f t="shared" si="16"/>
        <v>202.24</v>
      </c>
      <c r="AA42" s="21">
        <f t="shared" si="17"/>
        <v>303.36</v>
      </c>
      <c r="AB42">
        <f t="shared" si="18"/>
        <v>151.68</v>
      </c>
      <c r="AC42" s="80">
        <f t="shared" si="19"/>
        <v>353.92</v>
      </c>
    </row>
    <row r="43" spans="1:29">
      <c r="A43" s="46"/>
      <c r="B43" s="49"/>
      <c r="C43" s="42"/>
      <c r="D43" s="44"/>
      <c r="E43" s="42"/>
      <c r="F43" s="42"/>
      <c r="G43" s="13"/>
      <c r="T43" s="81" t="e">
        <f t="shared" si="10"/>
        <v>#DIV/0!</v>
      </c>
      <c r="U43" s="21" t="e">
        <f t="shared" si="11"/>
        <v>#DIV/0!</v>
      </c>
      <c r="V43" s="21" t="e">
        <f t="shared" si="12"/>
        <v>#DIV/0!</v>
      </c>
      <c r="W43" t="e">
        <f t="shared" si="13"/>
        <v>#DIV/0!</v>
      </c>
      <c r="X43" s="80" t="e">
        <f t="shared" si="14"/>
        <v>#DIV/0!</v>
      </c>
      <c r="Y43" s="21">
        <f t="shared" si="15"/>
        <v>252.8</v>
      </c>
      <c r="Z43" s="21">
        <f t="shared" si="16"/>
        <v>202.24</v>
      </c>
      <c r="AA43" s="21">
        <f t="shared" si="17"/>
        <v>303.36</v>
      </c>
      <c r="AB43">
        <f t="shared" si="18"/>
        <v>151.68</v>
      </c>
      <c r="AC43" s="80">
        <f t="shared" si="19"/>
        <v>353.92</v>
      </c>
    </row>
    <row r="44" spans="1:29">
      <c r="A44" s="46"/>
      <c r="B44" s="47"/>
      <c r="C44" s="42"/>
      <c r="D44" s="44"/>
      <c r="E44" s="42"/>
      <c r="F44" s="42"/>
      <c r="G44" s="13"/>
      <c r="T44" s="81" t="e">
        <f t="shared" si="10"/>
        <v>#DIV/0!</v>
      </c>
      <c r="U44" s="21" t="e">
        <f t="shared" si="11"/>
        <v>#DIV/0!</v>
      </c>
      <c r="V44" s="21" t="e">
        <f t="shared" si="12"/>
        <v>#DIV/0!</v>
      </c>
      <c r="W44" t="e">
        <f t="shared" si="13"/>
        <v>#DIV/0!</v>
      </c>
      <c r="X44" s="80" t="e">
        <f t="shared" si="14"/>
        <v>#DIV/0!</v>
      </c>
      <c r="Y44" s="21">
        <f t="shared" si="15"/>
        <v>252.8</v>
      </c>
      <c r="Z44" s="21">
        <f t="shared" si="16"/>
        <v>202.24</v>
      </c>
      <c r="AA44" s="21">
        <f t="shared" si="17"/>
        <v>303.36</v>
      </c>
      <c r="AB44">
        <f t="shared" si="18"/>
        <v>151.68</v>
      </c>
      <c r="AC44" s="80">
        <f t="shared" si="19"/>
        <v>353.92</v>
      </c>
    </row>
    <row r="45" spans="1:29">
      <c r="A45" s="46"/>
      <c r="B45" s="47"/>
      <c r="C45" s="42"/>
      <c r="D45" s="44"/>
      <c r="E45" s="42"/>
      <c r="F45" s="42"/>
      <c r="G45" s="13"/>
      <c r="T45" s="81" t="e">
        <f t="shared" si="10"/>
        <v>#DIV/0!</v>
      </c>
      <c r="U45" s="21" t="e">
        <f t="shared" si="11"/>
        <v>#DIV/0!</v>
      </c>
      <c r="V45" s="21" t="e">
        <f t="shared" si="12"/>
        <v>#DIV/0!</v>
      </c>
      <c r="W45" t="e">
        <f t="shared" si="13"/>
        <v>#DIV/0!</v>
      </c>
      <c r="X45" s="80" t="e">
        <f t="shared" si="14"/>
        <v>#DIV/0!</v>
      </c>
      <c r="Y45" s="21">
        <f t="shared" si="15"/>
        <v>252.8</v>
      </c>
      <c r="Z45" s="21">
        <f t="shared" si="16"/>
        <v>202.24</v>
      </c>
      <c r="AA45" s="21">
        <f t="shared" si="17"/>
        <v>303.36</v>
      </c>
      <c r="AB45">
        <f t="shared" si="18"/>
        <v>151.68</v>
      </c>
      <c r="AC45" s="80">
        <f t="shared" si="19"/>
        <v>353.92</v>
      </c>
    </row>
    <row r="46" spans="1:29">
      <c r="A46" s="46"/>
      <c r="B46" s="42"/>
      <c r="C46" s="42"/>
      <c r="D46" s="42"/>
      <c r="E46" s="42"/>
      <c r="F46" s="42"/>
      <c r="G46" s="13"/>
      <c r="T46" s="81" t="e">
        <f t="shared" si="10"/>
        <v>#DIV/0!</v>
      </c>
      <c r="U46" s="21" t="e">
        <f t="shared" si="11"/>
        <v>#DIV/0!</v>
      </c>
      <c r="V46" s="21" t="e">
        <f t="shared" si="12"/>
        <v>#DIV/0!</v>
      </c>
      <c r="W46" t="e">
        <f t="shared" si="13"/>
        <v>#DIV/0!</v>
      </c>
      <c r="X46" s="80" t="e">
        <f t="shared" si="14"/>
        <v>#DIV/0!</v>
      </c>
      <c r="Y46" s="21">
        <f t="shared" si="15"/>
        <v>252.8</v>
      </c>
      <c r="Z46" s="21">
        <f t="shared" si="16"/>
        <v>202.24</v>
      </c>
      <c r="AA46" s="21">
        <f t="shared" si="17"/>
        <v>303.36</v>
      </c>
      <c r="AB46">
        <f t="shared" si="18"/>
        <v>151.68</v>
      </c>
      <c r="AC46" s="80">
        <f t="shared" si="19"/>
        <v>353.92</v>
      </c>
    </row>
    <row r="47" spans="1:29">
      <c r="A47" s="46"/>
      <c r="B47" s="42"/>
      <c r="C47" s="42"/>
      <c r="D47" s="48"/>
      <c r="E47" s="13"/>
      <c r="F47" s="13"/>
      <c r="G47" s="13"/>
      <c r="T47" s="81" t="e">
        <f t="shared" si="10"/>
        <v>#DIV/0!</v>
      </c>
      <c r="U47" s="21" t="e">
        <f t="shared" si="11"/>
        <v>#DIV/0!</v>
      </c>
      <c r="V47" s="21" t="e">
        <f t="shared" si="12"/>
        <v>#DIV/0!</v>
      </c>
      <c r="W47" t="e">
        <f t="shared" si="13"/>
        <v>#DIV/0!</v>
      </c>
      <c r="X47" s="80" t="e">
        <f t="shared" si="14"/>
        <v>#DIV/0!</v>
      </c>
      <c r="Y47" s="21">
        <f t="shared" si="15"/>
        <v>252.8</v>
      </c>
      <c r="Z47" s="21">
        <f t="shared" si="16"/>
        <v>202.24</v>
      </c>
      <c r="AA47" s="21">
        <f t="shared" si="17"/>
        <v>303.36</v>
      </c>
      <c r="AB47">
        <f t="shared" si="18"/>
        <v>151.68</v>
      </c>
      <c r="AC47" s="80">
        <f t="shared" si="19"/>
        <v>353.92</v>
      </c>
    </row>
    <row r="48" spans="1:29">
      <c r="A48" s="46"/>
      <c r="B48" s="42"/>
      <c r="C48" s="42"/>
      <c r="D48" s="48"/>
      <c r="E48" s="13"/>
      <c r="F48" s="13"/>
      <c r="G48" s="13"/>
      <c r="T48" s="81" t="e">
        <f t="shared" si="10"/>
        <v>#DIV/0!</v>
      </c>
      <c r="U48" s="21" t="e">
        <f t="shared" si="11"/>
        <v>#DIV/0!</v>
      </c>
      <c r="V48" s="21" t="e">
        <f t="shared" si="12"/>
        <v>#DIV/0!</v>
      </c>
      <c r="W48" t="e">
        <f t="shared" si="13"/>
        <v>#DIV/0!</v>
      </c>
      <c r="X48" s="80" t="e">
        <f t="shared" si="14"/>
        <v>#DIV/0!</v>
      </c>
      <c r="Y48" s="21">
        <f t="shared" si="15"/>
        <v>252.8</v>
      </c>
      <c r="Z48" s="21">
        <f t="shared" si="16"/>
        <v>202.24</v>
      </c>
      <c r="AA48" s="21">
        <f t="shared" si="17"/>
        <v>303.36</v>
      </c>
      <c r="AB48">
        <f t="shared" si="18"/>
        <v>151.68</v>
      </c>
      <c r="AC48" s="80">
        <f t="shared" si="19"/>
        <v>353.92</v>
      </c>
    </row>
    <row r="49" spans="1:29">
      <c r="A49" s="46"/>
      <c r="B49" s="42"/>
      <c r="C49" s="42"/>
      <c r="D49" s="48"/>
      <c r="E49" s="13"/>
      <c r="F49" s="13"/>
      <c r="G49" s="13"/>
      <c r="T49" s="81" t="e">
        <f t="shared" si="10"/>
        <v>#DIV/0!</v>
      </c>
      <c r="U49" s="21" t="e">
        <f t="shared" si="11"/>
        <v>#DIV/0!</v>
      </c>
      <c r="V49" s="21" t="e">
        <f t="shared" si="12"/>
        <v>#DIV/0!</v>
      </c>
      <c r="W49" t="e">
        <f t="shared" si="13"/>
        <v>#DIV/0!</v>
      </c>
      <c r="X49" s="80" t="e">
        <f t="shared" si="14"/>
        <v>#DIV/0!</v>
      </c>
      <c r="Y49" s="21">
        <f t="shared" si="15"/>
        <v>252.8</v>
      </c>
      <c r="Z49" s="21">
        <f t="shared" si="16"/>
        <v>202.24</v>
      </c>
      <c r="AA49" s="21">
        <f t="shared" si="17"/>
        <v>303.36</v>
      </c>
      <c r="AB49">
        <f t="shared" si="18"/>
        <v>151.68</v>
      </c>
      <c r="AC49" s="80">
        <f t="shared" si="19"/>
        <v>353.92</v>
      </c>
    </row>
    <row r="50" spans="1:29">
      <c r="A50" s="46"/>
      <c r="B50" s="42"/>
      <c r="C50" s="42"/>
      <c r="D50" s="48"/>
      <c r="E50" s="13"/>
      <c r="F50" s="13"/>
      <c r="G50" s="13"/>
      <c r="T50" s="81" t="e">
        <f t="shared" si="10"/>
        <v>#DIV/0!</v>
      </c>
      <c r="U50" s="21" t="e">
        <f t="shared" si="11"/>
        <v>#DIV/0!</v>
      </c>
      <c r="V50" s="21" t="e">
        <f t="shared" si="12"/>
        <v>#DIV/0!</v>
      </c>
      <c r="W50" t="e">
        <f t="shared" si="13"/>
        <v>#DIV/0!</v>
      </c>
      <c r="X50" s="80" t="e">
        <f t="shared" si="14"/>
        <v>#DIV/0!</v>
      </c>
      <c r="Y50" s="21">
        <f t="shared" si="15"/>
        <v>252.8</v>
      </c>
      <c r="Z50" s="21">
        <f t="shared" si="16"/>
        <v>202.24</v>
      </c>
      <c r="AA50" s="21">
        <f t="shared" si="17"/>
        <v>303.36</v>
      </c>
      <c r="AB50">
        <f t="shared" si="18"/>
        <v>151.68</v>
      </c>
      <c r="AC50" s="80">
        <f t="shared" si="19"/>
        <v>353.92</v>
      </c>
    </row>
    <row r="51" spans="1:29">
      <c r="A51" s="46"/>
      <c r="B51" s="42"/>
      <c r="C51" s="42"/>
      <c r="D51" s="48"/>
      <c r="E51" s="13"/>
      <c r="F51" s="13"/>
      <c r="G51" s="13"/>
      <c r="T51" s="81" t="e">
        <f t="shared" si="10"/>
        <v>#DIV/0!</v>
      </c>
      <c r="U51" s="21" t="e">
        <f t="shared" si="11"/>
        <v>#DIV/0!</v>
      </c>
      <c r="V51" s="21" t="e">
        <f t="shared" si="12"/>
        <v>#DIV/0!</v>
      </c>
      <c r="W51" t="e">
        <f t="shared" si="13"/>
        <v>#DIV/0!</v>
      </c>
      <c r="X51" s="80" t="e">
        <f t="shared" si="14"/>
        <v>#DIV/0!</v>
      </c>
      <c r="Y51" s="21">
        <f t="shared" si="15"/>
        <v>252.8</v>
      </c>
      <c r="Z51" s="21">
        <f t="shared" si="16"/>
        <v>202.24</v>
      </c>
      <c r="AA51" s="21">
        <f t="shared" si="17"/>
        <v>303.36</v>
      </c>
      <c r="AB51">
        <f t="shared" si="18"/>
        <v>151.68</v>
      </c>
      <c r="AC51" s="80">
        <f t="shared" si="19"/>
        <v>353.92</v>
      </c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12"/>
    </row>
  </sheetData>
  <mergeCells count="11">
    <mergeCell ref="D9:F9"/>
    <mergeCell ref="A5:A6"/>
    <mergeCell ref="D5:F5"/>
    <mergeCell ref="D6:F6"/>
    <mergeCell ref="D7:F7"/>
    <mergeCell ref="D8:F8"/>
    <mergeCell ref="D10:F10"/>
    <mergeCell ref="D11:F11"/>
    <mergeCell ref="D12:F12"/>
    <mergeCell ref="D13:F13"/>
    <mergeCell ref="D14:F14"/>
  </mergeCell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4EA0-86C1-4E41-9302-ED66620939BC}">
  <dimension ref="A1:AC58"/>
  <sheetViews>
    <sheetView topLeftCell="A22" workbookViewId="0">
      <selection activeCell="A37" sqref="A37:A39"/>
    </sheetView>
  </sheetViews>
  <sheetFormatPr defaultRowHeight="15"/>
  <cols>
    <col min="1" max="1" width="11.140625" customWidth="1"/>
    <col min="2" max="2" width="11.28515625" customWidth="1"/>
    <col min="3" max="3" width="12" customWidth="1"/>
    <col min="5" max="5" width="25.5703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1" max="22" width="7.7109375" bestFit="1" customWidth="1"/>
    <col min="25" max="25" width="11.42578125" customWidth="1"/>
  </cols>
  <sheetData>
    <row r="1" spans="1:29" ht="21" thickBot="1">
      <c r="A1" s="1" t="s">
        <v>0</v>
      </c>
      <c r="B1" s="166" t="s">
        <v>187</v>
      </c>
      <c r="C1" s="3"/>
      <c r="D1" s="4"/>
      <c r="E1" s="5" t="s">
        <v>1</v>
      </c>
      <c r="F1" s="6">
        <v>2025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 ht="15.75" thickBot="1">
      <c r="A2" s="1" t="s">
        <v>8</v>
      </c>
      <c r="B2" s="166" t="s">
        <v>188</v>
      </c>
      <c r="C2" s="3"/>
      <c r="D2" s="4"/>
      <c r="E2" s="11" t="s">
        <v>189</v>
      </c>
      <c r="F2" s="68"/>
      <c r="H2" s="7"/>
      <c r="I2" s="13" t="s">
        <v>10</v>
      </c>
      <c r="J2" s="14">
        <f>AVERAGE(B7:B12)</f>
        <v>48.666666666666664</v>
      </c>
      <c r="K2" s="14">
        <f>AVERAGE(C7:C12)</f>
        <v>374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>
        <v>45743</v>
      </c>
      <c r="D3" s="18"/>
      <c r="E3" s="11" t="s">
        <v>190</v>
      </c>
      <c r="F3" s="69"/>
      <c r="H3" s="7"/>
      <c r="I3" s="13" t="s">
        <v>12</v>
      </c>
      <c r="J3" s="19">
        <f>STDEV(B7:B12)</f>
        <v>8.8468450120179458</v>
      </c>
      <c r="K3" s="19">
        <f>STDEV(C7:C12)</f>
        <v>126.30281073673697</v>
      </c>
      <c r="M3" s="13" t="s">
        <v>12</v>
      </c>
      <c r="N3" s="19"/>
      <c r="O3" s="19"/>
      <c r="P3" s="52"/>
      <c r="Q3" s="52"/>
      <c r="R3" s="52"/>
    </row>
    <row r="4" spans="1:29" ht="15.75" thickBot="1">
      <c r="A4" s="12"/>
      <c r="D4" s="20"/>
      <c r="F4" s="21"/>
      <c r="G4" s="22"/>
      <c r="H4" s="7"/>
      <c r="I4" s="13" t="s">
        <v>13</v>
      </c>
      <c r="J4" s="23">
        <f>J2*0.2</f>
        <v>9.7333333333333343</v>
      </c>
      <c r="K4" s="13">
        <f>0.2*K2</f>
        <v>74.8</v>
      </c>
      <c r="M4" s="13" t="s">
        <v>13</v>
      </c>
      <c r="N4" s="23"/>
      <c r="O4" s="13">
        <f>0.2*O2</f>
        <v>0</v>
      </c>
    </row>
    <row r="5" spans="1:29" ht="16.5" thickTop="1" thickBot="1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191</v>
      </c>
      <c r="C6" s="57" t="s">
        <v>192</v>
      </c>
      <c r="D6" s="243"/>
      <c r="E6" s="244"/>
      <c r="F6" s="244"/>
      <c r="G6" s="33"/>
      <c r="H6" s="7"/>
      <c r="I6" s="26" t="s">
        <v>22</v>
      </c>
      <c r="J6" s="19">
        <f>J2-(2*J4)</f>
        <v>29.199999999999996</v>
      </c>
      <c r="K6" s="19">
        <f>K2-(2*K4)</f>
        <v>224.4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45744</v>
      </c>
      <c r="B7" s="31">
        <v>45</v>
      </c>
      <c r="C7" s="58">
        <v>280</v>
      </c>
      <c r="D7" s="234"/>
      <c r="E7" s="234"/>
      <c r="F7" s="234"/>
      <c r="G7" s="32"/>
      <c r="H7" s="7"/>
      <c r="I7" s="26" t="s">
        <v>25</v>
      </c>
      <c r="J7" s="19">
        <f>J2+(2*J4)</f>
        <v>68.133333333333326</v>
      </c>
      <c r="K7" s="19">
        <f>K2+(2*K4)</f>
        <v>523.6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45747</v>
      </c>
      <c r="B8" s="31">
        <v>66</v>
      </c>
      <c r="C8" s="59">
        <v>561</v>
      </c>
      <c r="D8" s="234"/>
      <c r="E8" s="234"/>
      <c r="F8" s="234"/>
      <c r="G8" s="33"/>
      <c r="H8" s="7"/>
      <c r="T8" s="81">
        <f>$J$2</f>
        <v>48.666666666666664</v>
      </c>
      <c r="U8" s="21">
        <f>$J$2-$J$4</f>
        <v>38.93333333333333</v>
      </c>
      <c r="V8" s="21">
        <f>$J$2+$J$4</f>
        <v>58.4</v>
      </c>
      <c r="W8">
        <f>$J$2-(2*$J$4)</f>
        <v>29.199999999999996</v>
      </c>
      <c r="X8" s="80">
        <f>$J$2+(2*$J$4)</f>
        <v>68.133333333333326</v>
      </c>
      <c r="Y8" s="21">
        <f>$K$2</f>
        <v>374</v>
      </c>
      <c r="Z8" s="21">
        <f>$K$2-$K$4</f>
        <v>299.2</v>
      </c>
      <c r="AA8" s="21">
        <f>$K$2+$K$4</f>
        <v>448.8</v>
      </c>
      <c r="AB8">
        <f>$K$2-(2*$K$4)</f>
        <v>224.4</v>
      </c>
      <c r="AC8" s="80">
        <f>$K$2+(2*$K$4)</f>
        <v>523.6</v>
      </c>
    </row>
    <row r="9" spans="1:29">
      <c r="A9" s="46">
        <v>45748</v>
      </c>
      <c r="B9" s="31">
        <v>43</v>
      </c>
      <c r="C9" s="59">
        <v>200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1" si="0">$J$2</f>
        <v>48.666666666666664</v>
      </c>
      <c r="U9" s="21">
        <f t="shared" ref="U9:U51" si="1">$J$2-$J$4</f>
        <v>38.93333333333333</v>
      </c>
      <c r="V9" s="21">
        <f t="shared" ref="V9:V51" si="2">$J$2+$J$4</f>
        <v>58.4</v>
      </c>
      <c r="W9">
        <f t="shared" ref="W9:W51" si="3">$J$2-(2*$J$4)</f>
        <v>29.199999999999996</v>
      </c>
      <c r="X9" s="80">
        <f t="shared" ref="X9:X51" si="4">$J$2+(2*$J$4)</f>
        <v>68.133333333333326</v>
      </c>
      <c r="Y9" s="21">
        <f t="shared" ref="Y9:Y51" si="5">$K$2</f>
        <v>374</v>
      </c>
      <c r="Z9" s="21">
        <f t="shared" ref="Z9:Z51" si="6">$K$2-$K$4</f>
        <v>299.2</v>
      </c>
      <c r="AA9" s="21">
        <f t="shared" ref="AA9:AA51" si="7">$K$2+$K$4</f>
        <v>448.8</v>
      </c>
      <c r="AB9">
        <f t="shared" ref="AB9:AB51" si="8">$K$2-(2*$K$4)</f>
        <v>224.4</v>
      </c>
      <c r="AC9" s="80">
        <f t="shared" ref="AC9:AC51" si="9">$K$2+(2*$K$4)</f>
        <v>523.6</v>
      </c>
    </row>
    <row r="10" spans="1:29">
      <c r="A10" s="171">
        <v>45749</v>
      </c>
      <c r="B10" s="172">
        <v>50</v>
      </c>
      <c r="C10" s="145">
        <v>415</v>
      </c>
      <c r="D10" s="234"/>
      <c r="E10" s="234"/>
      <c r="F10" s="234"/>
      <c r="G10" s="32"/>
      <c r="I10" s="36"/>
      <c r="T10" s="81">
        <f t="shared" si="0"/>
        <v>48.666666666666664</v>
      </c>
      <c r="U10" s="21">
        <f t="shared" si="1"/>
        <v>38.93333333333333</v>
      </c>
      <c r="V10" s="21">
        <f t="shared" si="2"/>
        <v>58.4</v>
      </c>
      <c r="W10">
        <f t="shared" si="3"/>
        <v>29.199999999999996</v>
      </c>
      <c r="X10" s="80">
        <f t="shared" si="4"/>
        <v>68.133333333333326</v>
      </c>
      <c r="Y10" s="21">
        <f t="shared" si="5"/>
        <v>374</v>
      </c>
      <c r="Z10" s="21">
        <f t="shared" si="6"/>
        <v>299.2</v>
      </c>
      <c r="AA10" s="21">
        <f t="shared" si="7"/>
        <v>448.8</v>
      </c>
      <c r="AB10">
        <f t="shared" si="8"/>
        <v>224.4</v>
      </c>
      <c r="AC10" s="80">
        <f t="shared" si="9"/>
        <v>523.6</v>
      </c>
    </row>
    <row r="11" spans="1:29">
      <c r="A11" s="70">
        <v>45750</v>
      </c>
      <c r="B11" s="108">
        <v>44</v>
      </c>
      <c r="C11" s="108">
        <v>354</v>
      </c>
      <c r="D11" s="247"/>
      <c r="E11" s="247"/>
      <c r="F11" s="247"/>
      <c r="G11" s="32"/>
      <c r="J11" s="21"/>
      <c r="K11" s="21"/>
      <c r="T11" s="81">
        <f t="shared" si="0"/>
        <v>48.666666666666664</v>
      </c>
      <c r="U11" s="21">
        <f t="shared" si="1"/>
        <v>38.93333333333333</v>
      </c>
      <c r="V11" s="21">
        <f t="shared" si="2"/>
        <v>58.4</v>
      </c>
      <c r="W11">
        <f t="shared" si="3"/>
        <v>29.199999999999996</v>
      </c>
      <c r="X11" s="80">
        <f t="shared" si="4"/>
        <v>68.133333333333326</v>
      </c>
      <c r="Y11" s="21">
        <f t="shared" si="5"/>
        <v>374</v>
      </c>
      <c r="Z11" s="21">
        <f t="shared" si="6"/>
        <v>299.2</v>
      </c>
      <c r="AA11" s="21">
        <f t="shared" si="7"/>
        <v>448.8</v>
      </c>
      <c r="AB11">
        <f t="shared" si="8"/>
        <v>224.4</v>
      </c>
      <c r="AC11" s="80">
        <f t="shared" si="9"/>
        <v>523.6</v>
      </c>
    </row>
    <row r="12" spans="1:29">
      <c r="A12" s="70">
        <v>45751</v>
      </c>
      <c r="B12" s="31">
        <v>44</v>
      </c>
      <c r="C12" s="31">
        <v>434</v>
      </c>
      <c r="D12" s="247" t="s">
        <v>193</v>
      </c>
      <c r="E12" s="247"/>
      <c r="F12" s="247"/>
      <c r="G12" s="32"/>
      <c r="J12" s="52"/>
      <c r="K12" s="52"/>
      <c r="T12" s="81">
        <f t="shared" si="0"/>
        <v>48.666666666666664</v>
      </c>
      <c r="U12" s="21">
        <f t="shared" si="1"/>
        <v>38.93333333333333</v>
      </c>
      <c r="V12" s="21">
        <f t="shared" si="2"/>
        <v>58.4</v>
      </c>
      <c r="W12">
        <f t="shared" si="3"/>
        <v>29.199999999999996</v>
      </c>
      <c r="X12" s="80">
        <f t="shared" si="4"/>
        <v>68.133333333333326</v>
      </c>
      <c r="Y12" s="21">
        <f t="shared" si="5"/>
        <v>374</v>
      </c>
      <c r="Z12" s="21">
        <f t="shared" si="6"/>
        <v>299.2</v>
      </c>
      <c r="AA12" s="21">
        <f t="shared" si="7"/>
        <v>448.8</v>
      </c>
      <c r="AB12">
        <f t="shared" si="8"/>
        <v>224.4</v>
      </c>
      <c r="AC12" s="80">
        <f t="shared" si="9"/>
        <v>523.6</v>
      </c>
    </row>
    <row r="13" spans="1:29">
      <c r="A13" s="70">
        <v>45755</v>
      </c>
      <c r="B13" s="115">
        <v>34</v>
      </c>
      <c r="C13" s="115">
        <v>236</v>
      </c>
      <c r="D13" s="247"/>
      <c r="E13" s="247"/>
      <c r="F13" s="247"/>
      <c r="G13" s="33"/>
      <c r="T13" s="81">
        <f t="shared" si="0"/>
        <v>48.666666666666664</v>
      </c>
      <c r="U13" s="21">
        <f t="shared" si="1"/>
        <v>38.93333333333333</v>
      </c>
      <c r="V13" s="21">
        <f t="shared" si="2"/>
        <v>58.4</v>
      </c>
      <c r="W13">
        <f t="shared" si="3"/>
        <v>29.199999999999996</v>
      </c>
      <c r="X13" s="80">
        <f t="shared" si="4"/>
        <v>68.133333333333326</v>
      </c>
      <c r="Y13" s="21">
        <f t="shared" si="5"/>
        <v>374</v>
      </c>
      <c r="Z13" s="21">
        <f t="shared" si="6"/>
        <v>299.2</v>
      </c>
      <c r="AA13" s="21">
        <f t="shared" si="7"/>
        <v>448.8</v>
      </c>
      <c r="AB13">
        <f t="shared" si="8"/>
        <v>224.4</v>
      </c>
      <c r="AC13" s="80">
        <f t="shared" si="9"/>
        <v>523.6</v>
      </c>
    </row>
    <row r="14" spans="1:29">
      <c r="A14" s="70">
        <v>45756</v>
      </c>
      <c r="B14" s="115">
        <v>51</v>
      </c>
      <c r="C14" s="115">
        <v>525</v>
      </c>
      <c r="D14" s="247" t="s">
        <v>194</v>
      </c>
      <c r="E14" s="247"/>
      <c r="F14" s="247"/>
      <c r="G14" s="33"/>
      <c r="I14" s="13" t="s">
        <v>31</v>
      </c>
      <c r="J14" s="13"/>
      <c r="K14" s="13"/>
      <c r="T14" s="81">
        <f t="shared" si="0"/>
        <v>48.666666666666664</v>
      </c>
      <c r="U14" s="21">
        <f t="shared" si="1"/>
        <v>38.93333333333333</v>
      </c>
      <c r="V14" s="21">
        <f t="shared" si="2"/>
        <v>58.4</v>
      </c>
      <c r="W14">
        <f t="shared" si="3"/>
        <v>29.199999999999996</v>
      </c>
      <c r="X14" s="80">
        <f t="shared" si="4"/>
        <v>68.133333333333326</v>
      </c>
      <c r="Y14" s="21">
        <f t="shared" si="5"/>
        <v>374</v>
      </c>
      <c r="Z14" s="21">
        <f t="shared" si="6"/>
        <v>299.2</v>
      </c>
      <c r="AA14" s="21">
        <f t="shared" si="7"/>
        <v>448.8</v>
      </c>
      <c r="AB14">
        <f t="shared" si="8"/>
        <v>224.4</v>
      </c>
      <c r="AC14" s="80">
        <f t="shared" si="9"/>
        <v>523.6</v>
      </c>
    </row>
    <row r="15" spans="1:29">
      <c r="A15" s="178">
        <v>45757</v>
      </c>
      <c r="B15" s="179">
        <v>34</v>
      </c>
      <c r="C15" s="179">
        <v>366</v>
      </c>
      <c r="D15" s="176"/>
      <c r="E15" s="180"/>
      <c r="F15" s="180"/>
      <c r="G15" s="33"/>
      <c r="I15" s="13" t="s">
        <v>10</v>
      </c>
      <c r="J15" s="14">
        <f>AVERAGE(B13:B40)</f>
        <v>46</v>
      </c>
      <c r="K15" s="13">
        <f>AVERAGE(C13:C40)</f>
        <v>390.875</v>
      </c>
      <c r="T15" s="81">
        <f t="shared" si="0"/>
        <v>48.666666666666664</v>
      </c>
      <c r="U15" s="21">
        <f t="shared" si="1"/>
        <v>38.93333333333333</v>
      </c>
      <c r="V15" s="21">
        <f t="shared" si="2"/>
        <v>58.4</v>
      </c>
      <c r="W15">
        <f t="shared" si="3"/>
        <v>29.199999999999996</v>
      </c>
      <c r="X15" s="80">
        <f t="shared" si="4"/>
        <v>68.133333333333326</v>
      </c>
      <c r="Y15" s="21">
        <f t="shared" si="5"/>
        <v>374</v>
      </c>
      <c r="Z15" s="21">
        <f t="shared" si="6"/>
        <v>299.2</v>
      </c>
      <c r="AA15" s="21">
        <f t="shared" si="7"/>
        <v>448.8</v>
      </c>
      <c r="AB15">
        <f t="shared" si="8"/>
        <v>224.4</v>
      </c>
      <c r="AC15" s="80">
        <f t="shared" si="9"/>
        <v>523.6</v>
      </c>
    </row>
    <row r="16" spans="1:29">
      <c r="A16" s="72">
        <v>45758</v>
      </c>
      <c r="B16" s="116">
        <v>35</v>
      </c>
      <c r="C16" s="116">
        <v>303</v>
      </c>
      <c r="D16" s="168"/>
      <c r="E16" s="115"/>
      <c r="F16" s="115"/>
      <c r="G16" s="32"/>
      <c r="I16" s="13" t="s">
        <v>12</v>
      </c>
      <c r="J16" s="13">
        <f>STDEV(B13:B38)</f>
        <v>12.451645604532342</v>
      </c>
      <c r="K16" s="13">
        <f>STDEV(C13:C38)</f>
        <v>108.06733508809903</v>
      </c>
      <c r="T16" s="81">
        <f t="shared" si="0"/>
        <v>48.666666666666664</v>
      </c>
      <c r="U16" s="21">
        <f t="shared" si="1"/>
        <v>38.93333333333333</v>
      </c>
      <c r="V16" s="21">
        <f t="shared" si="2"/>
        <v>58.4</v>
      </c>
      <c r="W16">
        <f t="shared" si="3"/>
        <v>29.199999999999996</v>
      </c>
      <c r="X16" s="80">
        <f t="shared" si="4"/>
        <v>68.133333333333326</v>
      </c>
      <c r="Y16" s="21">
        <f t="shared" si="5"/>
        <v>374</v>
      </c>
      <c r="Z16" s="21">
        <f t="shared" si="6"/>
        <v>299.2</v>
      </c>
      <c r="AA16" s="21">
        <f t="shared" si="7"/>
        <v>448.8</v>
      </c>
      <c r="AB16">
        <f t="shared" si="8"/>
        <v>224.4</v>
      </c>
      <c r="AC16" s="80">
        <f t="shared" si="9"/>
        <v>523.6</v>
      </c>
    </row>
    <row r="17" spans="1:29">
      <c r="A17" s="70">
        <v>45761</v>
      </c>
      <c r="B17" s="190">
        <v>57</v>
      </c>
      <c r="C17" s="116">
        <v>440</v>
      </c>
      <c r="D17" s="168"/>
      <c r="E17" s="115"/>
      <c r="F17" s="115"/>
      <c r="G17" s="32"/>
      <c r="I17" s="13" t="s">
        <v>33</v>
      </c>
      <c r="J17" s="13">
        <f>J16/J15*100</f>
        <v>27.068794792461613</v>
      </c>
      <c r="K17" s="13">
        <f>K16/K15*100</f>
        <v>27.647543354806274</v>
      </c>
      <c r="T17" s="81">
        <f t="shared" si="0"/>
        <v>48.666666666666664</v>
      </c>
      <c r="U17" s="21">
        <f t="shared" si="1"/>
        <v>38.93333333333333</v>
      </c>
      <c r="V17" s="21">
        <f t="shared" si="2"/>
        <v>58.4</v>
      </c>
      <c r="W17">
        <f t="shared" si="3"/>
        <v>29.199999999999996</v>
      </c>
      <c r="X17" s="80">
        <f t="shared" si="4"/>
        <v>68.133333333333326</v>
      </c>
      <c r="Y17" s="21">
        <f t="shared" si="5"/>
        <v>374</v>
      </c>
      <c r="Z17" s="21">
        <f t="shared" si="6"/>
        <v>299.2</v>
      </c>
      <c r="AA17" s="21">
        <f t="shared" si="7"/>
        <v>448.8</v>
      </c>
      <c r="AB17">
        <f t="shared" si="8"/>
        <v>224.4</v>
      </c>
      <c r="AC17" s="80">
        <f t="shared" si="9"/>
        <v>523.6</v>
      </c>
    </row>
    <row r="18" spans="1:29">
      <c r="A18" s="70">
        <v>45763</v>
      </c>
      <c r="B18" s="99">
        <v>70</v>
      </c>
      <c r="C18" s="99">
        <v>555</v>
      </c>
      <c r="D18" s="168" t="s">
        <v>195</v>
      </c>
      <c r="E18" s="115"/>
      <c r="F18" s="115"/>
      <c r="G18" s="32"/>
      <c r="T18" s="81">
        <f t="shared" si="0"/>
        <v>48.666666666666664</v>
      </c>
      <c r="U18" s="21">
        <f t="shared" si="1"/>
        <v>38.93333333333333</v>
      </c>
      <c r="V18" s="21">
        <f t="shared" si="2"/>
        <v>58.4</v>
      </c>
      <c r="W18">
        <f t="shared" si="3"/>
        <v>29.199999999999996</v>
      </c>
      <c r="X18" s="80">
        <f t="shared" si="4"/>
        <v>68.133333333333326</v>
      </c>
      <c r="Y18" s="21">
        <f t="shared" si="5"/>
        <v>374</v>
      </c>
      <c r="Z18" s="21">
        <f t="shared" si="6"/>
        <v>299.2</v>
      </c>
      <c r="AA18" s="21">
        <f t="shared" si="7"/>
        <v>448.8</v>
      </c>
      <c r="AB18">
        <f t="shared" si="8"/>
        <v>224.4</v>
      </c>
      <c r="AC18" s="80">
        <f t="shared" si="9"/>
        <v>523.6</v>
      </c>
    </row>
    <row r="19" spans="1:29">
      <c r="A19" s="72">
        <v>45763</v>
      </c>
      <c r="B19" s="108">
        <v>63</v>
      </c>
      <c r="C19" s="108">
        <v>522</v>
      </c>
      <c r="D19" s="168"/>
      <c r="E19" s="115"/>
      <c r="F19" s="115"/>
      <c r="G19" s="32"/>
      <c r="T19" s="81">
        <f t="shared" si="0"/>
        <v>48.666666666666664</v>
      </c>
      <c r="U19" s="21">
        <f t="shared" si="1"/>
        <v>38.93333333333333</v>
      </c>
      <c r="V19" s="21">
        <f t="shared" si="2"/>
        <v>58.4</v>
      </c>
      <c r="W19">
        <f t="shared" si="3"/>
        <v>29.199999999999996</v>
      </c>
      <c r="X19" s="80">
        <f t="shared" si="4"/>
        <v>68.133333333333326</v>
      </c>
      <c r="Y19" s="21">
        <f t="shared" si="5"/>
        <v>374</v>
      </c>
      <c r="Z19" s="21">
        <f t="shared" si="6"/>
        <v>299.2</v>
      </c>
      <c r="AA19" s="21">
        <f t="shared" si="7"/>
        <v>448.8</v>
      </c>
      <c r="AB19">
        <f t="shared" si="8"/>
        <v>224.4</v>
      </c>
      <c r="AC19" s="80">
        <f t="shared" si="9"/>
        <v>523.6</v>
      </c>
    </row>
    <row r="20" spans="1:29">
      <c r="A20" s="72">
        <v>45764</v>
      </c>
      <c r="B20" s="31">
        <v>48</v>
      </c>
      <c r="C20" s="31">
        <v>326</v>
      </c>
      <c r="D20" s="168"/>
      <c r="E20" s="115"/>
      <c r="F20" s="115"/>
      <c r="G20" s="32"/>
      <c r="T20" s="81">
        <f t="shared" si="0"/>
        <v>48.666666666666664</v>
      </c>
      <c r="U20" s="21">
        <f t="shared" si="1"/>
        <v>38.93333333333333</v>
      </c>
      <c r="V20" s="21">
        <f t="shared" si="2"/>
        <v>58.4</v>
      </c>
      <c r="W20">
        <f t="shared" si="3"/>
        <v>29.199999999999996</v>
      </c>
      <c r="X20" s="80">
        <f t="shared" si="4"/>
        <v>68.133333333333326</v>
      </c>
      <c r="Y20" s="21">
        <f t="shared" si="5"/>
        <v>374</v>
      </c>
      <c r="Z20" s="21">
        <f t="shared" si="6"/>
        <v>299.2</v>
      </c>
      <c r="AA20" s="21">
        <f t="shared" si="7"/>
        <v>448.8</v>
      </c>
      <c r="AB20">
        <f t="shared" si="8"/>
        <v>224.4</v>
      </c>
      <c r="AC20" s="80">
        <f t="shared" si="9"/>
        <v>523.6</v>
      </c>
    </row>
    <row r="21" spans="1:29">
      <c r="A21" s="173">
        <v>45769</v>
      </c>
      <c r="B21" s="156">
        <v>51</v>
      </c>
      <c r="C21" s="174">
        <v>351</v>
      </c>
      <c r="D21" s="175"/>
      <c r="E21" s="155"/>
      <c r="F21" s="155"/>
      <c r="G21" s="13"/>
      <c r="T21" s="81">
        <f t="shared" si="0"/>
        <v>48.666666666666664</v>
      </c>
      <c r="U21" s="21">
        <f t="shared" si="1"/>
        <v>38.93333333333333</v>
      </c>
      <c r="V21" s="21">
        <f t="shared" si="2"/>
        <v>58.4</v>
      </c>
      <c r="W21">
        <f t="shared" si="3"/>
        <v>29.199999999999996</v>
      </c>
      <c r="X21" s="80">
        <f t="shared" si="4"/>
        <v>68.133333333333326</v>
      </c>
      <c r="Y21" s="21">
        <f t="shared" si="5"/>
        <v>374</v>
      </c>
      <c r="Z21" s="21">
        <f t="shared" si="6"/>
        <v>299.2</v>
      </c>
      <c r="AA21" s="21">
        <f t="shared" si="7"/>
        <v>448.8</v>
      </c>
      <c r="AB21">
        <f t="shared" si="8"/>
        <v>224.4</v>
      </c>
      <c r="AC21" s="80">
        <f t="shared" si="9"/>
        <v>523.6</v>
      </c>
    </row>
    <row r="22" spans="1:29">
      <c r="A22" s="46">
        <v>45771</v>
      </c>
      <c r="B22" s="39">
        <v>62</v>
      </c>
      <c r="C22" s="39">
        <v>475</v>
      </c>
      <c r="D22" s="44"/>
      <c r="E22" s="42"/>
      <c r="F22" s="42"/>
      <c r="G22" s="13"/>
      <c r="T22" s="81">
        <f t="shared" si="0"/>
        <v>48.666666666666664</v>
      </c>
      <c r="U22" s="21">
        <f t="shared" si="1"/>
        <v>38.93333333333333</v>
      </c>
      <c r="V22" s="21">
        <f t="shared" si="2"/>
        <v>58.4</v>
      </c>
      <c r="W22">
        <f t="shared" si="3"/>
        <v>29.199999999999996</v>
      </c>
      <c r="X22" s="80">
        <f t="shared" si="4"/>
        <v>68.133333333333326</v>
      </c>
      <c r="Y22" s="21">
        <f t="shared" si="5"/>
        <v>374</v>
      </c>
      <c r="Z22" s="21">
        <f t="shared" si="6"/>
        <v>299.2</v>
      </c>
      <c r="AA22" s="21">
        <f t="shared" si="7"/>
        <v>448.8</v>
      </c>
      <c r="AB22">
        <f t="shared" si="8"/>
        <v>224.4</v>
      </c>
      <c r="AC22" s="80">
        <f t="shared" si="9"/>
        <v>523.6</v>
      </c>
    </row>
    <row r="23" spans="1:29">
      <c r="A23" s="46">
        <v>45771</v>
      </c>
      <c r="B23" s="93">
        <v>58</v>
      </c>
      <c r="C23" s="40">
        <v>584</v>
      </c>
      <c r="D23" s="44" t="s">
        <v>196</v>
      </c>
      <c r="E23" s="48"/>
      <c r="F23" s="39"/>
      <c r="G23" s="13"/>
      <c r="T23" s="81">
        <f t="shared" si="0"/>
        <v>48.666666666666664</v>
      </c>
      <c r="U23" s="21">
        <f t="shared" si="1"/>
        <v>38.93333333333333</v>
      </c>
      <c r="V23" s="21">
        <f t="shared" si="2"/>
        <v>58.4</v>
      </c>
      <c r="W23">
        <f t="shared" si="3"/>
        <v>29.199999999999996</v>
      </c>
      <c r="X23" s="80">
        <f t="shared" si="4"/>
        <v>68.133333333333326</v>
      </c>
      <c r="Y23" s="21">
        <f t="shared" si="5"/>
        <v>374</v>
      </c>
      <c r="Z23" s="21">
        <f t="shared" si="6"/>
        <v>299.2</v>
      </c>
      <c r="AA23" s="21">
        <f t="shared" si="7"/>
        <v>448.8</v>
      </c>
      <c r="AB23">
        <f t="shared" si="8"/>
        <v>224.4</v>
      </c>
      <c r="AC23" s="80">
        <f t="shared" si="9"/>
        <v>523.6</v>
      </c>
    </row>
    <row r="24" spans="1:29">
      <c r="A24" s="46">
        <v>45772</v>
      </c>
      <c r="B24" s="94">
        <v>64</v>
      </c>
      <c r="C24" s="43">
        <v>480</v>
      </c>
      <c r="D24" s="48"/>
      <c r="E24" s="42"/>
      <c r="F24" s="42"/>
      <c r="G24" s="13"/>
      <c r="T24" s="81">
        <f t="shared" si="0"/>
        <v>48.666666666666664</v>
      </c>
      <c r="U24" s="21">
        <f t="shared" si="1"/>
        <v>38.93333333333333</v>
      </c>
      <c r="V24" s="21">
        <f t="shared" si="2"/>
        <v>58.4</v>
      </c>
      <c r="W24">
        <f t="shared" si="3"/>
        <v>29.199999999999996</v>
      </c>
      <c r="X24" s="80">
        <f t="shared" si="4"/>
        <v>68.133333333333326</v>
      </c>
      <c r="Y24" s="21">
        <f t="shared" si="5"/>
        <v>374</v>
      </c>
      <c r="Z24" s="21">
        <f t="shared" si="6"/>
        <v>299.2</v>
      </c>
      <c r="AA24" s="21">
        <f t="shared" si="7"/>
        <v>448.8</v>
      </c>
      <c r="AB24">
        <f t="shared" si="8"/>
        <v>224.4</v>
      </c>
      <c r="AC24" s="80">
        <f t="shared" si="9"/>
        <v>523.6</v>
      </c>
    </row>
    <row r="25" spans="1:29">
      <c r="A25" s="46">
        <v>45775</v>
      </c>
      <c r="B25" s="49">
        <v>51</v>
      </c>
      <c r="C25" s="42">
        <v>425</v>
      </c>
      <c r="D25" s="48"/>
      <c r="E25" s="42"/>
      <c r="F25" s="42"/>
      <c r="G25" s="13"/>
      <c r="J25" s="21"/>
      <c r="T25" s="81">
        <f t="shared" si="0"/>
        <v>48.666666666666664</v>
      </c>
      <c r="U25" s="21">
        <f t="shared" si="1"/>
        <v>38.93333333333333</v>
      </c>
      <c r="V25" s="21">
        <f t="shared" si="2"/>
        <v>58.4</v>
      </c>
      <c r="W25">
        <f t="shared" si="3"/>
        <v>29.199999999999996</v>
      </c>
      <c r="X25" s="80">
        <f t="shared" si="4"/>
        <v>68.133333333333326</v>
      </c>
      <c r="Y25" s="21">
        <f t="shared" si="5"/>
        <v>374</v>
      </c>
      <c r="Z25" s="21">
        <f t="shared" si="6"/>
        <v>299.2</v>
      </c>
      <c r="AA25" s="21">
        <f t="shared" si="7"/>
        <v>448.8</v>
      </c>
      <c r="AB25">
        <f t="shared" si="8"/>
        <v>224.4</v>
      </c>
      <c r="AC25" s="80">
        <f t="shared" si="9"/>
        <v>523.6</v>
      </c>
    </row>
    <row r="26" spans="1:29">
      <c r="A26" s="46">
        <v>45776</v>
      </c>
      <c r="B26" s="49">
        <v>30</v>
      </c>
      <c r="C26" s="42">
        <v>362</v>
      </c>
      <c r="D26" s="44"/>
      <c r="E26" s="42"/>
      <c r="F26" s="42"/>
      <c r="G26" s="13"/>
      <c r="T26" s="81">
        <f t="shared" si="0"/>
        <v>48.666666666666664</v>
      </c>
      <c r="U26" s="21">
        <f t="shared" si="1"/>
        <v>38.93333333333333</v>
      </c>
      <c r="V26" s="21">
        <f t="shared" si="2"/>
        <v>58.4</v>
      </c>
      <c r="W26">
        <f t="shared" si="3"/>
        <v>29.199999999999996</v>
      </c>
      <c r="X26" s="80">
        <f t="shared" si="4"/>
        <v>68.133333333333326</v>
      </c>
      <c r="Y26" s="21">
        <f t="shared" si="5"/>
        <v>374</v>
      </c>
      <c r="Z26" s="21">
        <f t="shared" si="6"/>
        <v>299.2</v>
      </c>
      <c r="AA26" s="21">
        <f t="shared" si="7"/>
        <v>448.8</v>
      </c>
      <c r="AB26">
        <f t="shared" si="8"/>
        <v>224.4</v>
      </c>
      <c r="AC26" s="80">
        <f t="shared" si="9"/>
        <v>523.6</v>
      </c>
    </row>
    <row r="27" spans="1:29">
      <c r="A27" s="46">
        <v>45777</v>
      </c>
      <c r="B27" s="42">
        <v>55</v>
      </c>
      <c r="C27" s="42">
        <v>489</v>
      </c>
      <c r="D27" s="44"/>
      <c r="E27" s="42"/>
      <c r="F27" s="42"/>
      <c r="G27" s="13"/>
      <c r="T27" s="81">
        <f t="shared" si="0"/>
        <v>48.666666666666664</v>
      </c>
      <c r="U27" s="21">
        <f t="shared" si="1"/>
        <v>38.93333333333333</v>
      </c>
      <c r="V27" s="21">
        <f t="shared" si="2"/>
        <v>58.4</v>
      </c>
      <c r="W27">
        <f t="shared" si="3"/>
        <v>29.199999999999996</v>
      </c>
      <c r="X27" s="80">
        <f t="shared" si="4"/>
        <v>68.133333333333326</v>
      </c>
      <c r="Y27" s="21">
        <f t="shared" si="5"/>
        <v>374</v>
      </c>
      <c r="Z27" s="21">
        <f t="shared" si="6"/>
        <v>299.2</v>
      </c>
      <c r="AA27" s="21">
        <f t="shared" si="7"/>
        <v>448.8</v>
      </c>
      <c r="AB27">
        <f t="shared" si="8"/>
        <v>224.4</v>
      </c>
      <c r="AC27" s="80">
        <f t="shared" si="9"/>
        <v>523.6</v>
      </c>
    </row>
    <row r="28" spans="1:29">
      <c r="A28" s="46">
        <v>45778</v>
      </c>
      <c r="B28" s="42">
        <v>32</v>
      </c>
      <c r="C28" s="42">
        <v>349</v>
      </c>
      <c r="D28" s="44"/>
      <c r="E28" s="42"/>
      <c r="F28" s="42"/>
      <c r="G28" s="13"/>
      <c r="T28" s="81">
        <f t="shared" si="0"/>
        <v>48.666666666666664</v>
      </c>
      <c r="U28" s="21">
        <f t="shared" si="1"/>
        <v>38.93333333333333</v>
      </c>
      <c r="V28" s="21">
        <f t="shared" si="2"/>
        <v>58.4</v>
      </c>
      <c r="W28">
        <f t="shared" si="3"/>
        <v>29.199999999999996</v>
      </c>
      <c r="X28" s="80">
        <f t="shared" si="4"/>
        <v>68.133333333333326</v>
      </c>
      <c r="Y28" s="21">
        <f t="shared" si="5"/>
        <v>374</v>
      </c>
      <c r="Z28" s="21">
        <f t="shared" si="6"/>
        <v>299.2</v>
      </c>
      <c r="AA28" s="21">
        <f t="shared" si="7"/>
        <v>448.8</v>
      </c>
      <c r="AB28">
        <f t="shared" si="8"/>
        <v>224.4</v>
      </c>
      <c r="AC28" s="80">
        <f t="shared" si="9"/>
        <v>523.6</v>
      </c>
    </row>
    <row r="29" spans="1:29">
      <c r="A29" s="46">
        <v>45779</v>
      </c>
      <c r="B29" s="42">
        <v>43</v>
      </c>
      <c r="C29" s="42">
        <v>375</v>
      </c>
      <c r="D29" s="44"/>
      <c r="E29" s="42"/>
      <c r="F29" s="42"/>
      <c r="G29" s="13"/>
      <c r="T29" s="81">
        <f t="shared" si="0"/>
        <v>48.666666666666664</v>
      </c>
      <c r="U29" s="21">
        <f t="shared" si="1"/>
        <v>38.93333333333333</v>
      </c>
      <c r="V29" s="21">
        <f t="shared" si="2"/>
        <v>58.4</v>
      </c>
      <c r="W29">
        <f t="shared" si="3"/>
        <v>29.199999999999996</v>
      </c>
      <c r="X29" s="80">
        <f t="shared" si="4"/>
        <v>68.133333333333326</v>
      </c>
      <c r="Y29" s="21">
        <f t="shared" si="5"/>
        <v>374</v>
      </c>
      <c r="Z29" s="21">
        <f t="shared" si="6"/>
        <v>299.2</v>
      </c>
      <c r="AA29" s="21">
        <f t="shared" si="7"/>
        <v>448.8</v>
      </c>
      <c r="AB29">
        <f t="shared" si="8"/>
        <v>224.4</v>
      </c>
      <c r="AC29" s="80">
        <f t="shared" si="9"/>
        <v>523.6</v>
      </c>
    </row>
    <row r="30" spans="1:29">
      <c r="A30" s="46">
        <v>45783</v>
      </c>
      <c r="B30" s="42">
        <v>44</v>
      </c>
      <c r="C30" s="42">
        <v>349</v>
      </c>
      <c r="D30" s="44"/>
      <c r="E30" s="42"/>
      <c r="F30" s="42"/>
      <c r="G30" s="13"/>
      <c r="T30" s="81">
        <f t="shared" si="0"/>
        <v>48.666666666666664</v>
      </c>
      <c r="U30" s="21">
        <f t="shared" si="1"/>
        <v>38.93333333333333</v>
      </c>
      <c r="V30" s="21">
        <f t="shared" si="2"/>
        <v>58.4</v>
      </c>
      <c r="W30">
        <f t="shared" si="3"/>
        <v>29.199999999999996</v>
      </c>
      <c r="X30" s="80">
        <f t="shared" si="4"/>
        <v>68.133333333333326</v>
      </c>
      <c r="Y30" s="21">
        <f t="shared" si="5"/>
        <v>374</v>
      </c>
      <c r="Z30" s="21">
        <f t="shared" si="6"/>
        <v>299.2</v>
      </c>
      <c r="AA30" s="21">
        <f t="shared" si="7"/>
        <v>448.8</v>
      </c>
      <c r="AB30">
        <f t="shared" si="8"/>
        <v>224.4</v>
      </c>
      <c r="AC30" s="80">
        <f t="shared" si="9"/>
        <v>523.6</v>
      </c>
    </row>
    <row r="31" spans="1:29">
      <c r="A31" s="46">
        <v>45784</v>
      </c>
      <c r="B31" s="91">
        <v>29</v>
      </c>
      <c r="C31" s="91">
        <v>161</v>
      </c>
      <c r="D31" s="48" t="s">
        <v>197</v>
      </c>
      <c r="E31" s="42"/>
      <c r="F31" s="42"/>
      <c r="G31" s="13"/>
      <c r="T31" s="81">
        <f t="shared" si="0"/>
        <v>48.666666666666664</v>
      </c>
      <c r="U31" s="21">
        <f t="shared" si="1"/>
        <v>38.93333333333333</v>
      </c>
      <c r="V31" s="21">
        <f t="shared" si="2"/>
        <v>58.4</v>
      </c>
      <c r="W31">
        <f t="shared" si="3"/>
        <v>29.199999999999996</v>
      </c>
      <c r="X31" s="80">
        <f t="shared" si="4"/>
        <v>68.133333333333326</v>
      </c>
      <c r="Y31" s="21">
        <f t="shared" si="5"/>
        <v>374</v>
      </c>
      <c r="Z31" s="21">
        <f t="shared" si="6"/>
        <v>299.2</v>
      </c>
      <c r="AA31" s="21">
        <f t="shared" si="7"/>
        <v>448.8</v>
      </c>
      <c r="AB31">
        <f t="shared" si="8"/>
        <v>224.4</v>
      </c>
      <c r="AC31" s="80">
        <f t="shared" si="9"/>
        <v>523.6</v>
      </c>
    </row>
    <row r="32" spans="1:29">
      <c r="A32" s="46">
        <v>45785</v>
      </c>
      <c r="B32" s="42">
        <v>34</v>
      </c>
      <c r="C32" s="42">
        <v>339</v>
      </c>
      <c r="D32" s="44"/>
      <c r="E32" s="42"/>
      <c r="F32" s="42"/>
      <c r="G32" s="13"/>
      <c r="T32" s="81">
        <f t="shared" si="0"/>
        <v>48.666666666666664</v>
      </c>
      <c r="U32" s="21">
        <f t="shared" si="1"/>
        <v>38.93333333333333</v>
      </c>
      <c r="V32" s="21">
        <f t="shared" si="2"/>
        <v>58.4</v>
      </c>
      <c r="W32">
        <f t="shared" si="3"/>
        <v>29.199999999999996</v>
      </c>
      <c r="X32" s="80">
        <f t="shared" si="4"/>
        <v>68.133333333333326</v>
      </c>
      <c r="Y32" s="21">
        <f t="shared" si="5"/>
        <v>374</v>
      </c>
      <c r="Z32" s="21">
        <f t="shared" si="6"/>
        <v>299.2</v>
      </c>
      <c r="AA32" s="21">
        <f t="shared" si="7"/>
        <v>448.8</v>
      </c>
      <c r="AB32">
        <f t="shared" si="8"/>
        <v>224.4</v>
      </c>
      <c r="AC32" s="80">
        <f t="shared" si="9"/>
        <v>523.6</v>
      </c>
    </row>
    <row r="33" spans="1:29">
      <c r="A33" s="46">
        <v>45786</v>
      </c>
      <c r="B33" s="42">
        <v>34</v>
      </c>
      <c r="C33" s="42">
        <v>298</v>
      </c>
      <c r="D33" s="44"/>
      <c r="E33" s="42"/>
      <c r="F33" s="42"/>
      <c r="G33" s="13"/>
      <c r="T33" s="81">
        <f t="shared" si="0"/>
        <v>48.666666666666664</v>
      </c>
      <c r="U33" s="21">
        <f t="shared" si="1"/>
        <v>38.93333333333333</v>
      </c>
      <c r="V33" s="21">
        <f t="shared" si="2"/>
        <v>58.4</v>
      </c>
      <c r="W33">
        <f t="shared" si="3"/>
        <v>29.199999999999996</v>
      </c>
      <c r="X33" s="80">
        <f t="shared" si="4"/>
        <v>68.133333333333326</v>
      </c>
      <c r="Y33" s="21">
        <f t="shared" si="5"/>
        <v>374</v>
      </c>
      <c r="Z33" s="21">
        <f t="shared" si="6"/>
        <v>299.2</v>
      </c>
      <c r="AA33" s="21">
        <f t="shared" si="7"/>
        <v>448.8</v>
      </c>
      <c r="AB33">
        <f t="shared" si="8"/>
        <v>224.4</v>
      </c>
      <c r="AC33" s="80">
        <f t="shared" si="9"/>
        <v>523.6</v>
      </c>
    </row>
    <row r="34" spans="1:29">
      <c r="A34" s="46">
        <v>45789</v>
      </c>
      <c r="B34" s="42">
        <v>50</v>
      </c>
      <c r="C34" s="47">
        <v>488</v>
      </c>
      <c r="D34" s="48"/>
      <c r="E34" s="42"/>
      <c r="F34" s="42"/>
      <c r="G34" s="13"/>
      <c r="T34" s="81">
        <f t="shared" si="0"/>
        <v>48.666666666666664</v>
      </c>
      <c r="U34" s="21">
        <f t="shared" si="1"/>
        <v>38.93333333333333</v>
      </c>
      <c r="V34" s="21">
        <f t="shared" si="2"/>
        <v>58.4</v>
      </c>
      <c r="W34">
        <f t="shared" si="3"/>
        <v>29.199999999999996</v>
      </c>
      <c r="X34" s="80">
        <f t="shared" si="4"/>
        <v>68.133333333333326</v>
      </c>
      <c r="Y34" s="21">
        <f t="shared" si="5"/>
        <v>374</v>
      </c>
      <c r="Z34" s="21">
        <f t="shared" si="6"/>
        <v>299.2</v>
      </c>
      <c r="AA34" s="21">
        <f t="shared" si="7"/>
        <v>448.8</v>
      </c>
      <c r="AB34">
        <f t="shared" si="8"/>
        <v>224.4</v>
      </c>
      <c r="AC34" s="80">
        <f t="shared" si="9"/>
        <v>523.6</v>
      </c>
    </row>
    <row r="35" spans="1:29">
      <c r="A35" s="46">
        <v>45790</v>
      </c>
      <c r="B35" s="42">
        <v>31</v>
      </c>
      <c r="C35" s="42">
        <v>242</v>
      </c>
      <c r="D35" s="48"/>
      <c r="E35" s="42"/>
      <c r="F35" s="42"/>
      <c r="G35" s="13"/>
      <c r="T35" s="81">
        <f t="shared" si="0"/>
        <v>48.666666666666664</v>
      </c>
      <c r="U35" s="21">
        <f t="shared" si="1"/>
        <v>38.93333333333333</v>
      </c>
      <c r="V35" s="21">
        <f t="shared" si="2"/>
        <v>58.4</v>
      </c>
      <c r="W35">
        <f t="shared" si="3"/>
        <v>29.199999999999996</v>
      </c>
      <c r="X35" s="80">
        <f t="shared" si="4"/>
        <v>68.133333333333326</v>
      </c>
      <c r="Y35" s="21">
        <f t="shared" si="5"/>
        <v>374</v>
      </c>
      <c r="Z35" s="21">
        <f t="shared" si="6"/>
        <v>299.2</v>
      </c>
      <c r="AA35" s="21">
        <f t="shared" si="7"/>
        <v>448.8</v>
      </c>
      <c r="AB35">
        <f t="shared" si="8"/>
        <v>224.4</v>
      </c>
      <c r="AC35" s="80">
        <f t="shared" si="9"/>
        <v>523.6</v>
      </c>
    </row>
    <row r="36" spans="1:29">
      <c r="A36" s="46">
        <v>45791</v>
      </c>
      <c r="B36" s="42">
        <v>44</v>
      </c>
      <c r="C36" s="42">
        <v>341</v>
      </c>
      <c r="D36" s="44"/>
      <c r="E36" s="13"/>
      <c r="F36" s="13"/>
      <c r="G36" s="13"/>
      <c r="T36" s="81">
        <f t="shared" si="0"/>
        <v>48.666666666666664</v>
      </c>
      <c r="U36" s="21">
        <f t="shared" si="1"/>
        <v>38.93333333333333</v>
      </c>
      <c r="V36" s="21">
        <f t="shared" si="2"/>
        <v>58.4</v>
      </c>
      <c r="W36">
        <f t="shared" si="3"/>
        <v>29.199999999999996</v>
      </c>
      <c r="X36" s="80">
        <f t="shared" si="4"/>
        <v>68.133333333333326</v>
      </c>
      <c r="Y36" s="21">
        <f t="shared" si="5"/>
        <v>374</v>
      </c>
      <c r="Z36" s="21">
        <f t="shared" si="6"/>
        <v>299.2</v>
      </c>
      <c r="AA36" s="21">
        <f t="shared" si="7"/>
        <v>448.8</v>
      </c>
      <c r="AB36">
        <f t="shared" si="8"/>
        <v>224.4</v>
      </c>
      <c r="AC36" s="80">
        <f t="shared" si="9"/>
        <v>523.6</v>
      </c>
    </row>
    <row r="37" spans="1:29">
      <c r="A37" s="46"/>
      <c r="B37" s="42"/>
      <c r="C37" s="42"/>
      <c r="D37" s="44"/>
      <c r="E37" s="42"/>
      <c r="F37" s="42"/>
      <c r="G37" s="13"/>
      <c r="T37" s="81">
        <f t="shared" si="0"/>
        <v>48.666666666666664</v>
      </c>
      <c r="U37" s="21">
        <f t="shared" si="1"/>
        <v>38.93333333333333</v>
      </c>
      <c r="V37" s="21">
        <f t="shared" si="2"/>
        <v>58.4</v>
      </c>
      <c r="W37">
        <f t="shared" si="3"/>
        <v>29.199999999999996</v>
      </c>
      <c r="X37" s="80">
        <f t="shared" si="4"/>
        <v>68.133333333333326</v>
      </c>
      <c r="Y37" s="21">
        <f t="shared" si="5"/>
        <v>374</v>
      </c>
      <c r="Z37" s="21">
        <f t="shared" si="6"/>
        <v>299.2</v>
      </c>
      <c r="AA37" s="21">
        <f t="shared" si="7"/>
        <v>448.8</v>
      </c>
      <c r="AB37">
        <f t="shared" si="8"/>
        <v>224.4</v>
      </c>
      <c r="AC37" s="80">
        <f t="shared" si="9"/>
        <v>523.6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48.666666666666664</v>
      </c>
      <c r="U38" s="21">
        <f t="shared" si="1"/>
        <v>38.93333333333333</v>
      </c>
      <c r="V38" s="21">
        <f t="shared" si="2"/>
        <v>58.4</v>
      </c>
      <c r="W38">
        <f t="shared" si="3"/>
        <v>29.199999999999996</v>
      </c>
      <c r="X38" s="80">
        <f t="shared" si="4"/>
        <v>68.133333333333326</v>
      </c>
      <c r="Y38" s="21">
        <f t="shared" si="5"/>
        <v>374</v>
      </c>
      <c r="Z38" s="21">
        <f t="shared" si="6"/>
        <v>299.2</v>
      </c>
      <c r="AA38" s="21">
        <f t="shared" si="7"/>
        <v>448.8</v>
      </c>
      <c r="AB38">
        <f t="shared" si="8"/>
        <v>224.4</v>
      </c>
      <c r="AC38" s="80">
        <f t="shared" si="9"/>
        <v>523.6</v>
      </c>
    </row>
    <row r="39" spans="1:29">
      <c r="A39" s="46"/>
      <c r="B39" s="42"/>
      <c r="C39" s="42"/>
      <c r="D39" s="48"/>
      <c r="E39" s="42"/>
      <c r="F39" s="42"/>
      <c r="G39" s="13"/>
      <c r="T39" s="81">
        <f t="shared" si="0"/>
        <v>48.666666666666664</v>
      </c>
      <c r="U39" s="21">
        <f t="shared" si="1"/>
        <v>38.93333333333333</v>
      </c>
      <c r="V39" s="21">
        <f t="shared" si="2"/>
        <v>58.4</v>
      </c>
      <c r="W39">
        <f t="shared" si="3"/>
        <v>29.199999999999996</v>
      </c>
      <c r="X39" s="80">
        <f t="shared" si="4"/>
        <v>68.133333333333326</v>
      </c>
      <c r="Y39" s="21">
        <f t="shared" si="5"/>
        <v>374</v>
      </c>
      <c r="Z39" s="21">
        <f t="shared" si="6"/>
        <v>299.2</v>
      </c>
      <c r="AA39" s="21">
        <f t="shared" si="7"/>
        <v>448.8</v>
      </c>
      <c r="AB39">
        <f t="shared" si="8"/>
        <v>224.4</v>
      </c>
      <c r="AC39" s="80">
        <f t="shared" si="9"/>
        <v>523.6</v>
      </c>
    </row>
    <row r="40" spans="1:29">
      <c r="A40" s="46"/>
      <c r="B40" s="42"/>
      <c r="C40" s="42"/>
      <c r="D40" s="44"/>
      <c r="E40" s="42"/>
      <c r="F40" s="42"/>
      <c r="G40" s="13"/>
      <c r="T40" s="81">
        <f t="shared" si="0"/>
        <v>48.666666666666664</v>
      </c>
      <c r="U40" s="21">
        <f t="shared" si="1"/>
        <v>38.93333333333333</v>
      </c>
      <c r="V40" s="21">
        <f t="shared" si="2"/>
        <v>58.4</v>
      </c>
      <c r="W40">
        <f t="shared" si="3"/>
        <v>29.199999999999996</v>
      </c>
      <c r="X40" s="80">
        <f t="shared" si="4"/>
        <v>68.133333333333326</v>
      </c>
      <c r="Y40" s="21">
        <f t="shared" si="5"/>
        <v>374</v>
      </c>
      <c r="Z40" s="21">
        <f t="shared" si="6"/>
        <v>299.2</v>
      </c>
      <c r="AA40" s="21">
        <f t="shared" si="7"/>
        <v>448.8</v>
      </c>
      <c r="AB40">
        <f t="shared" si="8"/>
        <v>224.4</v>
      </c>
      <c r="AC40" s="80">
        <f t="shared" si="9"/>
        <v>523.6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48.666666666666664</v>
      </c>
      <c r="U41" s="21">
        <f t="shared" si="1"/>
        <v>38.93333333333333</v>
      </c>
      <c r="V41" s="21">
        <f t="shared" si="2"/>
        <v>58.4</v>
      </c>
      <c r="W41">
        <f t="shared" si="3"/>
        <v>29.199999999999996</v>
      </c>
      <c r="X41" s="80">
        <f t="shared" si="4"/>
        <v>68.133333333333326</v>
      </c>
      <c r="Y41" s="21">
        <f t="shared" si="5"/>
        <v>374</v>
      </c>
      <c r="Z41" s="21">
        <f t="shared" si="6"/>
        <v>299.2</v>
      </c>
      <c r="AA41" s="21">
        <f t="shared" si="7"/>
        <v>448.8</v>
      </c>
      <c r="AB41">
        <f t="shared" si="8"/>
        <v>224.4</v>
      </c>
      <c r="AC41" s="80">
        <f t="shared" si="9"/>
        <v>523.6</v>
      </c>
    </row>
    <row r="42" spans="1:29">
      <c r="A42" s="46"/>
      <c r="B42" s="42"/>
      <c r="C42" s="42"/>
      <c r="D42" s="48"/>
      <c r="E42" s="42"/>
      <c r="F42" s="42"/>
      <c r="G42" s="13"/>
      <c r="T42" s="81">
        <f t="shared" si="0"/>
        <v>48.666666666666664</v>
      </c>
      <c r="U42" s="21">
        <f t="shared" si="1"/>
        <v>38.93333333333333</v>
      </c>
      <c r="V42" s="21">
        <f t="shared" si="2"/>
        <v>58.4</v>
      </c>
      <c r="W42">
        <f t="shared" si="3"/>
        <v>29.199999999999996</v>
      </c>
      <c r="X42" s="80">
        <f t="shared" si="4"/>
        <v>68.133333333333326</v>
      </c>
      <c r="Y42" s="21">
        <f t="shared" si="5"/>
        <v>374</v>
      </c>
      <c r="Z42" s="21">
        <f t="shared" si="6"/>
        <v>299.2</v>
      </c>
      <c r="AA42" s="21">
        <f t="shared" si="7"/>
        <v>448.8</v>
      </c>
      <c r="AB42">
        <f t="shared" si="8"/>
        <v>224.4</v>
      </c>
      <c r="AC42" s="80">
        <f t="shared" si="9"/>
        <v>523.6</v>
      </c>
    </row>
    <row r="43" spans="1:29">
      <c r="A43" s="46"/>
      <c r="B43" s="49"/>
      <c r="C43" s="42"/>
      <c r="D43" s="44"/>
      <c r="E43" s="42"/>
      <c r="F43" s="42"/>
      <c r="G43" s="13"/>
      <c r="T43" s="81">
        <f t="shared" si="0"/>
        <v>48.666666666666664</v>
      </c>
      <c r="U43" s="21">
        <f t="shared" si="1"/>
        <v>38.93333333333333</v>
      </c>
      <c r="V43" s="21">
        <f t="shared" si="2"/>
        <v>58.4</v>
      </c>
      <c r="W43">
        <f t="shared" si="3"/>
        <v>29.199999999999996</v>
      </c>
      <c r="X43" s="80">
        <f t="shared" si="4"/>
        <v>68.133333333333326</v>
      </c>
      <c r="Y43" s="21">
        <f t="shared" si="5"/>
        <v>374</v>
      </c>
      <c r="Z43" s="21">
        <f t="shared" si="6"/>
        <v>299.2</v>
      </c>
      <c r="AA43" s="21">
        <f t="shared" si="7"/>
        <v>448.8</v>
      </c>
      <c r="AB43">
        <f t="shared" si="8"/>
        <v>224.4</v>
      </c>
      <c r="AC43" s="80">
        <f t="shared" si="9"/>
        <v>523.6</v>
      </c>
    </row>
    <row r="44" spans="1:29">
      <c r="A44" s="46"/>
      <c r="B44" s="47"/>
      <c r="C44" s="42"/>
      <c r="D44" s="44"/>
      <c r="E44" s="42"/>
      <c r="F44" s="42"/>
      <c r="G44" s="13"/>
      <c r="T44" s="81">
        <f t="shared" si="0"/>
        <v>48.666666666666664</v>
      </c>
      <c r="U44" s="21">
        <f t="shared" si="1"/>
        <v>38.93333333333333</v>
      </c>
      <c r="V44" s="21">
        <f t="shared" si="2"/>
        <v>58.4</v>
      </c>
      <c r="W44">
        <f t="shared" si="3"/>
        <v>29.199999999999996</v>
      </c>
      <c r="X44" s="80">
        <f t="shared" si="4"/>
        <v>68.133333333333326</v>
      </c>
      <c r="Y44" s="21">
        <f t="shared" si="5"/>
        <v>374</v>
      </c>
      <c r="Z44" s="21">
        <f t="shared" si="6"/>
        <v>299.2</v>
      </c>
      <c r="AA44" s="21">
        <f t="shared" si="7"/>
        <v>448.8</v>
      </c>
      <c r="AB44">
        <f t="shared" si="8"/>
        <v>224.4</v>
      </c>
      <c r="AC44" s="80">
        <f t="shared" si="9"/>
        <v>523.6</v>
      </c>
    </row>
    <row r="45" spans="1:29">
      <c r="A45" s="46"/>
      <c r="B45" s="47"/>
      <c r="C45" s="42"/>
      <c r="D45" s="44"/>
      <c r="E45" s="42"/>
      <c r="F45" s="42"/>
      <c r="G45" s="13"/>
      <c r="T45" s="81">
        <f t="shared" si="0"/>
        <v>48.666666666666664</v>
      </c>
      <c r="U45" s="21">
        <f t="shared" si="1"/>
        <v>38.93333333333333</v>
      </c>
      <c r="V45" s="21">
        <f t="shared" si="2"/>
        <v>58.4</v>
      </c>
      <c r="W45">
        <f t="shared" si="3"/>
        <v>29.199999999999996</v>
      </c>
      <c r="X45" s="80">
        <f t="shared" si="4"/>
        <v>68.133333333333326</v>
      </c>
      <c r="Y45" s="21">
        <f t="shared" si="5"/>
        <v>374</v>
      </c>
      <c r="Z45" s="21">
        <f t="shared" si="6"/>
        <v>299.2</v>
      </c>
      <c r="AA45" s="21">
        <f t="shared" si="7"/>
        <v>448.8</v>
      </c>
      <c r="AB45">
        <f t="shared" si="8"/>
        <v>224.4</v>
      </c>
      <c r="AC45" s="80">
        <f t="shared" si="9"/>
        <v>523.6</v>
      </c>
    </row>
    <row r="46" spans="1:29">
      <c r="A46" s="46"/>
      <c r="B46" s="42"/>
      <c r="C46" s="42"/>
      <c r="D46" s="42"/>
      <c r="E46" s="42"/>
      <c r="F46" s="42"/>
      <c r="G46" s="13"/>
      <c r="T46" s="81">
        <f t="shared" si="0"/>
        <v>48.666666666666664</v>
      </c>
      <c r="U46" s="21">
        <f t="shared" si="1"/>
        <v>38.93333333333333</v>
      </c>
      <c r="V46" s="21">
        <f t="shared" si="2"/>
        <v>58.4</v>
      </c>
      <c r="W46">
        <f t="shared" si="3"/>
        <v>29.199999999999996</v>
      </c>
      <c r="X46" s="80">
        <f t="shared" si="4"/>
        <v>68.133333333333326</v>
      </c>
      <c r="Y46" s="21">
        <f t="shared" si="5"/>
        <v>374</v>
      </c>
      <c r="Z46" s="21">
        <f t="shared" si="6"/>
        <v>299.2</v>
      </c>
      <c r="AA46" s="21">
        <f t="shared" si="7"/>
        <v>448.8</v>
      </c>
      <c r="AB46">
        <f t="shared" si="8"/>
        <v>224.4</v>
      </c>
      <c r="AC46" s="80">
        <f t="shared" si="9"/>
        <v>523.6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48.666666666666664</v>
      </c>
      <c r="U47" s="21">
        <f t="shared" si="1"/>
        <v>38.93333333333333</v>
      </c>
      <c r="V47" s="21">
        <f t="shared" si="2"/>
        <v>58.4</v>
      </c>
      <c r="W47">
        <f t="shared" si="3"/>
        <v>29.199999999999996</v>
      </c>
      <c r="X47" s="80">
        <f t="shared" si="4"/>
        <v>68.133333333333326</v>
      </c>
      <c r="Y47" s="21">
        <f t="shared" si="5"/>
        <v>374</v>
      </c>
      <c r="Z47" s="21">
        <f t="shared" si="6"/>
        <v>299.2</v>
      </c>
      <c r="AA47" s="21">
        <f t="shared" si="7"/>
        <v>448.8</v>
      </c>
      <c r="AB47">
        <f t="shared" si="8"/>
        <v>224.4</v>
      </c>
      <c r="AC47" s="80">
        <f t="shared" si="9"/>
        <v>523.6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48.666666666666664</v>
      </c>
      <c r="U48" s="21">
        <f t="shared" si="1"/>
        <v>38.93333333333333</v>
      </c>
      <c r="V48" s="21">
        <f t="shared" si="2"/>
        <v>58.4</v>
      </c>
      <c r="W48">
        <f t="shared" si="3"/>
        <v>29.199999999999996</v>
      </c>
      <c r="X48" s="80">
        <f t="shared" si="4"/>
        <v>68.133333333333326</v>
      </c>
      <c r="Y48" s="21">
        <f t="shared" si="5"/>
        <v>374</v>
      </c>
      <c r="Z48" s="21">
        <f t="shared" si="6"/>
        <v>299.2</v>
      </c>
      <c r="AA48" s="21">
        <f t="shared" si="7"/>
        <v>448.8</v>
      </c>
      <c r="AB48">
        <f t="shared" si="8"/>
        <v>224.4</v>
      </c>
      <c r="AC48" s="80">
        <f t="shared" si="9"/>
        <v>523.6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48.666666666666664</v>
      </c>
      <c r="U49" s="21">
        <f t="shared" si="1"/>
        <v>38.93333333333333</v>
      </c>
      <c r="V49" s="21">
        <f t="shared" si="2"/>
        <v>58.4</v>
      </c>
      <c r="W49">
        <f t="shared" si="3"/>
        <v>29.199999999999996</v>
      </c>
      <c r="X49" s="80">
        <f t="shared" si="4"/>
        <v>68.133333333333326</v>
      </c>
      <c r="Y49" s="21">
        <f t="shared" si="5"/>
        <v>374</v>
      </c>
      <c r="Z49" s="21">
        <f t="shared" si="6"/>
        <v>299.2</v>
      </c>
      <c r="AA49" s="21">
        <f t="shared" si="7"/>
        <v>448.8</v>
      </c>
      <c r="AB49">
        <f t="shared" si="8"/>
        <v>224.4</v>
      </c>
      <c r="AC49" s="80">
        <f t="shared" si="9"/>
        <v>523.6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48.666666666666664</v>
      </c>
      <c r="U50" s="21">
        <f t="shared" si="1"/>
        <v>38.93333333333333</v>
      </c>
      <c r="V50" s="21">
        <f t="shared" si="2"/>
        <v>58.4</v>
      </c>
      <c r="W50">
        <f t="shared" si="3"/>
        <v>29.199999999999996</v>
      </c>
      <c r="X50" s="80">
        <f t="shared" si="4"/>
        <v>68.133333333333326</v>
      </c>
      <c r="Y50" s="21">
        <f t="shared" si="5"/>
        <v>374</v>
      </c>
      <c r="Z50" s="21">
        <f t="shared" si="6"/>
        <v>299.2</v>
      </c>
      <c r="AA50" s="21">
        <f t="shared" si="7"/>
        <v>448.8</v>
      </c>
      <c r="AB50">
        <f t="shared" si="8"/>
        <v>224.4</v>
      </c>
      <c r="AC50" s="80">
        <f t="shared" si="9"/>
        <v>523.6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48.666666666666664</v>
      </c>
      <c r="U51" s="21">
        <f t="shared" si="1"/>
        <v>38.93333333333333</v>
      </c>
      <c r="V51" s="21">
        <f t="shared" si="2"/>
        <v>58.4</v>
      </c>
      <c r="W51">
        <f t="shared" si="3"/>
        <v>29.199999999999996</v>
      </c>
      <c r="X51" s="80">
        <f t="shared" si="4"/>
        <v>68.133333333333326</v>
      </c>
      <c r="Y51" s="21">
        <f t="shared" si="5"/>
        <v>374</v>
      </c>
      <c r="Z51" s="21">
        <f t="shared" si="6"/>
        <v>299.2</v>
      </c>
      <c r="AA51" s="21">
        <f t="shared" si="7"/>
        <v>448.8</v>
      </c>
      <c r="AB51">
        <f t="shared" si="8"/>
        <v>224.4</v>
      </c>
      <c r="AC51" s="80">
        <f t="shared" si="9"/>
        <v>523.6</v>
      </c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12"/>
    </row>
  </sheetData>
  <sheetProtection algorithmName="SHA-512" hashValue="m4D56g1CgMl9BHdKwyD344I5oc+dTiDqVg5hLCFftdQvYprCbE6/w2Mu5ABmycOTcWZMZXj5PHnu0aN3kesXuw==" saltValue="3ymTpEL1aGKYHiDNJ7ynPA==" spinCount="100000" sheet="1" objects="1" scenarios="1"/>
  <mergeCells count="11">
    <mergeCell ref="D10:F10"/>
    <mergeCell ref="D11:F11"/>
    <mergeCell ref="D12:F12"/>
    <mergeCell ref="D13:F13"/>
    <mergeCell ref="D14:F14"/>
    <mergeCell ref="D9:F9"/>
    <mergeCell ref="A5:A6"/>
    <mergeCell ref="D5:F5"/>
    <mergeCell ref="D6:F6"/>
    <mergeCell ref="D7:F7"/>
    <mergeCell ref="D8:F8"/>
  </mergeCells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A291-3FB0-46CD-A6D7-86FF04BDB8E3}">
  <dimension ref="A1:AC59"/>
  <sheetViews>
    <sheetView workbookViewId="0">
      <selection activeCell="I11" sqref="I11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5" customWidth="1"/>
    <col min="5" max="5" width="25.5703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1" max="22" width="7.7109375" bestFit="1" customWidth="1"/>
    <col min="25" max="25" width="11.42578125" customWidth="1"/>
  </cols>
  <sheetData>
    <row r="1" spans="1:29" ht="20.25">
      <c r="A1" s="1" t="s">
        <v>0</v>
      </c>
      <c r="B1" s="166" t="s">
        <v>198</v>
      </c>
      <c r="C1" s="3"/>
      <c r="D1" s="4"/>
      <c r="E1" s="5" t="s">
        <v>1</v>
      </c>
      <c r="F1" s="6">
        <v>2025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166" t="s">
        <v>199</v>
      </c>
      <c r="C2" s="3"/>
      <c r="D2" s="4"/>
      <c r="E2" s="11" t="s">
        <v>200</v>
      </c>
      <c r="F2" s="68"/>
      <c r="H2" s="7"/>
      <c r="I2" s="13" t="s">
        <v>10</v>
      </c>
      <c r="J2" s="14">
        <f>AVERAGE(B7:B12)</f>
        <v>30.166666666666668</v>
      </c>
      <c r="K2" s="14">
        <f>AVERAGE(C7:C12)</f>
        <v>328.33333333333331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>
        <v>45778</v>
      </c>
      <c r="D3" s="18"/>
      <c r="E3" s="11" t="s">
        <v>201</v>
      </c>
      <c r="F3" s="69"/>
      <c r="H3" s="7"/>
      <c r="I3" s="13" t="s">
        <v>12</v>
      </c>
      <c r="J3" s="19">
        <f>STDEV(B7:B12)</f>
        <v>10.90718417680139</v>
      </c>
      <c r="K3" s="19">
        <f>STDEV(C7:C12)</f>
        <v>92.64268274756877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6.0333333333333341</v>
      </c>
      <c r="K4" s="13">
        <f>0.2*K2</f>
        <v>65.666666666666671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202</v>
      </c>
      <c r="C6" s="57" t="s">
        <v>203</v>
      </c>
      <c r="D6" s="243"/>
      <c r="E6" s="244"/>
      <c r="F6" s="244"/>
      <c r="G6" s="33"/>
      <c r="H6" s="7"/>
      <c r="I6" s="26" t="s">
        <v>22</v>
      </c>
      <c r="J6" s="19">
        <f>J2-(2*J4)</f>
        <v>18.100000000000001</v>
      </c>
      <c r="K6" s="19">
        <f>K2-(2*K4)</f>
        <v>196.99999999999997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45779</v>
      </c>
      <c r="B7" s="31">
        <v>36</v>
      </c>
      <c r="C7" s="58">
        <v>312</v>
      </c>
      <c r="D7" s="234"/>
      <c r="E7" s="234"/>
      <c r="F7" s="234"/>
      <c r="G7" s="32"/>
      <c r="H7" s="7"/>
      <c r="I7" s="26" t="s">
        <v>25</v>
      </c>
      <c r="J7" s="19">
        <f>J2+(2*J4)</f>
        <v>42.233333333333334</v>
      </c>
      <c r="K7" s="19">
        <f>K2+(2*K4)</f>
        <v>459.66666666666663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45783</v>
      </c>
      <c r="B8" s="31">
        <v>41</v>
      </c>
      <c r="C8" s="59">
        <v>257</v>
      </c>
      <c r="D8" s="234"/>
      <c r="E8" s="234"/>
      <c r="F8" s="234"/>
      <c r="G8" s="33"/>
      <c r="H8" s="7"/>
      <c r="T8" s="81">
        <f>$J$2</f>
        <v>30.166666666666668</v>
      </c>
      <c r="U8" s="21">
        <f>$J$2-$J$4</f>
        <v>24.133333333333333</v>
      </c>
      <c r="V8" s="21">
        <f>$J$2+$J$4</f>
        <v>36.200000000000003</v>
      </c>
      <c r="W8">
        <f>$J$2-(2*$J$4)</f>
        <v>18.100000000000001</v>
      </c>
      <c r="X8" s="80">
        <f>$J$2+(2*$J$4)</f>
        <v>42.233333333333334</v>
      </c>
      <c r="Y8" s="21">
        <f>$K$2</f>
        <v>328.33333333333331</v>
      </c>
      <c r="Z8" s="21">
        <f>$K$2-$K$4</f>
        <v>262.66666666666663</v>
      </c>
      <c r="AA8" s="21">
        <f>$K$2+$K$4</f>
        <v>394</v>
      </c>
      <c r="AB8">
        <f>$K$2-(2*$K$4)</f>
        <v>196.99999999999997</v>
      </c>
      <c r="AC8" s="80">
        <f>$K$2+(2*$K$4)</f>
        <v>459.66666666666663</v>
      </c>
    </row>
    <row r="9" spans="1:29">
      <c r="A9" s="46">
        <v>45784</v>
      </c>
      <c r="B9" s="31">
        <v>35</v>
      </c>
      <c r="C9" s="59">
        <v>404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2" si="0">$J$2</f>
        <v>30.166666666666668</v>
      </c>
      <c r="U9" s="21">
        <f t="shared" ref="U9:U52" si="1">$J$2-$J$4</f>
        <v>24.133333333333333</v>
      </c>
      <c r="V9" s="21">
        <f t="shared" ref="V9:V52" si="2">$J$2+$J$4</f>
        <v>36.200000000000003</v>
      </c>
      <c r="W9">
        <f t="shared" ref="W9:W52" si="3">$J$2-(2*$J$4)</f>
        <v>18.100000000000001</v>
      </c>
      <c r="X9" s="80">
        <f t="shared" ref="X9:X52" si="4">$J$2+(2*$J$4)</f>
        <v>42.233333333333334</v>
      </c>
      <c r="Y9" s="21">
        <f t="shared" ref="Y9:Y52" si="5">$K$2</f>
        <v>328.33333333333331</v>
      </c>
      <c r="Z9" s="21">
        <f t="shared" ref="Z9:Z52" si="6">$K$2-$K$4</f>
        <v>262.66666666666663</v>
      </c>
      <c r="AA9" s="21">
        <f t="shared" ref="AA9:AA52" si="7">$K$2+$K$4</f>
        <v>394</v>
      </c>
      <c r="AB9">
        <f t="shared" ref="AB9:AB52" si="8">$K$2-(2*$K$4)</f>
        <v>196.99999999999997</v>
      </c>
      <c r="AC9" s="80">
        <f t="shared" ref="AC9:AC52" si="9">$K$2+(2*$K$4)</f>
        <v>459.66666666666663</v>
      </c>
    </row>
    <row r="10" spans="1:29">
      <c r="A10" s="171">
        <v>45785</v>
      </c>
      <c r="B10" s="172">
        <v>24</v>
      </c>
      <c r="C10" s="145">
        <v>246</v>
      </c>
      <c r="D10" s="234"/>
      <c r="E10" s="234"/>
      <c r="F10" s="234"/>
      <c r="G10" s="32"/>
      <c r="I10" s="36"/>
      <c r="T10" s="81">
        <f t="shared" si="0"/>
        <v>30.166666666666668</v>
      </c>
      <c r="U10" s="21">
        <f t="shared" si="1"/>
        <v>24.133333333333333</v>
      </c>
      <c r="V10" s="21">
        <f t="shared" si="2"/>
        <v>36.200000000000003</v>
      </c>
      <c r="W10">
        <f t="shared" si="3"/>
        <v>18.100000000000001</v>
      </c>
      <c r="X10" s="80">
        <f t="shared" si="4"/>
        <v>42.233333333333334</v>
      </c>
      <c r="Y10" s="21">
        <f t="shared" si="5"/>
        <v>328.33333333333331</v>
      </c>
      <c r="Z10" s="21">
        <f t="shared" si="6"/>
        <v>262.66666666666663</v>
      </c>
      <c r="AA10" s="21">
        <f t="shared" si="7"/>
        <v>394</v>
      </c>
      <c r="AB10">
        <f t="shared" si="8"/>
        <v>196.99999999999997</v>
      </c>
      <c r="AC10" s="80">
        <f t="shared" si="9"/>
        <v>459.66666666666663</v>
      </c>
    </row>
    <row r="11" spans="1:29">
      <c r="A11" s="70">
        <v>45786</v>
      </c>
      <c r="B11" s="108">
        <v>11</v>
      </c>
      <c r="C11" s="108">
        <v>274</v>
      </c>
      <c r="D11" s="247"/>
      <c r="E11" s="247"/>
      <c r="F11" s="247"/>
      <c r="G11" s="32"/>
      <c r="J11" s="21"/>
      <c r="K11" s="21"/>
      <c r="T11" s="81">
        <f t="shared" si="0"/>
        <v>30.166666666666668</v>
      </c>
      <c r="U11" s="21">
        <f t="shared" si="1"/>
        <v>24.133333333333333</v>
      </c>
      <c r="V11" s="21">
        <f t="shared" si="2"/>
        <v>36.200000000000003</v>
      </c>
      <c r="W11">
        <f t="shared" si="3"/>
        <v>18.100000000000001</v>
      </c>
      <c r="X11" s="80">
        <f t="shared" si="4"/>
        <v>42.233333333333334</v>
      </c>
      <c r="Y11" s="21">
        <f t="shared" si="5"/>
        <v>328.33333333333331</v>
      </c>
      <c r="Z11" s="21">
        <f t="shared" si="6"/>
        <v>262.66666666666663</v>
      </c>
      <c r="AA11" s="21">
        <f t="shared" si="7"/>
        <v>394</v>
      </c>
      <c r="AB11">
        <f t="shared" si="8"/>
        <v>196.99999999999997</v>
      </c>
      <c r="AC11" s="80">
        <f t="shared" si="9"/>
        <v>459.66666666666663</v>
      </c>
    </row>
    <row r="12" spans="1:29">
      <c r="A12" s="70">
        <v>45789</v>
      </c>
      <c r="B12" s="31">
        <v>34</v>
      </c>
      <c r="C12" s="31">
        <v>477</v>
      </c>
      <c r="D12" s="247"/>
      <c r="E12" s="247"/>
      <c r="F12" s="247"/>
      <c r="G12" s="32"/>
      <c r="J12" s="52"/>
      <c r="K12" s="52"/>
      <c r="T12" s="81">
        <f t="shared" si="0"/>
        <v>30.166666666666668</v>
      </c>
      <c r="U12" s="21">
        <f t="shared" si="1"/>
        <v>24.133333333333333</v>
      </c>
      <c r="V12" s="21">
        <f t="shared" si="2"/>
        <v>36.200000000000003</v>
      </c>
      <c r="W12">
        <f t="shared" si="3"/>
        <v>18.100000000000001</v>
      </c>
      <c r="X12" s="80">
        <f t="shared" si="4"/>
        <v>42.233333333333334</v>
      </c>
      <c r="Y12" s="21">
        <f t="shared" si="5"/>
        <v>328.33333333333331</v>
      </c>
      <c r="Z12" s="21">
        <f t="shared" si="6"/>
        <v>262.66666666666663</v>
      </c>
      <c r="AA12" s="21">
        <f t="shared" si="7"/>
        <v>394</v>
      </c>
      <c r="AB12">
        <f t="shared" si="8"/>
        <v>196.99999999999997</v>
      </c>
      <c r="AC12" s="80">
        <f t="shared" si="9"/>
        <v>459.66666666666663</v>
      </c>
    </row>
    <row r="13" spans="1:29">
      <c r="A13" s="70">
        <v>45790</v>
      </c>
      <c r="B13" s="115">
        <v>27</v>
      </c>
      <c r="C13" s="115">
        <v>304</v>
      </c>
      <c r="D13" s="247"/>
      <c r="E13" s="247"/>
      <c r="F13" s="247"/>
      <c r="G13" s="33"/>
      <c r="T13" s="81">
        <f t="shared" si="0"/>
        <v>30.166666666666668</v>
      </c>
      <c r="U13" s="21">
        <f t="shared" si="1"/>
        <v>24.133333333333333</v>
      </c>
      <c r="V13" s="21">
        <f t="shared" si="2"/>
        <v>36.200000000000003</v>
      </c>
      <c r="W13">
        <f t="shared" si="3"/>
        <v>18.100000000000001</v>
      </c>
      <c r="X13" s="80">
        <f t="shared" si="4"/>
        <v>42.233333333333334</v>
      </c>
      <c r="Y13" s="21">
        <f t="shared" si="5"/>
        <v>328.33333333333331</v>
      </c>
      <c r="Z13" s="21">
        <f t="shared" si="6"/>
        <v>262.66666666666663</v>
      </c>
      <c r="AA13" s="21">
        <f t="shared" si="7"/>
        <v>394</v>
      </c>
      <c r="AB13">
        <f t="shared" si="8"/>
        <v>196.99999999999997</v>
      </c>
      <c r="AC13" s="80">
        <f t="shared" si="9"/>
        <v>459.66666666666663</v>
      </c>
    </row>
    <row r="14" spans="1:29">
      <c r="A14" s="46">
        <v>45792</v>
      </c>
      <c r="B14" s="177">
        <v>47</v>
      </c>
      <c r="C14" s="177">
        <v>553</v>
      </c>
      <c r="D14" s="247" t="s">
        <v>204</v>
      </c>
      <c r="E14" s="247"/>
      <c r="F14" s="247"/>
      <c r="G14" s="33"/>
      <c r="I14" s="13" t="s">
        <v>31</v>
      </c>
      <c r="J14" s="13"/>
      <c r="K14" s="13"/>
      <c r="T14" s="81">
        <f t="shared" si="0"/>
        <v>30.166666666666668</v>
      </c>
      <c r="U14" s="21">
        <f t="shared" si="1"/>
        <v>24.133333333333333</v>
      </c>
      <c r="V14" s="21">
        <f t="shared" si="2"/>
        <v>36.200000000000003</v>
      </c>
      <c r="W14">
        <f t="shared" si="3"/>
        <v>18.100000000000001</v>
      </c>
      <c r="X14" s="80">
        <f t="shared" si="4"/>
        <v>42.233333333333334</v>
      </c>
      <c r="Y14" s="21">
        <f t="shared" si="5"/>
        <v>328.33333333333331</v>
      </c>
      <c r="Z14" s="21">
        <f t="shared" si="6"/>
        <v>262.66666666666663</v>
      </c>
      <c r="AA14" s="21">
        <f t="shared" si="7"/>
        <v>394</v>
      </c>
      <c r="AB14">
        <f t="shared" si="8"/>
        <v>196.99999999999997</v>
      </c>
      <c r="AC14" s="80">
        <f t="shared" si="9"/>
        <v>459.66666666666663</v>
      </c>
    </row>
    <row r="15" spans="1:29">
      <c r="A15" s="46">
        <v>45793</v>
      </c>
      <c r="B15" s="116">
        <v>28</v>
      </c>
      <c r="C15" s="116">
        <v>405</v>
      </c>
      <c r="D15" s="176"/>
      <c r="E15" s="180"/>
      <c r="F15" s="180"/>
      <c r="G15" s="33"/>
      <c r="I15" s="13" t="s">
        <v>10</v>
      </c>
      <c r="J15" s="14">
        <f>AVERAGE(B13:B41)</f>
        <v>29.958333333333332</v>
      </c>
      <c r="K15" s="13">
        <f>AVERAGE(C13:C41)</f>
        <v>331.79166666666669</v>
      </c>
      <c r="T15" s="81">
        <f t="shared" si="0"/>
        <v>30.166666666666668</v>
      </c>
      <c r="U15" s="21">
        <f t="shared" si="1"/>
        <v>24.133333333333333</v>
      </c>
      <c r="V15" s="21">
        <f t="shared" si="2"/>
        <v>36.200000000000003</v>
      </c>
      <c r="W15">
        <f t="shared" si="3"/>
        <v>18.100000000000001</v>
      </c>
      <c r="X15" s="80">
        <f t="shared" si="4"/>
        <v>42.233333333333334</v>
      </c>
      <c r="Y15" s="21">
        <f t="shared" si="5"/>
        <v>328.33333333333331</v>
      </c>
      <c r="Z15" s="21">
        <f t="shared" si="6"/>
        <v>262.66666666666663</v>
      </c>
      <c r="AA15" s="21">
        <f t="shared" si="7"/>
        <v>394</v>
      </c>
      <c r="AB15">
        <f t="shared" si="8"/>
        <v>196.99999999999997</v>
      </c>
      <c r="AC15" s="80">
        <f t="shared" si="9"/>
        <v>459.66666666666663</v>
      </c>
    </row>
    <row r="16" spans="1:29">
      <c r="A16" s="46">
        <v>45796</v>
      </c>
      <c r="B16" s="179">
        <v>59</v>
      </c>
      <c r="C16" s="179">
        <v>673</v>
      </c>
      <c r="D16" s="168" t="s">
        <v>205</v>
      </c>
      <c r="E16" s="115"/>
      <c r="F16" s="115"/>
      <c r="G16" s="32"/>
      <c r="I16" s="13" t="s">
        <v>12</v>
      </c>
      <c r="J16" s="13">
        <f>STDEV(B13:B38)</f>
        <v>11.395953388075451</v>
      </c>
      <c r="K16" s="13">
        <f>STDEV(C13:C38)</f>
        <v>130.12702127792934</v>
      </c>
      <c r="T16" s="81">
        <f t="shared" si="0"/>
        <v>30.166666666666668</v>
      </c>
      <c r="U16" s="21">
        <f t="shared" si="1"/>
        <v>24.133333333333333</v>
      </c>
      <c r="V16" s="21">
        <f t="shared" si="2"/>
        <v>36.200000000000003</v>
      </c>
      <c r="W16">
        <f t="shared" si="3"/>
        <v>18.100000000000001</v>
      </c>
      <c r="X16" s="80">
        <f t="shared" si="4"/>
        <v>42.233333333333334</v>
      </c>
      <c r="Y16" s="21">
        <f t="shared" si="5"/>
        <v>328.33333333333331</v>
      </c>
      <c r="Z16" s="21">
        <f t="shared" si="6"/>
        <v>262.66666666666663</v>
      </c>
      <c r="AA16" s="21">
        <f t="shared" si="7"/>
        <v>394</v>
      </c>
      <c r="AB16">
        <f t="shared" si="8"/>
        <v>196.99999999999997</v>
      </c>
      <c r="AC16" s="80">
        <f t="shared" si="9"/>
        <v>459.66666666666663</v>
      </c>
    </row>
    <row r="17" spans="1:29">
      <c r="A17" s="70">
        <v>45797</v>
      </c>
      <c r="B17" s="189">
        <v>22</v>
      </c>
      <c r="C17" s="116">
        <v>213</v>
      </c>
      <c r="D17" s="168"/>
      <c r="E17" s="115"/>
      <c r="F17" s="115"/>
      <c r="G17" s="32"/>
      <c r="I17" s="13" t="s">
        <v>33</v>
      </c>
      <c r="J17" s="13">
        <f>J16/J15*100</f>
        <v>38.039343715411803</v>
      </c>
      <c r="K17" s="13">
        <f>K16/K15*100</f>
        <v>39.219496554945422</v>
      </c>
      <c r="T17" s="81">
        <f t="shared" si="0"/>
        <v>30.166666666666668</v>
      </c>
      <c r="U17" s="21">
        <f t="shared" si="1"/>
        <v>24.133333333333333</v>
      </c>
      <c r="V17" s="21">
        <f t="shared" si="2"/>
        <v>36.200000000000003</v>
      </c>
      <c r="W17">
        <f t="shared" si="3"/>
        <v>18.100000000000001</v>
      </c>
      <c r="X17" s="80">
        <f t="shared" si="4"/>
        <v>42.233333333333334</v>
      </c>
      <c r="Y17" s="21">
        <f t="shared" si="5"/>
        <v>328.33333333333331</v>
      </c>
      <c r="Z17" s="21">
        <f t="shared" si="6"/>
        <v>262.66666666666663</v>
      </c>
      <c r="AA17" s="21">
        <f t="shared" si="7"/>
        <v>394</v>
      </c>
      <c r="AB17">
        <f t="shared" si="8"/>
        <v>196.99999999999997</v>
      </c>
      <c r="AC17" s="80">
        <f t="shared" si="9"/>
        <v>459.66666666666663</v>
      </c>
    </row>
    <row r="18" spans="1:29">
      <c r="A18" s="70">
        <v>45798</v>
      </c>
      <c r="B18" s="108">
        <v>33</v>
      </c>
      <c r="C18" s="99">
        <v>549</v>
      </c>
      <c r="D18" s="168"/>
      <c r="E18" s="115"/>
      <c r="F18" s="115"/>
      <c r="G18" s="32"/>
      <c r="T18" s="81">
        <f t="shared" si="0"/>
        <v>30.166666666666668</v>
      </c>
      <c r="U18" s="21">
        <f t="shared" si="1"/>
        <v>24.133333333333333</v>
      </c>
      <c r="V18" s="21">
        <f t="shared" si="2"/>
        <v>36.200000000000003</v>
      </c>
      <c r="W18">
        <f t="shared" si="3"/>
        <v>18.100000000000001</v>
      </c>
      <c r="X18" s="80">
        <f t="shared" si="4"/>
        <v>42.233333333333334</v>
      </c>
      <c r="Y18" s="21">
        <f t="shared" si="5"/>
        <v>328.33333333333331</v>
      </c>
      <c r="Z18" s="21">
        <f t="shared" si="6"/>
        <v>262.66666666666663</v>
      </c>
      <c r="AA18" s="21">
        <f t="shared" si="7"/>
        <v>394</v>
      </c>
      <c r="AB18">
        <f t="shared" si="8"/>
        <v>196.99999999999997</v>
      </c>
      <c r="AC18" s="80">
        <f t="shared" si="9"/>
        <v>459.66666666666663</v>
      </c>
    </row>
    <row r="19" spans="1:29">
      <c r="A19" s="72">
        <v>45799</v>
      </c>
      <c r="B19" s="108">
        <v>48</v>
      </c>
      <c r="C19" s="108">
        <v>322</v>
      </c>
      <c r="D19" s="168"/>
      <c r="E19" s="115"/>
      <c r="F19" s="115"/>
      <c r="G19" s="32"/>
      <c r="T19" s="81">
        <f t="shared" si="0"/>
        <v>30.166666666666668</v>
      </c>
      <c r="U19" s="21">
        <f t="shared" si="1"/>
        <v>24.133333333333333</v>
      </c>
      <c r="V19" s="21">
        <f t="shared" si="2"/>
        <v>36.200000000000003</v>
      </c>
      <c r="W19">
        <f t="shared" si="3"/>
        <v>18.100000000000001</v>
      </c>
      <c r="X19" s="80">
        <f t="shared" si="4"/>
        <v>42.233333333333334</v>
      </c>
      <c r="Y19" s="21">
        <f t="shared" si="5"/>
        <v>328.33333333333331</v>
      </c>
      <c r="Z19" s="21">
        <f t="shared" si="6"/>
        <v>262.66666666666663</v>
      </c>
      <c r="AA19" s="21">
        <f t="shared" si="7"/>
        <v>394</v>
      </c>
      <c r="AB19">
        <f t="shared" si="8"/>
        <v>196.99999999999997</v>
      </c>
      <c r="AC19" s="80">
        <f t="shared" si="9"/>
        <v>459.66666666666663</v>
      </c>
    </row>
    <row r="20" spans="1:29">
      <c r="A20" s="72">
        <v>45800</v>
      </c>
      <c r="B20" s="108">
        <v>21</v>
      </c>
      <c r="C20" s="108">
        <v>230</v>
      </c>
      <c r="D20" s="168"/>
      <c r="E20" s="115"/>
      <c r="F20" s="115"/>
      <c r="G20" s="32"/>
      <c r="T20" s="81">
        <f t="shared" si="0"/>
        <v>30.166666666666668</v>
      </c>
      <c r="U20" s="21">
        <f t="shared" si="1"/>
        <v>24.133333333333333</v>
      </c>
      <c r="V20" s="21">
        <f t="shared" si="2"/>
        <v>36.200000000000003</v>
      </c>
      <c r="W20">
        <f t="shared" si="3"/>
        <v>18.100000000000001</v>
      </c>
      <c r="X20" s="80">
        <f t="shared" si="4"/>
        <v>42.233333333333334</v>
      </c>
      <c r="Y20" s="21">
        <f t="shared" si="5"/>
        <v>328.33333333333331</v>
      </c>
      <c r="Z20" s="21">
        <f t="shared" si="6"/>
        <v>262.66666666666663</v>
      </c>
      <c r="AA20" s="21">
        <f t="shared" si="7"/>
        <v>394</v>
      </c>
      <c r="AB20">
        <f t="shared" si="8"/>
        <v>196.99999999999997</v>
      </c>
      <c r="AC20" s="80">
        <f t="shared" si="9"/>
        <v>459.66666666666663</v>
      </c>
    </row>
    <row r="21" spans="1:29">
      <c r="A21" s="173">
        <v>45804</v>
      </c>
      <c r="B21" s="144">
        <v>55</v>
      </c>
      <c r="C21" s="144">
        <v>484</v>
      </c>
      <c r="D21" s="175" t="s">
        <v>206</v>
      </c>
      <c r="E21" s="155"/>
      <c r="F21" s="155"/>
      <c r="G21" s="13"/>
      <c r="T21" s="81">
        <f t="shared" si="0"/>
        <v>30.166666666666668</v>
      </c>
      <c r="U21" s="21">
        <f t="shared" si="1"/>
        <v>24.133333333333333</v>
      </c>
      <c r="V21" s="21">
        <f t="shared" si="2"/>
        <v>36.200000000000003</v>
      </c>
      <c r="W21">
        <f t="shared" si="3"/>
        <v>18.100000000000001</v>
      </c>
      <c r="X21" s="80">
        <f t="shared" si="4"/>
        <v>42.233333333333334</v>
      </c>
      <c r="Y21" s="21">
        <f t="shared" si="5"/>
        <v>328.33333333333331</v>
      </c>
      <c r="Z21" s="21">
        <f t="shared" si="6"/>
        <v>262.66666666666663</v>
      </c>
      <c r="AA21" s="21">
        <f t="shared" si="7"/>
        <v>394</v>
      </c>
      <c r="AB21">
        <f t="shared" si="8"/>
        <v>196.99999999999997</v>
      </c>
      <c r="AC21" s="80">
        <f t="shared" si="9"/>
        <v>459.66666666666663</v>
      </c>
    </row>
    <row r="22" spans="1:29">
      <c r="A22" s="46">
        <v>45806</v>
      </c>
      <c r="B22" s="39">
        <v>25</v>
      </c>
      <c r="C22" s="49">
        <v>293</v>
      </c>
      <c r="D22" s="44"/>
      <c r="E22" s="42"/>
      <c r="F22" s="42"/>
      <c r="G22" s="13"/>
      <c r="T22" s="81">
        <f t="shared" si="0"/>
        <v>30.166666666666668</v>
      </c>
      <c r="U22" s="21">
        <f t="shared" si="1"/>
        <v>24.133333333333333</v>
      </c>
      <c r="V22" s="21">
        <f t="shared" si="2"/>
        <v>36.200000000000003</v>
      </c>
      <c r="W22">
        <f t="shared" si="3"/>
        <v>18.100000000000001</v>
      </c>
      <c r="X22" s="80">
        <f t="shared" si="4"/>
        <v>42.233333333333334</v>
      </c>
      <c r="Y22" s="21">
        <f t="shared" si="5"/>
        <v>328.33333333333331</v>
      </c>
      <c r="Z22" s="21">
        <f t="shared" si="6"/>
        <v>262.66666666666663</v>
      </c>
      <c r="AA22" s="21">
        <f t="shared" si="7"/>
        <v>394</v>
      </c>
      <c r="AB22">
        <f t="shared" si="8"/>
        <v>196.99999999999997</v>
      </c>
      <c r="AC22" s="80">
        <f t="shared" si="9"/>
        <v>459.66666666666663</v>
      </c>
    </row>
    <row r="23" spans="1:29">
      <c r="A23" s="46">
        <v>45807</v>
      </c>
      <c r="B23" s="93">
        <v>20</v>
      </c>
      <c r="C23" s="49">
        <v>310</v>
      </c>
      <c r="D23" s="44"/>
      <c r="E23" s="48"/>
      <c r="F23" s="39"/>
      <c r="G23" s="13"/>
      <c r="T23" s="81">
        <f t="shared" si="0"/>
        <v>30.166666666666668</v>
      </c>
      <c r="U23" s="21">
        <f t="shared" si="1"/>
        <v>24.133333333333333</v>
      </c>
      <c r="V23" s="21">
        <f t="shared" si="2"/>
        <v>36.200000000000003</v>
      </c>
      <c r="W23">
        <f t="shared" si="3"/>
        <v>18.100000000000001</v>
      </c>
      <c r="X23" s="80">
        <f t="shared" si="4"/>
        <v>42.233333333333334</v>
      </c>
      <c r="Y23" s="21">
        <f t="shared" si="5"/>
        <v>328.33333333333331</v>
      </c>
      <c r="Z23" s="21">
        <f t="shared" si="6"/>
        <v>262.66666666666663</v>
      </c>
      <c r="AA23" s="21">
        <f t="shared" si="7"/>
        <v>394</v>
      </c>
      <c r="AB23">
        <f t="shared" si="8"/>
        <v>196.99999999999997</v>
      </c>
      <c r="AC23" s="80">
        <f t="shared" si="9"/>
        <v>459.66666666666663</v>
      </c>
    </row>
    <row r="24" spans="1:29">
      <c r="A24" s="46">
        <v>45810</v>
      </c>
      <c r="B24" s="94">
        <v>27</v>
      </c>
      <c r="C24" s="94">
        <v>354</v>
      </c>
      <c r="D24" s="48"/>
      <c r="E24" s="42"/>
      <c r="F24" s="42"/>
      <c r="G24" s="13"/>
      <c r="T24" s="81">
        <f t="shared" si="0"/>
        <v>30.166666666666668</v>
      </c>
      <c r="U24" s="21">
        <f t="shared" si="1"/>
        <v>24.133333333333333</v>
      </c>
      <c r="V24" s="21">
        <f t="shared" si="2"/>
        <v>36.200000000000003</v>
      </c>
      <c r="W24">
        <f t="shared" si="3"/>
        <v>18.100000000000001</v>
      </c>
      <c r="X24" s="80">
        <f t="shared" si="4"/>
        <v>42.233333333333334</v>
      </c>
      <c r="Y24" s="21">
        <f t="shared" si="5"/>
        <v>328.33333333333331</v>
      </c>
      <c r="Z24" s="21">
        <f t="shared" si="6"/>
        <v>262.66666666666663</v>
      </c>
      <c r="AA24" s="21">
        <f t="shared" si="7"/>
        <v>394</v>
      </c>
      <c r="AB24">
        <f t="shared" si="8"/>
        <v>196.99999999999997</v>
      </c>
      <c r="AC24" s="80">
        <f t="shared" si="9"/>
        <v>459.66666666666663</v>
      </c>
    </row>
    <row r="25" spans="1:29">
      <c r="A25" s="46">
        <v>45811</v>
      </c>
      <c r="B25" s="49">
        <v>30</v>
      </c>
      <c r="C25" s="42">
        <v>238</v>
      </c>
      <c r="D25" s="48"/>
      <c r="E25" s="42"/>
      <c r="F25" s="42"/>
      <c r="G25" s="13"/>
      <c r="J25" s="21"/>
      <c r="T25" s="81">
        <f t="shared" si="0"/>
        <v>30.166666666666668</v>
      </c>
      <c r="U25" s="21">
        <f t="shared" si="1"/>
        <v>24.133333333333333</v>
      </c>
      <c r="V25" s="21">
        <f t="shared" si="2"/>
        <v>36.200000000000003</v>
      </c>
      <c r="W25">
        <f t="shared" si="3"/>
        <v>18.100000000000001</v>
      </c>
      <c r="X25" s="80">
        <f t="shared" si="4"/>
        <v>42.233333333333334</v>
      </c>
      <c r="Y25" s="21">
        <f t="shared" si="5"/>
        <v>328.33333333333331</v>
      </c>
      <c r="Z25" s="21">
        <f t="shared" si="6"/>
        <v>262.66666666666663</v>
      </c>
      <c r="AA25" s="21">
        <f t="shared" si="7"/>
        <v>394</v>
      </c>
      <c r="AB25">
        <f t="shared" si="8"/>
        <v>196.99999999999997</v>
      </c>
      <c r="AC25" s="80">
        <f t="shared" si="9"/>
        <v>459.66666666666663</v>
      </c>
    </row>
    <row r="26" spans="1:29">
      <c r="A26" s="46">
        <v>45812</v>
      </c>
      <c r="B26" s="49">
        <v>22</v>
      </c>
      <c r="C26" s="42">
        <v>307</v>
      </c>
      <c r="D26" s="44"/>
      <c r="E26" s="42"/>
      <c r="F26" s="42"/>
      <c r="G26" s="13"/>
      <c r="T26" s="81">
        <f t="shared" si="0"/>
        <v>30.166666666666668</v>
      </c>
      <c r="U26" s="21">
        <f t="shared" si="1"/>
        <v>24.133333333333333</v>
      </c>
      <c r="V26" s="21">
        <f t="shared" si="2"/>
        <v>36.200000000000003</v>
      </c>
      <c r="W26">
        <f t="shared" si="3"/>
        <v>18.100000000000001</v>
      </c>
      <c r="X26" s="80">
        <f t="shared" si="4"/>
        <v>42.233333333333334</v>
      </c>
      <c r="Y26" s="21">
        <f t="shared" si="5"/>
        <v>328.33333333333331</v>
      </c>
      <c r="Z26" s="21">
        <f t="shared" si="6"/>
        <v>262.66666666666663</v>
      </c>
      <c r="AA26" s="21">
        <f t="shared" si="7"/>
        <v>394</v>
      </c>
      <c r="AB26">
        <f t="shared" si="8"/>
        <v>196.99999999999997</v>
      </c>
      <c r="AC26" s="80">
        <f t="shared" si="9"/>
        <v>459.66666666666663</v>
      </c>
    </row>
    <row r="27" spans="1:29">
      <c r="A27" s="46">
        <v>45813</v>
      </c>
      <c r="B27" s="42">
        <v>26</v>
      </c>
      <c r="C27" s="42">
        <v>266</v>
      </c>
      <c r="D27" s="44"/>
      <c r="E27" s="42"/>
      <c r="F27" s="42"/>
      <c r="G27" s="13"/>
      <c r="T27" s="81">
        <f t="shared" si="0"/>
        <v>30.166666666666668</v>
      </c>
      <c r="U27" s="21">
        <f t="shared" si="1"/>
        <v>24.133333333333333</v>
      </c>
      <c r="V27" s="21">
        <f t="shared" si="2"/>
        <v>36.200000000000003</v>
      </c>
      <c r="W27">
        <f t="shared" si="3"/>
        <v>18.100000000000001</v>
      </c>
      <c r="X27" s="80">
        <f t="shared" si="4"/>
        <v>42.233333333333334</v>
      </c>
      <c r="Y27" s="21">
        <f t="shared" si="5"/>
        <v>328.33333333333331</v>
      </c>
      <c r="Z27" s="21">
        <f t="shared" si="6"/>
        <v>262.66666666666663</v>
      </c>
      <c r="AA27" s="21">
        <f t="shared" si="7"/>
        <v>394</v>
      </c>
      <c r="AB27">
        <f t="shared" si="8"/>
        <v>196.99999999999997</v>
      </c>
      <c r="AC27" s="80">
        <f t="shared" si="9"/>
        <v>459.66666666666663</v>
      </c>
    </row>
    <row r="28" spans="1:29">
      <c r="A28" s="46">
        <v>45817</v>
      </c>
      <c r="B28" s="42">
        <v>27</v>
      </c>
      <c r="C28" s="42">
        <v>262</v>
      </c>
      <c r="D28" s="44"/>
      <c r="E28" s="42"/>
      <c r="F28" s="42"/>
      <c r="G28" s="13"/>
      <c r="T28" s="81">
        <f t="shared" si="0"/>
        <v>30.166666666666668</v>
      </c>
      <c r="U28" s="21">
        <f t="shared" si="1"/>
        <v>24.133333333333333</v>
      </c>
      <c r="V28" s="21">
        <f t="shared" si="2"/>
        <v>36.200000000000003</v>
      </c>
      <c r="W28">
        <f t="shared" si="3"/>
        <v>18.100000000000001</v>
      </c>
      <c r="X28" s="80">
        <f t="shared" si="4"/>
        <v>42.233333333333334</v>
      </c>
      <c r="Y28" s="21">
        <f t="shared" si="5"/>
        <v>328.33333333333331</v>
      </c>
      <c r="Z28" s="21">
        <f t="shared" si="6"/>
        <v>262.66666666666663</v>
      </c>
      <c r="AA28" s="21">
        <f t="shared" si="7"/>
        <v>394</v>
      </c>
      <c r="AB28">
        <f t="shared" si="8"/>
        <v>196.99999999999997</v>
      </c>
      <c r="AC28" s="80">
        <f t="shared" si="9"/>
        <v>459.66666666666663</v>
      </c>
    </row>
    <row r="29" spans="1:29">
      <c r="A29" s="46">
        <v>45818</v>
      </c>
      <c r="B29" s="91">
        <v>16</v>
      </c>
      <c r="C29" s="91">
        <v>167</v>
      </c>
      <c r="D29" s="44" t="s">
        <v>207</v>
      </c>
      <c r="E29" s="42"/>
      <c r="F29" s="42"/>
      <c r="G29" s="13"/>
      <c r="T29" s="81"/>
      <c r="U29" s="21"/>
      <c r="V29" s="21"/>
      <c r="X29" s="80"/>
      <c r="Y29" s="21"/>
      <c r="Z29" s="21"/>
      <c r="AA29" s="21"/>
      <c r="AC29" s="80"/>
    </row>
    <row r="30" spans="1:29">
      <c r="A30" s="46">
        <v>45819</v>
      </c>
      <c r="B30" s="42">
        <v>27</v>
      </c>
      <c r="C30" s="42">
        <v>320</v>
      </c>
      <c r="D30" s="44"/>
      <c r="E30" s="42"/>
      <c r="F30" s="42"/>
      <c r="G30" s="13"/>
      <c r="T30" s="81">
        <f t="shared" si="0"/>
        <v>30.166666666666668</v>
      </c>
      <c r="U30" s="21">
        <f t="shared" si="1"/>
        <v>24.133333333333333</v>
      </c>
      <c r="V30" s="21">
        <f t="shared" si="2"/>
        <v>36.200000000000003</v>
      </c>
      <c r="W30">
        <f t="shared" si="3"/>
        <v>18.100000000000001</v>
      </c>
      <c r="X30" s="80">
        <f t="shared" si="4"/>
        <v>42.233333333333334</v>
      </c>
      <c r="Y30" s="21">
        <f t="shared" si="5"/>
        <v>328.33333333333331</v>
      </c>
      <c r="Z30" s="21">
        <f t="shared" si="6"/>
        <v>262.66666666666663</v>
      </c>
      <c r="AA30" s="21">
        <f t="shared" si="7"/>
        <v>394</v>
      </c>
      <c r="AB30">
        <f t="shared" si="8"/>
        <v>196.99999999999997</v>
      </c>
      <c r="AC30" s="80">
        <f t="shared" si="9"/>
        <v>459.66666666666663</v>
      </c>
    </row>
    <row r="31" spans="1:29">
      <c r="A31" s="46">
        <v>45820</v>
      </c>
      <c r="B31" s="42">
        <v>29</v>
      </c>
      <c r="C31" s="42">
        <v>231</v>
      </c>
      <c r="D31" s="44"/>
      <c r="E31" s="42"/>
      <c r="F31" s="42"/>
      <c r="G31" s="13"/>
      <c r="T31" s="81">
        <f t="shared" si="0"/>
        <v>30.166666666666668</v>
      </c>
      <c r="U31" s="21">
        <f t="shared" si="1"/>
        <v>24.133333333333333</v>
      </c>
      <c r="V31" s="21">
        <f t="shared" si="2"/>
        <v>36.200000000000003</v>
      </c>
      <c r="W31">
        <f t="shared" si="3"/>
        <v>18.100000000000001</v>
      </c>
      <c r="X31" s="80">
        <f t="shared" si="4"/>
        <v>42.233333333333334</v>
      </c>
      <c r="Y31" s="21">
        <f t="shared" si="5"/>
        <v>328.33333333333331</v>
      </c>
      <c r="Z31" s="21">
        <f t="shared" si="6"/>
        <v>262.66666666666663</v>
      </c>
      <c r="AA31" s="21">
        <f t="shared" si="7"/>
        <v>394</v>
      </c>
      <c r="AB31">
        <f t="shared" si="8"/>
        <v>196.99999999999997</v>
      </c>
      <c r="AC31" s="80">
        <f t="shared" si="9"/>
        <v>459.66666666666663</v>
      </c>
    </row>
    <row r="32" spans="1:29">
      <c r="A32" s="46">
        <v>45821</v>
      </c>
      <c r="B32" s="42">
        <v>30</v>
      </c>
      <c r="C32" s="42">
        <v>207</v>
      </c>
      <c r="D32" s="48"/>
      <c r="E32" s="42"/>
      <c r="F32" s="42"/>
      <c r="G32" s="13"/>
      <c r="T32" s="81">
        <f t="shared" si="0"/>
        <v>30.166666666666668</v>
      </c>
      <c r="U32" s="21">
        <f t="shared" si="1"/>
        <v>24.133333333333333</v>
      </c>
      <c r="V32" s="21">
        <f t="shared" si="2"/>
        <v>36.200000000000003</v>
      </c>
      <c r="W32">
        <f t="shared" si="3"/>
        <v>18.100000000000001</v>
      </c>
      <c r="X32" s="80">
        <f t="shared" si="4"/>
        <v>42.233333333333334</v>
      </c>
      <c r="Y32" s="21">
        <f t="shared" si="5"/>
        <v>328.33333333333331</v>
      </c>
      <c r="Z32" s="21">
        <f t="shared" si="6"/>
        <v>262.66666666666663</v>
      </c>
      <c r="AA32" s="21">
        <f t="shared" si="7"/>
        <v>394</v>
      </c>
      <c r="AB32">
        <f t="shared" si="8"/>
        <v>196.99999999999997</v>
      </c>
      <c r="AC32" s="80">
        <f t="shared" si="9"/>
        <v>459.66666666666663</v>
      </c>
    </row>
    <row r="33" spans="1:29">
      <c r="A33" s="46">
        <v>45824</v>
      </c>
      <c r="B33" s="42">
        <v>36</v>
      </c>
      <c r="C33" s="42">
        <v>327</v>
      </c>
      <c r="D33" s="44"/>
      <c r="E33" s="42"/>
      <c r="F33" s="42"/>
      <c r="G33" s="13"/>
      <c r="T33" s="81">
        <f t="shared" si="0"/>
        <v>30.166666666666668</v>
      </c>
      <c r="U33" s="21">
        <f t="shared" si="1"/>
        <v>24.133333333333333</v>
      </c>
      <c r="V33" s="21">
        <f t="shared" si="2"/>
        <v>36.200000000000003</v>
      </c>
      <c r="W33">
        <f t="shared" si="3"/>
        <v>18.100000000000001</v>
      </c>
      <c r="X33" s="80">
        <f t="shared" si="4"/>
        <v>42.233333333333334</v>
      </c>
      <c r="Y33" s="21">
        <f t="shared" si="5"/>
        <v>328.33333333333331</v>
      </c>
      <c r="Z33" s="21">
        <f t="shared" si="6"/>
        <v>262.66666666666663</v>
      </c>
      <c r="AA33" s="21">
        <f t="shared" si="7"/>
        <v>394</v>
      </c>
      <c r="AB33">
        <f t="shared" si="8"/>
        <v>196.99999999999997</v>
      </c>
      <c r="AC33" s="80">
        <f t="shared" si="9"/>
        <v>459.66666666666663</v>
      </c>
    </row>
    <row r="34" spans="1:29">
      <c r="A34" s="46">
        <v>45825</v>
      </c>
      <c r="B34" s="42">
        <v>26</v>
      </c>
      <c r="C34" s="42">
        <v>443</v>
      </c>
      <c r="D34" s="44"/>
      <c r="E34" s="42"/>
      <c r="F34" s="42"/>
      <c r="G34" s="13"/>
      <c r="T34" s="81">
        <f t="shared" si="0"/>
        <v>30.166666666666668</v>
      </c>
      <c r="U34" s="21">
        <f t="shared" si="1"/>
        <v>24.133333333333333</v>
      </c>
      <c r="V34" s="21">
        <f t="shared" si="2"/>
        <v>36.200000000000003</v>
      </c>
      <c r="W34">
        <f t="shared" si="3"/>
        <v>18.100000000000001</v>
      </c>
      <c r="X34" s="80">
        <f t="shared" si="4"/>
        <v>42.233333333333334</v>
      </c>
      <c r="Y34" s="21">
        <f t="shared" si="5"/>
        <v>328.33333333333331</v>
      </c>
      <c r="Z34" s="21">
        <f t="shared" si="6"/>
        <v>262.66666666666663</v>
      </c>
      <c r="AA34" s="21">
        <f t="shared" si="7"/>
        <v>394</v>
      </c>
      <c r="AB34">
        <f t="shared" si="8"/>
        <v>196.99999999999997</v>
      </c>
      <c r="AC34" s="80">
        <f t="shared" si="9"/>
        <v>459.66666666666663</v>
      </c>
    </row>
    <row r="35" spans="1:29">
      <c r="A35" s="46">
        <v>45826</v>
      </c>
      <c r="B35" s="42">
        <v>22</v>
      </c>
      <c r="C35" s="47">
        <v>362</v>
      </c>
      <c r="D35" s="48"/>
      <c r="E35" s="42"/>
      <c r="F35" s="42"/>
      <c r="G35" s="13"/>
      <c r="T35" s="81">
        <f t="shared" si="0"/>
        <v>30.166666666666668</v>
      </c>
      <c r="U35" s="21">
        <f t="shared" si="1"/>
        <v>24.133333333333333</v>
      </c>
      <c r="V35" s="21">
        <f t="shared" si="2"/>
        <v>36.200000000000003</v>
      </c>
      <c r="W35">
        <f t="shared" si="3"/>
        <v>18.100000000000001</v>
      </c>
      <c r="X35" s="80">
        <f t="shared" si="4"/>
        <v>42.233333333333334</v>
      </c>
      <c r="Y35" s="21">
        <f t="shared" si="5"/>
        <v>328.33333333333331</v>
      </c>
      <c r="Z35" s="21">
        <f t="shared" si="6"/>
        <v>262.66666666666663</v>
      </c>
      <c r="AA35" s="21">
        <f t="shared" si="7"/>
        <v>394</v>
      </c>
      <c r="AB35">
        <f t="shared" si="8"/>
        <v>196.99999999999997</v>
      </c>
      <c r="AC35" s="80">
        <f t="shared" si="9"/>
        <v>459.66666666666663</v>
      </c>
    </row>
    <row r="36" spans="1:29">
      <c r="A36" s="171">
        <v>45827</v>
      </c>
      <c r="B36" s="160">
        <v>16</v>
      </c>
      <c r="C36" s="160">
        <v>143</v>
      </c>
      <c r="D36" s="193" t="s">
        <v>208</v>
      </c>
      <c r="E36" s="148"/>
      <c r="F36" s="42"/>
      <c r="G36" s="13"/>
      <c r="T36" s="81">
        <f t="shared" si="0"/>
        <v>30.166666666666668</v>
      </c>
      <c r="U36" s="21">
        <f t="shared" si="1"/>
        <v>24.133333333333333</v>
      </c>
      <c r="V36" s="21">
        <f t="shared" si="2"/>
        <v>36.200000000000003</v>
      </c>
      <c r="W36">
        <f t="shared" si="3"/>
        <v>18.100000000000001</v>
      </c>
      <c r="X36" s="80">
        <f t="shared" si="4"/>
        <v>42.233333333333334</v>
      </c>
      <c r="Y36" s="21">
        <f t="shared" si="5"/>
        <v>328.33333333333331</v>
      </c>
      <c r="Z36" s="21">
        <f t="shared" si="6"/>
        <v>262.66666666666663</v>
      </c>
      <c r="AA36" s="21">
        <f t="shared" si="7"/>
        <v>394</v>
      </c>
      <c r="AB36">
        <f t="shared" si="8"/>
        <v>196.99999999999997</v>
      </c>
      <c r="AC36" s="80">
        <f t="shared" si="9"/>
        <v>459.66666666666663</v>
      </c>
    </row>
    <row r="37" spans="1:29">
      <c r="A37" s="178"/>
      <c r="B37" s="195"/>
      <c r="C37" s="115"/>
      <c r="D37" s="168"/>
      <c r="E37" s="192"/>
      <c r="F37" s="32"/>
      <c r="G37" s="13"/>
      <c r="T37" s="81">
        <f t="shared" si="0"/>
        <v>30.166666666666668</v>
      </c>
      <c r="U37" s="21">
        <f t="shared" si="1"/>
        <v>24.133333333333333</v>
      </c>
      <c r="V37" s="21">
        <f t="shared" si="2"/>
        <v>36.200000000000003</v>
      </c>
      <c r="W37">
        <f t="shared" si="3"/>
        <v>18.100000000000001</v>
      </c>
      <c r="X37" s="80">
        <f t="shared" si="4"/>
        <v>42.233333333333334</v>
      </c>
      <c r="Y37" s="21">
        <f t="shared" si="5"/>
        <v>328.33333333333331</v>
      </c>
      <c r="Z37" s="21">
        <f t="shared" si="6"/>
        <v>262.66666666666663</v>
      </c>
      <c r="AA37" s="21">
        <f t="shared" si="7"/>
        <v>394</v>
      </c>
      <c r="AB37">
        <f t="shared" si="8"/>
        <v>196.99999999999997</v>
      </c>
      <c r="AC37" s="80">
        <f t="shared" si="9"/>
        <v>459.66666666666663</v>
      </c>
    </row>
    <row r="38" spans="1:29">
      <c r="A38" s="178"/>
      <c r="B38" s="115"/>
      <c r="C38" s="115"/>
      <c r="D38" s="168"/>
      <c r="E38" s="115"/>
      <c r="F38" s="147"/>
      <c r="G38" s="13"/>
      <c r="T38" s="81">
        <f t="shared" si="0"/>
        <v>30.166666666666668</v>
      </c>
      <c r="U38" s="21">
        <f t="shared" si="1"/>
        <v>24.133333333333333</v>
      </c>
      <c r="V38" s="21">
        <f t="shared" si="2"/>
        <v>36.200000000000003</v>
      </c>
      <c r="W38">
        <f t="shared" si="3"/>
        <v>18.100000000000001</v>
      </c>
      <c r="X38" s="80">
        <f t="shared" si="4"/>
        <v>42.233333333333334</v>
      </c>
      <c r="Y38" s="21">
        <f t="shared" si="5"/>
        <v>328.33333333333331</v>
      </c>
      <c r="Z38" s="21">
        <f t="shared" si="6"/>
        <v>262.66666666666663</v>
      </c>
      <c r="AA38" s="21">
        <f t="shared" si="7"/>
        <v>394</v>
      </c>
      <c r="AB38">
        <f t="shared" si="8"/>
        <v>196.99999999999997</v>
      </c>
      <c r="AC38" s="80">
        <f t="shared" si="9"/>
        <v>459.66666666666663</v>
      </c>
    </row>
    <row r="39" spans="1:29">
      <c r="A39" s="178"/>
      <c r="B39" s="192"/>
      <c r="C39" s="192"/>
      <c r="D39" s="192"/>
      <c r="E39" s="115"/>
      <c r="F39" s="147"/>
      <c r="G39" s="13"/>
      <c r="T39" s="81">
        <f t="shared" si="0"/>
        <v>30.166666666666668</v>
      </c>
      <c r="U39" s="21">
        <f t="shared" si="1"/>
        <v>24.133333333333333</v>
      </c>
      <c r="V39" s="21">
        <f t="shared" si="2"/>
        <v>36.200000000000003</v>
      </c>
      <c r="W39">
        <f t="shared" si="3"/>
        <v>18.100000000000001</v>
      </c>
      <c r="X39" s="80">
        <f t="shared" si="4"/>
        <v>42.233333333333334</v>
      </c>
      <c r="Y39" s="21">
        <f t="shared" si="5"/>
        <v>328.33333333333331</v>
      </c>
      <c r="Z39" s="21">
        <f t="shared" si="6"/>
        <v>262.66666666666663</v>
      </c>
      <c r="AA39" s="21">
        <f t="shared" si="7"/>
        <v>394</v>
      </c>
      <c r="AB39">
        <f t="shared" si="8"/>
        <v>196.99999999999997</v>
      </c>
      <c r="AC39" s="80">
        <f t="shared" si="9"/>
        <v>459.66666666666663</v>
      </c>
    </row>
    <row r="40" spans="1:29">
      <c r="A40" s="192"/>
      <c r="B40" s="192"/>
      <c r="C40" s="192"/>
      <c r="D40" s="192"/>
      <c r="E40" s="115"/>
      <c r="F40" s="147"/>
      <c r="G40" s="13"/>
      <c r="T40" s="81">
        <f t="shared" si="0"/>
        <v>30.166666666666668</v>
      </c>
      <c r="U40" s="21">
        <f t="shared" si="1"/>
        <v>24.133333333333333</v>
      </c>
      <c r="V40" s="21">
        <f t="shared" si="2"/>
        <v>36.200000000000003</v>
      </c>
      <c r="W40">
        <f t="shared" si="3"/>
        <v>18.100000000000001</v>
      </c>
      <c r="X40" s="80">
        <f t="shared" si="4"/>
        <v>42.233333333333334</v>
      </c>
      <c r="Y40" s="21">
        <f t="shared" si="5"/>
        <v>328.33333333333331</v>
      </c>
      <c r="Z40" s="21">
        <f t="shared" si="6"/>
        <v>262.66666666666663</v>
      </c>
      <c r="AA40" s="21">
        <f t="shared" si="7"/>
        <v>394</v>
      </c>
      <c r="AB40">
        <f t="shared" si="8"/>
        <v>196.99999999999997</v>
      </c>
      <c r="AC40" s="80">
        <f t="shared" si="9"/>
        <v>459.66666666666663</v>
      </c>
    </row>
    <row r="41" spans="1:29">
      <c r="A41" s="70"/>
      <c r="B41" s="115"/>
      <c r="C41" s="115"/>
      <c r="D41" s="168"/>
      <c r="E41" s="115"/>
      <c r="F41" s="147"/>
      <c r="G41" s="13"/>
      <c r="T41" s="81">
        <f t="shared" si="0"/>
        <v>30.166666666666668</v>
      </c>
      <c r="U41" s="21">
        <f t="shared" si="1"/>
        <v>24.133333333333333</v>
      </c>
      <c r="V41" s="21">
        <f t="shared" si="2"/>
        <v>36.200000000000003</v>
      </c>
      <c r="W41">
        <f t="shared" si="3"/>
        <v>18.100000000000001</v>
      </c>
      <c r="X41" s="80">
        <f t="shared" si="4"/>
        <v>42.233333333333334</v>
      </c>
      <c r="Y41" s="21">
        <f t="shared" si="5"/>
        <v>328.33333333333331</v>
      </c>
      <c r="Z41" s="21">
        <f t="shared" si="6"/>
        <v>262.66666666666663</v>
      </c>
      <c r="AA41" s="21">
        <f t="shared" si="7"/>
        <v>394</v>
      </c>
      <c r="AB41">
        <f t="shared" si="8"/>
        <v>196.99999999999997</v>
      </c>
      <c r="AC41" s="80">
        <f t="shared" si="9"/>
        <v>459.66666666666663</v>
      </c>
    </row>
    <row r="42" spans="1:29">
      <c r="A42" s="70"/>
      <c r="B42" s="115"/>
      <c r="C42" s="115"/>
      <c r="D42" s="188"/>
      <c r="E42" s="115"/>
      <c r="F42" s="147"/>
      <c r="G42" s="13"/>
      <c r="T42" s="81">
        <f t="shared" si="0"/>
        <v>30.166666666666668</v>
      </c>
      <c r="U42" s="21">
        <f t="shared" si="1"/>
        <v>24.133333333333333</v>
      </c>
      <c r="V42" s="21">
        <f t="shared" si="2"/>
        <v>36.200000000000003</v>
      </c>
      <c r="W42">
        <f t="shared" si="3"/>
        <v>18.100000000000001</v>
      </c>
      <c r="X42" s="80">
        <f t="shared" si="4"/>
        <v>42.233333333333334</v>
      </c>
      <c r="Y42" s="21">
        <f t="shared" si="5"/>
        <v>328.33333333333331</v>
      </c>
      <c r="Z42" s="21">
        <f t="shared" si="6"/>
        <v>262.66666666666663</v>
      </c>
      <c r="AA42" s="21">
        <f t="shared" si="7"/>
        <v>394</v>
      </c>
      <c r="AB42">
        <f t="shared" si="8"/>
        <v>196.99999999999997</v>
      </c>
      <c r="AC42" s="80">
        <f t="shared" si="9"/>
        <v>459.66666666666663</v>
      </c>
    </row>
    <row r="43" spans="1:29">
      <c r="A43" s="70"/>
      <c r="B43" s="115"/>
      <c r="C43" s="115"/>
      <c r="D43" s="188"/>
      <c r="E43" s="115"/>
      <c r="F43" s="147"/>
      <c r="G43" s="13"/>
      <c r="T43" s="81">
        <f t="shared" si="0"/>
        <v>30.166666666666668</v>
      </c>
      <c r="U43" s="21">
        <f t="shared" si="1"/>
        <v>24.133333333333333</v>
      </c>
      <c r="V43" s="21">
        <f t="shared" si="2"/>
        <v>36.200000000000003</v>
      </c>
      <c r="W43">
        <f t="shared" si="3"/>
        <v>18.100000000000001</v>
      </c>
      <c r="X43" s="80">
        <f t="shared" si="4"/>
        <v>42.233333333333334</v>
      </c>
      <c r="Y43" s="21">
        <f t="shared" si="5"/>
        <v>328.33333333333331</v>
      </c>
      <c r="Z43" s="21">
        <f t="shared" si="6"/>
        <v>262.66666666666663</v>
      </c>
      <c r="AA43" s="21">
        <f t="shared" si="7"/>
        <v>394</v>
      </c>
      <c r="AB43">
        <f t="shared" si="8"/>
        <v>196.99999999999997</v>
      </c>
      <c r="AC43" s="80">
        <f t="shared" si="9"/>
        <v>459.66666666666663</v>
      </c>
    </row>
    <row r="44" spans="1:29">
      <c r="A44" s="70"/>
      <c r="B44" s="116"/>
      <c r="C44" s="115"/>
      <c r="D44" s="168"/>
      <c r="E44" s="115"/>
      <c r="F44" s="147"/>
      <c r="G44" s="13"/>
      <c r="T44" s="81">
        <f t="shared" si="0"/>
        <v>30.166666666666668</v>
      </c>
      <c r="U44" s="21">
        <f t="shared" si="1"/>
        <v>24.133333333333333</v>
      </c>
      <c r="V44" s="21">
        <f t="shared" si="2"/>
        <v>36.200000000000003</v>
      </c>
      <c r="W44">
        <f t="shared" si="3"/>
        <v>18.100000000000001</v>
      </c>
      <c r="X44" s="80">
        <f t="shared" si="4"/>
        <v>42.233333333333334</v>
      </c>
      <c r="Y44" s="21">
        <f t="shared" si="5"/>
        <v>328.33333333333331</v>
      </c>
      <c r="Z44" s="21">
        <f t="shared" si="6"/>
        <v>262.66666666666663</v>
      </c>
      <c r="AA44" s="21">
        <f t="shared" si="7"/>
        <v>394</v>
      </c>
      <c r="AB44">
        <f t="shared" si="8"/>
        <v>196.99999999999997</v>
      </c>
      <c r="AC44" s="80">
        <f t="shared" si="9"/>
        <v>459.66666666666663</v>
      </c>
    </row>
    <row r="45" spans="1:29">
      <c r="A45" s="183"/>
      <c r="B45" s="194"/>
      <c r="C45" s="155"/>
      <c r="D45" s="175"/>
      <c r="E45" s="155"/>
      <c r="F45" s="42"/>
      <c r="G45" s="13"/>
      <c r="T45" s="81">
        <f t="shared" si="0"/>
        <v>30.166666666666668</v>
      </c>
      <c r="U45" s="21">
        <f t="shared" si="1"/>
        <v>24.133333333333333</v>
      </c>
      <c r="V45" s="21">
        <f t="shared" si="2"/>
        <v>36.200000000000003</v>
      </c>
      <c r="W45">
        <f t="shared" si="3"/>
        <v>18.100000000000001</v>
      </c>
      <c r="X45" s="80">
        <f t="shared" si="4"/>
        <v>42.233333333333334</v>
      </c>
      <c r="Y45" s="21">
        <f t="shared" si="5"/>
        <v>328.33333333333331</v>
      </c>
      <c r="Z45" s="21">
        <f t="shared" si="6"/>
        <v>262.66666666666663</v>
      </c>
      <c r="AA45" s="21">
        <f t="shared" si="7"/>
        <v>394</v>
      </c>
      <c r="AB45">
        <f t="shared" si="8"/>
        <v>196.99999999999997</v>
      </c>
      <c r="AC45" s="80">
        <f t="shared" si="9"/>
        <v>459.66666666666663</v>
      </c>
    </row>
    <row r="46" spans="1:29">
      <c r="A46" s="46"/>
      <c r="B46" s="47"/>
      <c r="C46" s="42"/>
      <c r="D46" s="44"/>
      <c r="E46" s="42"/>
      <c r="F46" s="42"/>
      <c r="G46" s="13"/>
      <c r="T46" s="81">
        <f t="shared" si="0"/>
        <v>30.166666666666668</v>
      </c>
      <c r="U46" s="21">
        <f t="shared" si="1"/>
        <v>24.133333333333333</v>
      </c>
      <c r="V46" s="21">
        <f t="shared" si="2"/>
        <v>36.200000000000003</v>
      </c>
      <c r="W46">
        <f t="shared" si="3"/>
        <v>18.100000000000001</v>
      </c>
      <c r="X46" s="80">
        <f t="shared" si="4"/>
        <v>42.233333333333334</v>
      </c>
      <c r="Y46" s="21">
        <f t="shared" si="5"/>
        <v>328.33333333333331</v>
      </c>
      <c r="Z46" s="21">
        <f t="shared" si="6"/>
        <v>262.66666666666663</v>
      </c>
      <c r="AA46" s="21">
        <f t="shared" si="7"/>
        <v>394</v>
      </c>
      <c r="AB46">
        <f t="shared" si="8"/>
        <v>196.99999999999997</v>
      </c>
      <c r="AC46" s="80">
        <f t="shared" si="9"/>
        <v>459.66666666666663</v>
      </c>
    </row>
    <row r="47" spans="1:29">
      <c r="A47" s="46"/>
      <c r="B47" s="42"/>
      <c r="C47" s="42"/>
      <c r="D47" s="42"/>
      <c r="E47" s="42"/>
      <c r="F47" s="42"/>
      <c r="G47" s="13"/>
      <c r="T47" s="81">
        <f t="shared" si="0"/>
        <v>30.166666666666668</v>
      </c>
      <c r="U47" s="21">
        <f t="shared" si="1"/>
        <v>24.133333333333333</v>
      </c>
      <c r="V47" s="21">
        <f t="shared" si="2"/>
        <v>36.200000000000003</v>
      </c>
      <c r="W47">
        <f t="shared" si="3"/>
        <v>18.100000000000001</v>
      </c>
      <c r="X47" s="80">
        <f t="shared" si="4"/>
        <v>42.233333333333334</v>
      </c>
      <c r="Y47" s="21">
        <f t="shared" si="5"/>
        <v>328.33333333333331</v>
      </c>
      <c r="Z47" s="21">
        <f t="shared" si="6"/>
        <v>262.66666666666663</v>
      </c>
      <c r="AA47" s="21">
        <f t="shared" si="7"/>
        <v>394</v>
      </c>
      <c r="AB47">
        <f t="shared" si="8"/>
        <v>196.99999999999997</v>
      </c>
      <c r="AC47" s="80">
        <f t="shared" si="9"/>
        <v>459.66666666666663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30.166666666666668</v>
      </c>
      <c r="U48" s="21">
        <f t="shared" si="1"/>
        <v>24.133333333333333</v>
      </c>
      <c r="V48" s="21">
        <f t="shared" si="2"/>
        <v>36.200000000000003</v>
      </c>
      <c r="W48">
        <f t="shared" si="3"/>
        <v>18.100000000000001</v>
      </c>
      <c r="X48" s="80">
        <f t="shared" si="4"/>
        <v>42.233333333333334</v>
      </c>
      <c r="Y48" s="21">
        <f t="shared" si="5"/>
        <v>328.33333333333331</v>
      </c>
      <c r="Z48" s="21">
        <f t="shared" si="6"/>
        <v>262.66666666666663</v>
      </c>
      <c r="AA48" s="21">
        <f t="shared" si="7"/>
        <v>394</v>
      </c>
      <c r="AB48">
        <f t="shared" si="8"/>
        <v>196.99999999999997</v>
      </c>
      <c r="AC48" s="80">
        <f t="shared" si="9"/>
        <v>459.66666666666663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30.166666666666668</v>
      </c>
      <c r="U49" s="21">
        <f t="shared" si="1"/>
        <v>24.133333333333333</v>
      </c>
      <c r="V49" s="21">
        <f t="shared" si="2"/>
        <v>36.200000000000003</v>
      </c>
      <c r="W49">
        <f t="shared" si="3"/>
        <v>18.100000000000001</v>
      </c>
      <c r="X49" s="80">
        <f t="shared" si="4"/>
        <v>42.233333333333334</v>
      </c>
      <c r="Y49" s="21">
        <f t="shared" si="5"/>
        <v>328.33333333333331</v>
      </c>
      <c r="Z49" s="21">
        <f t="shared" si="6"/>
        <v>262.66666666666663</v>
      </c>
      <c r="AA49" s="21">
        <f t="shared" si="7"/>
        <v>394</v>
      </c>
      <c r="AB49">
        <f t="shared" si="8"/>
        <v>196.99999999999997</v>
      </c>
      <c r="AC49" s="80">
        <f t="shared" si="9"/>
        <v>459.66666666666663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30.166666666666668</v>
      </c>
      <c r="U50" s="21">
        <f t="shared" si="1"/>
        <v>24.133333333333333</v>
      </c>
      <c r="V50" s="21">
        <f t="shared" si="2"/>
        <v>36.200000000000003</v>
      </c>
      <c r="W50">
        <f t="shared" si="3"/>
        <v>18.100000000000001</v>
      </c>
      <c r="X50" s="80">
        <f t="shared" si="4"/>
        <v>42.233333333333334</v>
      </c>
      <c r="Y50" s="21">
        <f t="shared" si="5"/>
        <v>328.33333333333331</v>
      </c>
      <c r="Z50" s="21">
        <f t="shared" si="6"/>
        <v>262.66666666666663</v>
      </c>
      <c r="AA50" s="21">
        <f t="shared" si="7"/>
        <v>394</v>
      </c>
      <c r="AB50">
        <f t="shared" si="8"/>
        <v>196.99999999999997</v>
      </c>
      <c r="AC50" s="80">
        <f t="shared" si="9"/>
        <v>459.66666666666663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30.166666666666668</v>
      </c>
      <c r="U51" s="21">
        <f t="shared" si="1"/>
        <v>24.133333333333333</v>
      </c>
      <c r="V51" s="21">
        <f t="shared" si="2"/>
        <v>36.200000000000003</v>
      </c>
      <c r="W51">
        <f t="shared" si="3"/>
        <v>18.100000000000001</v>
      </c>
      <c r="X51" s="80">
        <f t="shared" si="4"/>
        <v>42.233333333333334</v>
      </c>
      <c r="Y51" s="21">
        <f t="shared" si="5"/>
        <v>328.33333333333331</v>
      </c>
      <c r="Z51" s="21">
        <f t="shared" si="6"/>
        <v>262.66666666666663</v>
      </c>
      <c r="AA51" s="21">
        <f t="shared" si="7"/>
        <v>394</v>
      </c>
      <c r="AB51">
        <f t="shared" si="8"/>
        <v>196.99999999999997</v>
      </c>
      <c r="AC51" s="80">
        <f t="shared" si="9"/>
        <v>459.66666666666663</v>
      </c>
    </row>
    <row r="52" spans="1:29">
      <c r="A52" s="46"/>
      <c r="B52" s="42"/>
      <c r="C52" s="42"/>
      <c r="D52" s="48"/>
      <c r="E52" s="13"/>
      <c r="F52" s="13"/>
      <c r="G52" s="13"/>
      <c r="T52" s="81">
        <f t="shared" si="0"/>
        <v>30.166666666666668</v>
      </c>
      <c r="U52" s="21">
        <f t="shared" si="1"/>
        <v>24.133333333333333</v>
      </c>
      <c r="V52" s="21">
        <f t="shared" si="2"/>
        <v>36.200000000000003</v>
      </c>
      <c r="W52">
        <f t="shared" si="3"/>
        <v>18.100000000000001</v>
      </c>
      <c r="X52" s="80">
        <f t="shared" si="4"/>
        <v>42.233333333333334</v>
      </c>
      <c r="Y52" s="21">
        <f t="shared" si="5"/>
        <v>328.33333333333331</v>
      </c>
      <c r="Z52" s="21">
        <f t="shared" si="6"/>
        <v>262.66666666666663</v>
      </c>
      <c r="AA52" s="21">
        <f t="shared" si="7"/>
        <v>394</v>
      </c>
      <c r="AB52">
        <f t="shared" si="8"/>
        <v>196.99999999999997</v>
      </c>
      <c r="AC52" s="80">
        <f t="shared" si="9"/>
        <v>459.66666666666663</v>
      </c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46"/>
      <c r="B55" s="42"/>
      <c r="C55" s="42"/>
      <c r="D55" s="48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50"/>
      <c r="B58" s="51"/>
      <c r="C58" s="51"/>
      <c r="D58" s="13"/>
      <c r="E58" s="13"/>
      <c r="F58" s="13"/>
      <c r="G58" s="13"/>
    </row>
    <row r="59" spans="1:29">
      <c r="A59" s="12"/>
    </row>
  </sheetData>
  <mergeCells count="11">
    <mergeCell ref="D9:F9"/>
    <mergeCell ref="A5:A6"/>
    <mergeCell ref="D5:F5"/>
    <mergeCell ref="D6:F6"/>
    <mergeCell ref="D7:F7"/>
    <mergeCell ref="D8:F8"/>
    <mergeCell ref="D10:F10"/>
    <mergeCell ref="D11:F11"/>
    <mergeCell ref="D12:F12"/>
    <mergeCell ref="D13:F13"/>
    <mergeCell ref="D14:F14"/>
  </mergeCell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AE1F-1E34-4F89-B92C-6B989EFCD8F7}">
  <dimension ref="A1:AC328"/>
  <sheetViews>
    <sheetView tabSelected="1" topLeftCell="A15" workbookViewId="0">
      <selection activeCell="A5" sqref="A5:A6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6.7109375" customWidth="1"/>
    <col min="5" max="5" width="25.5703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1" max="22" width="7.7109375" bestFit="1" customWidth="1"/>
    <col min="25" max="25" width="11.42578125" customWidth="1"/>
  </cols>
  <sheetData>
    <row r="1" spans="1:29" ht="20.25">
      <c r="A1" s="1" t="s">
        <v>0</v>
      </c>
      <c r="B1" s="166" t="s">
        <v>209</v>
      </c>
      <c r="C1" s="3"/>
      <c r="D1" s="4"/>
      <c r="E1" s="5" t="s">
        <v>1</v>
      </c>
      <c r="F1" s="6">
        <v>2025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166" t="s">
        <v>210</v>
      </c>
      <c r="C2" s="3"/>
      <c r="D2" s="4"/>
      <c r="E2" s="11" t="s">
        <v>211</v>
      </c>
      <c r="F2" s="68"/>
      <c r="H2" s="7"/>
      <c r="I2" s="13" t="s">
        <v>10</v>
      </c>
      <c r="J2" s="14">
        <f>AVERAGE(B7:B9,B11)</f>
        <v>73</v>
      </c>
      <c r="K2" s="14">
        <f>AVERAGE(C7:C12)</f>
        <v>322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212</v>
      </c>
      <c r="C3" s="15"/>
      <c r="D3" s="18"/>
      <c r="E3" s="11" t="s">
        <v>213</v>
      </c>
      <c r="F3" s="69"/>
      <c r="H3" s="7"/>
      <c r="I3" s="13" t="s">
        <v>12</v>
      </c>
      <c r="J3" s="19">
        <f>STDEV(B7:B12,B11)</f>
        <v>20.747920148202585</v>
      </c>
      <c r="K3" s="19">
        <f>STDEV(C7:C12)</f>
        <v>89.489664207661434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14.600000000000001</v>
      </c>
      <c r="K4" s="13">
        <f>0.2*K2</f>
        <v>64.400000000000006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111</v>
      </c>
      <c r="C6" s="57" t="s">
        <v>214</v>
      </c>
      <c r="D6" s="243"/>
      <c r="E6" s="244"/>
      <c r="F6" s="244"/>
      <c r="G6" s="33"/>
      <c r="H6" s="7"/>
      <c r="I6" s="26" t="s">
        <v>22</v>
      </c>
      <c r="J6" s="19">
        <f>J2-(2*J4)</f>
        <v>43.8</v>
      </c>
      <c r="K6" s="19">
        <f>K2-(2*K4)</f>
        <v>193.2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197">
        <v>45824</v>
      </c>
      <c r="B7" s="198">
        <v>81</v>
      </c>
      <c r="C7" s="199">
        <v>365</v>
      </c>
      <c r="D7" s="248"/>
      <c r="E7" s="248"/>
      <c r="F7" s="248"/>
      <c r="G7" s="32"/>
      <c r="H7" s="7"/>
      <c r="I7" s="26" t="s">
        <v>25</v>
      </c>
      <c r="J7" s="19">
        <f>J2+(2*J4)</f>
        <v>102.2</v>
      </c>
      <c r="K7" s="19">
        <f>K2+(2*K4)</f>
        <v>450.8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200">
        <v>45825</v>
      </c>
      <c r="B8" s="198">
        <v>57</v>
      </c>
      <c r="C8" s="201">
        <v>462</v>
      </c>
      <c r="D8" s="248"/>
      <c r="E8" s="248"/>
      <c r="F8" s="248"/>
      <c r="G8" s="33"/>
      <c r="H8" s="7"/>
      <c r="T8" s="81">
        <f>$J$2</f>
        <v>73</v>
      </c>
      <c r="U8" s="21">
        <f>$J$2-$J$4</f>
        <v>58.4</v>
      </c>
      <c r="V8" s="21">
        <f>$J$2+$J$4</f>
        <v>87.6</v>
      </c>
      <c r="W8">
        <f>$J$2-(2*$J$4)</f>
        <v>43.8</v>
      </c>
      <c r="X8" s="80">
        <f>$J$2+(2*$J$4)</f>
        <v>102.2</v>
      </c>
      <c r="Y8" s="21">
        <f>$K$2</f>
        <v>322</v>
      </c>
      <c r="Z8" s="21">
        <f>$K$2-$K$4</f>
        <v>257.60000000000002</v>
      </c>
      <c r="AA8" s="21">
        <f>$K$2+$K$4</f>
        <v>386.4</v>
      </c>
      <c r="AB8">
        <f>$K$2-(2*$K$4)</f>
        <v>193.2</v>
      </c>
      <c r="AC8" s="80">
        <f>$K$2+(2*$K$4)</f>
        <v>450.8</v>
      </c>
    </row>
    <row r="9" spans="1:29">
      <c r="A9" s="200">
        <v>45826</v>
      </c>
      <c r="B9" s="198">
        <v>58</v>
      </c>
      <c r="C9" s="202">
        <v>359</v>
      </c>
      <c r="D9" s="248"/>
      <c r="E9" s="248"/>
      <c r="F9" s="248"/>
      <c r="G9" s="32"/>
      <c r="M9" s="7"/>
      <c r="N9" s="34"/>
      <c r="O9" s="7"/>
      <c r="P9" s="7"/>
      <c r="Q9" s="7"/>
      <c r="R9" s="7"/>
      <c r="T9" s="81">
        <f t="shared" ref="T9:T52" si="0">$J$2</f>
        <v>73</v>
      </c>
      <c r="U9" s="21">
        <f t="shared" ref="U9:U52" si="1">$J$2-$J$4</f>
        <v>58.4</v>
      </c>
      <c r="V9" s="21">
        <f t="shared" ref="V9:V52" si="2">$J$2+$J$4</f>
        <v>87.6</v>
      </c>
      <c r="W9">
        <f t="shared" ref="W9:W52" si="3">$J$2-(2*$J$4)</f>
        <v>43.8</v>
      </c>
      <c r="X9" s="80">
        <f t="shared" ref="X9:X52" si="4">$J$2+(2*$J$4)</f>
        <v>102.2</v>
      </c>
      <c r="Y9" s="21">
        <f t="shared" ref="Y9:Y52" si="5">$K$2</f>
        <v>322</v>
      </c>
      <c r="Z9" s="21">
        <f t="shared" ref="Z9:Z52" si="6">$K$2-$K$4</f>
        <v>257.60000000000002</v>
      </c>
      <c r="AA9" s="21">
        <f t="shared" ref="AA9:AA52" si="7">$K$2+$K$4</f>
        <v>386.4</v>
      </c>
      <c r="AB9">
        <f t="shared" ref="AB9:AB52" si="8">$K$2-(2*$K$4)</f>
        <v>193.2</v>
      </c>
      <c r="AC9" s="80">
        <f t="shared" ref="AC9:AC52" si="9">$K$2+(2*$K$4)</f>
        <v>450.8</v>
      </c>
    </row>
    <row r="10" spans="1:29">
      <c r="A10" s="203">
        <v>45827</v>
      </c>
      <c r="B10" s="204">
        <v>44</v>
      </c>
      <c r="C10" s="205">
        <v>244</v>
      </c>
      <c r="D10" s="248"/>
      <c r="E10" s="248"/>
      <c r="F10" s="248"/>
      <c r="G10" s="32"/>
      <c r="I10" s="36"/>
      <c r="T10" s="81">
        <f t="shared" si="0"/>
        <v>73</v>
      </c>
      <c r="U10" s="21">
        <f t="shared" si="1"/>
        <v>58.4</v>
      </c>
      <c r="V10" s="21">
        <f t="shared" si="2"/>
        <v>87.6</v>
      </c>
      <c r="W10">
        <f t="shared" si="3"/>
        <v>43.8</v>
      </c>
      <c r="X10" s="80">
        <f t="shared" si="4"/>
        <v>102.2</v>
      </c>
      <c r="Y10" s="21">
        <f t="shared" si="5"/>
        <v>322</v>
      </c>
      <c r="Z10" s="21">
        <f t="shared" si="6"/>
        <v>257.60000000000002</v>
      </c>
      <c r="AA10" s="21">
        <f t="shared" si="7"/>
        <v>386.4</v>
      </c>
      <c r="AB10">
        <f t="shared" si="8"/>
        <v>193.2</v>
      </c>
      <c r="AC10" s="80">
        <f t="shared" si="9"/>
        <v>450.8</v>
      </c>
    </row>
    <row r="11" spans="1:29">
      <c r="A11" s="200">
        <v>45828</v>
      </c>
      <c r="B11" s="206">
        <v>96</v>
      </c>
      <c r="C11" s="206">
        <v>228</v>
      </c>
      <c r="D11" s="249" t="s">
        <v>113</v>
      </c>
      <c r="E11" s="249"/>
      <c r="F11" s="249"/>
      <c r="G11" s="32"/>
      <c r="J11" s="21"/>
      <c r="K11" s="21"/>
      <c r="T11" s="81">
        <f t="shared" si="0"/>
        <v>73</v>
      </c>
      <c r="U11" s="21">
        <f t="shared" si="1"/>
        <v>58.4</v>
      </c>
      <c r="V11" s="21">
        <f t="shared" si="2"/>
        <v>87.6</v>
      </c>
      <c r="W11">
        <f t="shared" si="3"/>
        <v>43.8</v>
      </c>
      <c r="X11" s="80">
        <f t="shared" si="4"/>
        <v>102.2</v>
      </c>
      <c r="Y11" s="21">
        <f t="shared" si="5"/>
        <v>322</v>
      </c>
      <c r="Z11" s="21">
        <f t="shared" si="6"/>
        <v>257.60000000000002</v>
      </c>
      <c r="AA11" s="21">
        <f t="shared" si="7"/>
        <v>386.4</v>
      </c>
      <c r="AB11">
        <f t="shared" si="8"/>
        <v>193.2</v>
      </c>
      <c r="AC11" s="80">
        <f t="shared" si="9"/>
        <v>450.8</v>
      </c>
    </row>
    <row r="12" spans="1:29">
      <c r="A12" s="200">
        <v>45831</v>
      </c>
      <c r="B12" s="198">
        <v>85</v>
      </c>
      <c r="C12" s="198">
        <v>274</v>
      </c>
      <c r="D12" s="249"/>
      <c r="E12" s="249"/>
      <c r="F12" s="249"/>
      <c r="G12" s="32"/>
      <c r="J12" s="52"/>
      <c r="K12" s="52"/>
      <c r="T12" s="81">
        <f t="shared" si="0"/>
        <v>73</v>
      </c>
      <c r="U12" s="21">
        <f t="shared" si="1"/>
        <v>58.4</v>
      </c>
      <c r="V12" s="21">
        <f t="shared" si="2"/>
        <v>87.6</v>
      </c>
      <c r="W12">
        <f t="shared" si="3"/>
        <v>43.8</v>
      </c>
      <c r="X12" s="80">
        <f t="shared" si="4"/>
        <v>102.2</v>
      </c>
      <c r="Y12" s="21">
        <f t="shared" si="5"/>
        <v>322</v>
      </c>
      <c r="Z12" s="21">
        <f t="shared" si="6"/>
        <v>257.60000000000002</v>
      </c>
      <c r="AA12" s="21">
        <f t="shared" si="7"/>
        <v>386.4</v>
      </c>
      <c r="AB12">
        <f t="shared" si="8"/>
        <v>193.2</v>
      </c>
      <c r="AC12" s="80">
        <f t="shared" si="9"/>
        <v>450.8</v>
      </c>
    </row>
    <row r="13" spans="1:29">
      <c r="A13" s="200">
        <v>45832</v>
      </c>
      <c r="B13" s="208">
        <v>84</v>
      </c>
      <c r="C13" s="209">
        <v>356</v>
      </c>
      <c r="D13" s="210"/>
      <c r="E13" s="207"/>
      <c r="F13" s="207"/>
      <c r="G13" s="33"/>
      <c r="T13" s="81">
        <f t="shared" si="0"/>
        <v>73</v>
      </c>
      <c r="U13" s="21">
        <f t="shared" si="1"/>
        <v>58.4</v>
      </c>
      <c r="V13" s="21">
        <f t="shared" si="2"/>
        <v>87.6</v>
      </c>
      <c r="W13">
        <f t="shared" si="3"/>
        <v>43.8</v>
      </c>
      <c r="X13" s="80">
        <f t="shared" si="4"/>
        <v>102.2</v>
      </c>
      <c r="Y13" s="21">
        <f t="shared" si="5"/>
        <v>322</v>
      </c>
      <c r="Z13" s="21">
        <f t="shared" si="6"/>
        <v>257.60000000000002</v>
      </c>
      <c r="AA13" s="21">
        <f t="shared" si="7"/>
        <v>386.4</v>
      </c>
      <c r="AB13">
        <f t="shared" si="8"/>
        <v>193.2</v>
      </c>
      <c r="AC13" s="80">
        <f t="shared" si="9"/>
        <v>450.8</v>
      </c>
    </row>
    <row r="14" spans="1:29">
      <c r="A14" s="200">
        <v>45833</v>
      </c>
      <c r="B14" s="208">
        <v>99</v>
      </c>
      <c r="C14" s="209">
        <v>325</v>
      </c>
      <c r="D14" s="210"/>
      <c r="E14" s="207"/>
      <c r="F14" s="207"/>
      <c r="G14" s="33"/>
      <c r="I14" s="13" t="s">
        <v>31</v>
      </c>
      <c r="J14" s="13"/>
      <c r="K14" s="13"/>
      <c r="T14" s="81">
        <f t="shared" si="0"/>
        <v>73</v>
      </c>
      <c r="U14" s="21">
        <f t="shared" si="1"/>
        <v>58.4</v>
      </c>
      <c r="V14" s="21">
        <f t="shared" si="2"/>
        <v>87.6</v>
      </c>
      <c r="W14">
        <f t="shared" si="3"/>
        <v>43.8</v>
      </c>
      <c r="X14" s="80">
        <f t="shared" si="4"/>
        <v>102.2</v>
      </c>
      <c r="Y14" s="21">
        <f t="shared" si="5"/>
        <v>322</v>
      </c>
      <c r="Z14" s="21">
        <f t="shared" si="6"/>
        <v>257.60000000000002</v>
      </c>
      <c r="AA14" s="21">
        <f t="shared" si="7"/>
        <v>386.4</v>
      </c>
      <c r="AB14">
        <f t="shared" si="8"/>
        <v>193.2</v>
      </c>
      <c r="AC14" s="80">
        <f t="shared" si="9"/>
        <v>450.8</v>
      </c>
    </row>
    <row r="15" spans="1:29">
      <c r="A15" s="200">
        <v>45834</v>
      </c>
      <c r="B15" s="211">
        <v>70</v>
      </c>
      <c r="C15" s="211">
        <v>263</v>
      </c>
      <c r="D15" s="207"/>
      <c r="E15" s="212"/>
      <c r="F15" s="212"/>
      <c r="G15" s="33"/>
      <c r="I15" s="13" t="s">
        <v>10</v>
      </c>
      <c r="J15" s="14">
        <f>AVERAGE(B13:B41)</f>
        <v>86.208333333333329</v>
      </c>
      <c r="K15" s="13">
        <f>AVERAGE(C13:C41)</f>
        <v>314.29166666666669</v>
      </c>
      <c r="T15" s="81">
        <f t="shared" si="0"/>
        <v>73</v>
      </c>
      <c r="U15" s="21">
        <f t="shared" si="1"/>
        <v>58.4</v>
      </c>
      <c r="V15" s="21">
        <f t="shared" si="2"/>
        <v>87.6</v>
      </c>
      <c r="W15">
        <f t="shared" si="3"/>
        <v>43.8</v>
      </c>
      <c r="X15" s="80">
        <f t="shared" si="4"/>
        <v>102.2</v>
      </c>
      <c r="Y15" s="21">
        <f t="shared" si="5"/>
        <v>322</v>
      </c>
      <c r="Z15" s="21">
        <f t="shared" si="6"/>
        <v>257.60000000000002</v>
      </c>
      <c r="AA15" s="21">
        <f t="shared" si="7"/>
        <v>386.4</v>
      </c>
      <c r="AB15">
        <f t="shared" si="8"/>
        <v>193.2</v>
      </c>
      <c r="AC15" s="80">
        <f t="shared" si="9"/>
        <v>450.8</v>
      </c>
    </row>
    <row r="16" spans="1:29">
      <c r="A16" s="200">
        <v>45838</v>
      </c>
      <c r="B16" s="211">
        <v>100</v>
      </c>
      <c r="C16" s="211">
        <v>290</v>
      </c>
      <c r="D16" s="213" t="s">
        <v>215</v>
      </c>
      <c r="E16" s="214"/>
      <c r="F16" s="214"/>
      <c r="G16" s="32"/>
      <c r="I16" s="13" t="s">
        <v>12</v>
      </c>
      <c r="J16" s="13">
        <f>STDEV(B13:B39)</f>
        <v>13.259874635995594</v>
      </c>
      <c r="K16" s="13">
        <f>STDEV(C13:C39)</f>
        <v>44.948742949649102</v>
      </c>
      <c r="T16" s="81">
        <f t="shared" si="0"/>
        <v>73</v>
      </c>
      <c r="U16" s="21">
        <f t="shared" si="1"/>
        <v>58.4</v>
      </c>
      <c r="V16" s="21">
        <f t="shared" si="2"/>
        <v>87.6</v>
      </c>
      <c r="W16">
        <f t="shared" si="3"/>
        <v>43.8</v>
      </c>
      <c r="X16" s="80">
        <f t="shared" si="4"/>
        <v>102.2</v>
      </c>
      <c r="Y16" s="21">
        <f t="shared" si="5"/>
        <v>322</v>
      </c>
      <c r="Z16" s="21">
        <f t="shared" si="6"/>
        <v>257.60000000000002</v>
      </c>
      <c r="AA16" s="21">
        <f t="shared" si="7"/>
        <v>386.4</v>
      </c>
      <c r="AB16">
        <f t="shared" si="8"/>
        <v>193.2</v>
      </c>
      <c r="AC16" s="80">
        <f t="shared" si="9"/>
        <v>450.8</v>
      </c>
    </row>
    <row r="17" spans="1:29">
      <c r="A17" s="197">
        <v>45839</v>
      </c>
      <c r="B17" s="215">
        <v>97</v>
      </c>
      <c r="C17" s="211">
        <v>237</v>
      </c>
      <c r="D17" s="213"/>
      <c r="E17" s="214"/>
      <c r="F17" s="214"/>
      <c r="G17" s="32"/>
      <c r="I17" s="13" t="s">
        <v>33</v>
      </c>
      <c r="J17" s="13">
        <f>J16/J15*100</f>
        <v>15.381198224451149</v>
      </c>
      <c r="K17" s="13">
        <f>K16/K15*100</f>
        <v>14.301601893034317</v>
      </c>
      <c r="T17" s="81">
        <f t="shared" si="0"/>
        <v>73</v>
      </c>
      <c r="U17" s="21">
        <f t="shared" si="1"/>
        <v>58.4</v>
      </c>
      <c r="V17" s="21">
        <f t="shared" si="2"/>
        <v>87.6</v>
      </c>
      <c r="W17">
        <f t="shared" si="3"/>
        <v>43.8</v>
      </c>
      <c r="X17" s="80">
        <f t="shared" si="4"/>
        <v>102.2</v>
      </c>
      <c r="Y17" s="21">
        <f t="shared" si="5"/>
        <v>322</v>
      </c>
      <c r="Z17" s="21">
        <f t="shared" si="6"/>
        <v>257.60000000000002</v>
      </c>
      <c r="AA17" s="21">
        <f t="shared" si="7"/>
        <v>386.4</v>
      </c>
      <c r="AB17">
        <f t="shared" si="8"/>
        <v>193.2</v>
      </c>
      <c r="AC17" s="80">
        <f t="shared" si="9"/>
        <v>450.8</v>
      </c>
    </row>
    <row r="18" spans="1:29">
      <c r="A18" s="197">
        <v>45840</v>
      </c>
      <c r="B18" s="206">
        <v>89</v>
      </c>
      <c r="C18" s="206">
        <v>338</v>
      </c>
      <c r="D18" s="213"/>
      <c r="E18" s="214"/>
      <c r="F18" s="214"/>
      <c r="G18" s="32"/>
      <c r="T18" s="81">
        <f t="shared" si="0"/>
        <v>73</v>
      </c>
      <c r="U18" s="21">
        <f t="shared" si="1"/>
        <v>58.4</v>
      </c>
      <c r="V18" s="21">
        <f t="shared" si="2"/>
        <v>87.6</v>
      </c>
      <c r="W18">
        <f t="shared" si="3"/>
        <v>43.8</v>
      </c>
      <c r="X18" s="80">
        <f t="shared" si="4"/>
        <v>102.2</v>
      </c>
      <c r="Y18" s="21">
        <f t="shared" si="5"/>
        <v>322</v>
      </c>
      <c r="Z18" s="21">
        <f t="shared" si="6"/>
        <v>257.60000000000002</v>
      </c>
      <c r="AA18" s="21">
        <f t="shared" si="7"/>
        <v>386.4</v>
      </c>
      <c r="AB18">
        <f t="shared" si="8"/>
        <v>193.2</v>
      </c>
      <c r="AC18" s="80">
        <f t="shared" si="9"/>
        <v>450.8</v>
      </c>
    </row>
    <row r="19" spans="1:29">
      <c r="A19" s="216">
        <v>45841</v>
      </c>
      <c r="B19" s="206">
        <v>87</v>
      </c>
      <c r="C19" s="206">
        <v>350</v>
      </c>
      <c r="D19" s="213"/>
      <c r="E19" s="214"/>
      <c r="F19" s="214"/>
      <c r="G19" s="32"/>
      <c r="T19" s="81">
        <f t="shared" si="0"/>
        <v>73</v>
      </c>
      <c r="U19" s="21">
        <f t="shared" si="1"/>
        <v>58.4</v>
      </c>
      <c r="V19" s="21">
        <f t="shared" si="2"/>
        <v>87.6</v>
      </c>
      <c r="W19">
        <f t="shared" si="3"/>
        <v>43.8</v>
      </c>
      <c r="X19" s="80">
        <f t="shared" si="4"/>
        <v>102.2</v>
      </c>
      <c r="Y19" s="21">
        <f t="shared" si="5"/>
        <v>322</v>
      </c>
      <c r="Z19" s="21">
        <f t="shared" si="6"/>
        <v>257.60000000000002</v>
      </c>
      <c r="AA19" s="21">
        <f t="shared" si="7"/>
        <v>386.4</v>
      </c>
      <c r="AB19">
        <f t="shared" si="8"/>
        <v>193.2</v>
      </c>
      <c r="AC19" s="80">
        <f t="shared" si="9"/>
        <v>450.8</v>
      </c>
    </row>
    <row r="20" spans="1:29">
      <c r="A20" s="216">
        <v>45845</v>
      </c>
      <c r="B20" s="206">
        <v>87</v>
      </c>
      <c r="C20" s="206">
        <v>298</v>
      </c>
      <c r="D20" s="213"/>
      <c r="E20" s="214"/>
      <c r="F20" s="214"/>
      <c r="G20" s="32"/>
      <c r="T20" s="81">
        <f t="shared" si="0"/>
        <v>73</v>
      </c>
      <c r="U20" s="21">
        <f t="shared" si="1"/>
        <v>58.4</v>
      </c>
      <c r="V20" s="21">
        <f t="shared" si="2"/>
        <v>87.6</v>
      </c>
      <c r="W20">
        <f t="shared" si="3"/>
        <v>43.8</v>
      </c>
      <c r="X20" s="80">
        <f t="shared" si="4"/>
        <v>102.2</v>
      </c>
      <c r="Y20" s="21">
        <f t="shared" si="5"/>
        <v>322</v>
      </c>
      <c r="Z20" s="21">
        <f t="shared" si="6"/>
        <v>257.60000000000002</v>
      </c>
      <c r="AA20" s="21">
        <f t="shared" si="7"/>
        <v>386.4</v>
      </c>
      <c r="AB20">
        <f t="shared" si="8"/>
        <v>193.2</v>
      </c>
      <c r="AC20" s="80">
        <f t="shared" si="9"/>
        <v>450.8</v>
      </c>
    </row>
    <row r="21" spans="1:29">
      <c r="A21" s="217">
        <v>45846</v>
      </c>
      <c r="B21" s="229">
        <v>91</v>
      </c>
      <c r="C21" s="229">
        <v>283</v>
      </c>
      <c r="D21" s="218"/>
      <c r="E21" s="219"/>
      <c r="F21" s="219"/>
      <c r="G21" s="13"/>
      <c r="T21" s="81">
        <f t="shared" si="0"/>
        <v>73</v>
      </c>
      <c r="U21" s="21">
        <f t="shared" si="1"/>
        <v>58.4</v>
      </c>
      <c r="V21" s="21">
        <f t="shared" si="2"/>
        <v>87.6</v>
      </c>
      <c r="W21">
        <f t="shared" si="3"/>
        <v>43.8</v>
      </c>
      <c r="X21" s="80">
        <f t="shared" si="4"/>
        <v>102.2</v>
      </c>
      <c r="Y21" s="21">
        <f t="shared" si="5"/>
        <v>322</v>
      </c>
      <c r="Z21" s="21">
        <f t="shared" si="6"/>
        <v>257.60000000000002</v>
      </c>
      <c r="AA21" s="21">
        <f t="shared" si="7"/>
        <v>386.4</v>
      </c>
      <c r="AB21">
        <f t="shared" si="8"/>
        <v>193.2</v>
      </c>
      <c r="AC21" s="80">
        <f t="shared" si="9"/>
        <v>450.8</v>
      </c>
    </row>
    <row r="22" spans="1:29">
      <c r="A22" s="200">
        <v>45847</v>
      </c>
      <c r="B22" s="221">
        <v>92</v>
      </c>
      <c r="C22" s="221">
        <v>295</v>
      </c>
      <c r="D22" s="222"/>
      <c r="E22" s="209"/>
      <c r="F22" s="209"/>
      <c r="G22" s="13"/>
      <c r="T22" s="81">
        <f t="shared" si="0"/>
        <v>73</v>
      </c>
      <c r="U22" s="21">
        <f t="shared" si="1"/>
        <v>58.4</v>
      </c>
      <c r="V22" s="21">
        <f t="shared" si="2"/>
        <v>87.6</v>
      </c>
      <c r="W22">
        <f t="shared" si="3"/>
        <v>43.8</v>
      </c>
      <c r="X22" s="80">
        <f t="shared" si="4"/>
        <v>102.2</v>
      </c>
      <c r="Y22" s="21">
        <f t="shared" si="5"/>
        <v>322</v>
      </c>
      <c r="Z22" s="21">
        <f t="shared" si="6"/>
        <v>257.60000000000002</v>
      </c>
      <c r="AA22" s="21">
        <f t="shared" si="7"/>
        <v>386.4</v>
      </c>
      <c r="AB22">
        <f t="shared" si="8"/>
        <v>193.2</v>
      </c>
      <c r="AC22" s="80">
        <f t="shared" si="9"/>
        <v>450.8</v>
      </c>
    </row>
    <row r="23" spans="1:29">
      <c r="A23" s="200">
        <v>45848</v>
      </c>
      <c r="B23" s="223">
        <v>92</v>
      </c>
      <c r="C23" s="221">
        <v>309</v>
      </c>
      <c r="D23" s="222"/>
      <c r="E23" s="224"/>
      <c r="F23" s="220"/>
      <c r="G23" s="13"/>
      <c r="T23" s="81">
        <f t="shared" si="0"/>
        <v>73</v>
      </c>
      <c r="U23" s="21">
        <f t="shared" si="1"/>
        <v>58.4</v>
      </c>
      <c r="V23" s="21">
        <f t="shared" si="2"/>
        <v>87.6</v>
      </c>
      <c r="W23">
        <f t="shared" si="3"/>
        <v>43.8</v>
      </c>
      <c r="X23" s="80">
        <f t="shared" si="4"/>
        <v>102.2</v>
      </c>
      <c r="Y23" s="21">
        <f t="shared" si="5"/>
        <v>322</v>
      </c>
      <c r="Z23" s="21">
        <f t="shared" si="6"/>
        <v>257.60000000000002</v>
      </c>
      <c r="AA23" s="21">
        <f t="shared" si="7"/>
        <v>386.4</v>
      </c>
      <c r="AB23">
        <f t="shared" si="8"/>
        <v>193.2</v>
      </c>
      <c r="AC23" s="80">
        <f t="shared" si="9"/>
        <v>450.8</v>
      </c>
    </row>
    <row r="24" spans="1:29">
      <c r="A24" s="200">
        <v>45852</v>
      </c>
      <c r="B24" s="225">
        <v>98</v>
      </c>
      <c r="C24" s="225">
        <v>353</v>
      </c>
      <c r="D24" s="224"/>
      <c r="E24" s="209"/>
      <c r="F24" s="209"/>
      <c r="G24" s="13"/>
      <c r="T24" s="81">
        <f t="shared" si="0"/>
        <v>73</v>
      </c>
      <c r="U24" s="21">
        <f t="shared" si="1"/>
        <v>58.4</v>
      </c>
      <c r="V24" s="21">
        <f t="shared" si="2"/>
        <v>87.6</v>
      </c>
      <c r="W24">
        <f t="shared" si="3"/>
        <v>43.8</v>
      </c>
      <c r="X24" s="80">
        <f t="shared" si="4"/>
        <v>102.2</v>
      </c>
      <c r="Y24" s="21">
        <f t="shared" si="5"/>
        <v>322</v>
      </c>
      <c r="Z24" s="21">
        <f t="shared" si="6"/>
        <v>257.60000000000002</v>
      </c>
      <c r="AA24" s="21">
        <f t="shared" si="7"/>
        <v>386.4</v>
      </c>
      <c r="AB24">
        <f t="shared" si="8"/>
        <v>193.2</v>
      </c>
      <c r="AC24" s="80">
        <f t="shared" si="9"/>
        <v>450.8</v>
      </c>
    </row>
    <row r="25" spans="1:29">
      <c r="A25" s="200">
        <v>45853</v>
      </c>
      <c r="B25" s="221">
        <v>69</v>
      </c>
      <c r="C25" s="209">
        <v>273</v>
      </c>
      <c r="D25" s="224"/>
      <c r="E25" s="209"/>
      <c r="F25" s="209"/>
      <c r="G25" s="13"/>
      <c r="J25" s="21"/>
      <c r="T25" s="81">
        <f t="shared" si="0"/>
        <v>73</v>
      </c>
      <c r="U25" s="21">
        <f t="shared" si="1"/>
        <v>58.4</v>
      </c>
      <c r="V25" s="21">
        <f t="shared" si="2"/>
        <v>87.6</v>
      </c>
      <c r="W25">
        <f t="shared" si="3"/>
        <v>43.8</v>
      </c>
      <c r="X25" s="80">
        <f t="shared" si="4"/>
        <v>102.2</v>
      </c>
      <c r="Y25" s="21">
        <f t="shared" si="5"/>
        <v>322</v>
      </c>
      <c r="Z25" s="21">
        <f t="shared" si="6"/>
        <v>257.60000000000002</v>
      </c>
      <c r="AA25" s="21">
        <f t="shared" si="7"/>
        <v>386.4</v>
      </c>
      <c r="AB25">
        <f t="shared" si="8"/>
        <v>193.2</v>
      </c>
      <c r="AC25" s="80">
        <f t="shared" si="9"/>
        <v>450.8</v>
      </c>
    </row>
    <row r="26" spans="1:29">
      <c r="A26" s="200">
        <v>45854</v>
      </c>
      <c r="B26" s="221">
        <v>93</v>
      </c>
      <c r="C26" s="209">
        <v>291</v>
      </c>
      <c r="D26" s="222"/>
      <c r="E26" s="209"/>
      <c r="F26" s="209"/>
      <c r="G26" s="13"/>
      <c r="T26" s="81">
        <f t="shared" si="0"/>
        <v>73</v>
      </c>
      <c r="U26" s="21">
        <f t="shared" si="1"/>
        <v>58.4</v>
      </c>
      <c r="V26" s="21">
        <f t="shared" si="2"/>
        <v>87.6</v>
      </c>
      <c r="W26">
        <f t="shared" si="3"/>
        <v>43.8</v>
      </c>
      <c r="X26" s="80">
        <f t="shared" si="4"/>
        <v>102.2</v>
      </c>
      <c r="Y26" s="21">
        <f t="shared" si="5"/>
        <v>322</v>
      </c>
      <c r="Z26" s="21">
        <f t="shared" si="6"/>
        <v>257.60000000000002</v>
      </c>
      <c r="AA26" s="21">
        <f t="shared" si="7"/>
        <v>386.4</v>
      </c>
      <c r="AB26">
        <f t="shared" si="8"/>
        <v>193.2</v>
      </c>
      <c r="AC26" s="80">
        <f t="shared" si="9"/>
        <v>450.8</v>
      </c>
    </row>
    <row r="27" spans="1:29">
      <c r="A27" s="200">
        <v>45855</v>
      </c>
      <c r="B27" s="209">
        <v>74</v>
      </c>
      <c r="C27" s="209">
        <v>267</v>
      </c>
      <c r="D27" s="222"/>
      <c r="E27" s="209"/>
      <c r="F27" s="209"/>
      <c r="G27" s="13"/>
      <c r="T27" s="81">
        <f t="shared" si="0"/>
        <v>73</v>
      </c>
      <c r="U27" s="21">
        <f t="shared" si="1"/>
        <v>58.4</v>
      </c>
      <c r="V27" s="21">
        <f t="shared" si="2"/>
        <v>87.6</v>
      </c>
      <c r="W27">
        <f t="shared" si="3"/>
        <v>43.8</v>
      </c>
      <c r="X27" s="80">
        <f t="shared" si="4"/>
        <v>102.2</v>
      </c>
      <c r="Y27" s="21">
        <f t="shared" si="5"/>
        <v>322</v>
      </c>
      <c r="Z27" s="21">
        <f t="shared" si="6"/>
        <v>257.60000000000002</v>
      </c>
      <c r="AA27" s="21">
        <f t="shared" si="7"/>
        <v>386.4</v>
      </c>
      <c r="AB27">
        <f t="shared" si="8"/>
        <v>193.2</v>
      </c>
      <c r="AC27" s="80">
        <f t="shared" si="9"/>
        <v>450.8</v>
      </c>
    </row>
    <row r="28" spans="1:29">
      <c r="A28" s="200">
        <v>45856</v>
      </c>
      <c r="B28" s="231">
        <v>111</v>
      </c>
      <c r="C28" s="209">
        <v>412</v>
      </c>
      <c r="D28" s="222" t="s">
        <v>216</v>
      </c>
      <c r="E28" s="209"/>
      <c r="F28" s="209"/>
      <c r="G28" s="13"/>
      <c r="T28" s="81">
        <f t="shared" si="0"/>
        <v>73</v>
      </c>
      <c r="U28" s="21">
        <f t="shared" si="1"/>
        <v>58.4</v>
      </c>
      <c r="V28" s="21">
        <f t="shared" si="2"/>
        <v>87.6</v>
      </c>
      <c r="W28">
        <f t="shared" si="3"/>
        <v>43.8</v>
      </c>
      <c r="X28" s="80">
        <f t="shared" si="4"/>
        <v>102.2</v>
      </c>
      <c r="Y28" s="21">
        <f t="shared" si="5"/>
        <v>322</v>
      </c>
      <c r="Z28" s="21">
        <f t="shared" si="6"/>
        <v>257.60000000000002</v>
      </c>
      <c r="AA28" s="21">
        <f t="shared" si="7"/>
        <v>386.4</v>
      </c>
      <c r="AB28">
        <f t="shared" si="8"/>
        <v>193.2</v>
      </c>
      <c r="AC28" s="80">
        <f t="shared" si="9"/>
        <v>450.8</v>
      </c>
    </row>
    <row r="29" spans="1:29">
      <c r="A29" s="200">
        <v>45859</v>
      </c>
      <c r="B29" s="209">
        <v>84</v>
      </c>
      <c r="C29" s="209">
        <v>282</v>
      </c>
      <c r="D29" s="222"/>
      <c r="E29" s="209"/>
      <c r="F29" s="209"/>
      <c r="G29" s="13"/>
      <c r="T29" s="81"/>
      <c r="U29" s="21"/>
      <c r="V29" s="21"/>
      <c r="X29" s="80"/>
      <c r="Y29" s="21"/>
      <c r="Z29" s="21"/>
      <c r="AA29" s="21"/>
      <c r="AC29" s="80"/>
    </row>
    <row r="30" spans="1:29">
      <c r="A30" s="200">
        <v>45860</v>
      </c>
      <c r="B30" s="209">
        <v>58</v>
      </c>
      <c r="C30" s="209">
        <v>262</v>
      </c>
      <c r="D30" s="222"/>
      <c r="E30" s="209"/>
      <c r="F30" s="209"/>
      <c r="G30" s="13"/>
      <c r="T30" s="81">
        <f t="shared" si="0"/>
        <v>73</v>
      </c>
      <c r="U30" s="21">
        <f t="shared" si="1"/>
        <v>58.4</v>
      </c>
      <c r="V30" s="21">
        <f t="shared" si="2"/>
        <v>87.6</v>
      </c>
      <c r="W30">
        <f t="shared" si="3"/>
        <v>43.8</v>
      </c>
      <c r="X30" s="80">
        <f t="shared" si="4"/>
        <v>102.2</v>
      </c>
      <c r="Y30" s="21">
        <f t="shared" si="5"/>
        <v>322</v>
      </c>
      <c r="Z30" s="21">
        <f t="shared" si="6"/>
        <v>257.60000000000002</v>
      </c>
      <c r="AA30" s="21">
        <f t="shared" si="7"/>
        <v>386.4</v>
      </c>
      <c r="AB30">
        <f t="shared" si="8"/>
        <v>193.2</v>
      </c>
      <c r="AC30" s="80">
        <f t="shared" si="9"/>
        <v>450.8</v>
      </c>
    </row>
    <row r="31" spans="1:29">
      <c r="A31" s="200">
        <v>45861</v>
      </c>
      <c r="B31" s="209">
        <v>63</v>
      </c>
      <c r="C31" s="209">
        <v>330</v>
      </c>
      <c r="D31" s="222"/>
      <c r="E31" s="209"/>
      <c r="F31" s="209"/>
      <c r="G31" s="13"/>
      <c r="T31" s="81">
        <f t="shared" si="0"/>
        <v>73</v>
      </c>
      <c r="U31" s="21">
        <f t="shared" si="1"/>
        <v>58.4</v>
      </c>
      <c r="V31" s="21">
        <f t="shared" si="2"/>
        <v>87.6</v>
      </c>
      <c r="W31">
        <f t="shared" si="3"/>
        <v>43.8</v>
      </c>
      <c r="X31" s="80">
        <f t="shared" si="4"/>
        <v>102.2</v>
      </c>
      <c r="Y31" s="21">
        <f t="shared" si="5"/>
        <v>322</v>
      </c>
      <c r="Z31" s="21">
        <f t="shared" si="6"/>
        <v>257.60000000000002</v>
      </c>
      <c r="AA31" s="21">
        <f t="shared" si="7"/>
        <v>386.4</v>
      </c>
      <c r="AB31">
        <f t="shared" si="8"/>
        <v>193.2</v>
      </c>
      <c r="AC31" s="80">
        <f t="shared" si="9"/>
        <v>450.8</v>
      </c>
    </row>
    <row r="32" spans="1:29">
      <c r="A32" s="200">
        <v>45862</v>
      </c>
      <c r="B32" s="209">
        <v>66</v>
      </c>
      <c r="C32" s="209">
        <v>312</v>
      </c>
      <c r="D32" s="224"/>
      <c r="E32" s="209"/>
      <c r="F32" s="209"/>
      <c r="G32" s="13"/>
      <c r="T32" s="81">
        <f t="shared" si="0"/>
        <v>73</v>
      </c>
      <c r="U32" s="21">
        <f t="shared" si="1"/>
        <v>58.4</v>
      </c>
      <c r="V32" s="21">
        <f t="shared" si="2"/>
        <v>87.6</v>
      </c>
      <c r="W32">
        <f t="shared" si="3"/>
        <v>43.8</v>
      </c>
      <c r="X32" s="80">
        <f t="shared" si="4"/>
        <v>102.2</v>
      </c>
      <c r="Y32" s="21">
        <f t="shared" si="5"/>
        <v>322</v>
      </c>
      <c r="Z32" s="21">
        <f t="shared" si="6"/>
        <v>257.60000000000002</v>
      </c>
      <c r="AA32" s="21">
        <f t="shared" si="7"/>
        <v>386.4</v>
      </c>
      <c r="AB32">
        <f t="shared" si="8"/>
        <v>193.2</v>
      </c>
      <c r="AC32" s="80">
        <f t="shared" si="9"/>
        <v>450.8</v>
      </c>
    </row>
    <row r="33" spans="1:29">
      <c r="A33" s="200">
        <v>45863</v>
      </c>
      <c r="B33" s="209">
        <v>91</v>
      </c>
      <c r="C33" s="209">
        <v>320</v>
      </c>
      <c r="D33" s="222"/>
      <c r="E33" s="209"/>
      <c r="F33" s="209"/>
      <c r="G33" s="13"/>
      <c r="T33" s="81">
        <f t="shared" si="0"/>
        <v>73</v>
      </c>
      <c r="U33" s="21">
        <f t="shared" si="1"/>
        <v>58.4</v>
      </c>
      <c r="V33" s="21">
        <f t="shared" si="2"/>
        <v>87.6</v>
      </c>
      <c r="W33">
        <f t="shared" si="3"/>
        <v>43.8</v>
      </c>
      <c r="X33" s="80">
        <f t="shared" si="4"/>
        <v>102.2</v>
      </c>
      <c r="Y33" s="21">
        <f t="shared" si="5"/>
        <v>322</v>
      </c>
      <c r="Z33" s="21">
        <f t="shared" si="6"/>
        <v>257.60000000000002</v>
      </c>
      <c r="AA33" s="21">
        <f t="shared" si="7"/>
        <v>386.4</v>
      </c>
      <c r="AB33">
        <f t="shared" si="8"/>
        <v>193.2</v>
      </c>
      <c r="AC33" s="80">
        <f t="shared" si="9"/>
        <v>450.8</v>
      </c>
    </row>
    <row r="34" spans="1:29">
      <c r="A34" s="200">
        <v>45866</v>
      </c>
      <c r="B34" s="209">
        <v>87</v>
      </c>
      <c r="C34" s="209">
        <v>330</v>
      </c>
      <c r="D34" s="222"/>
      <c r="E34" s="209"/>
      <c r="F34" s="209"/>
      <c r="G34" s="13"/>
      <c r="T34" s="81">
        <f t="shared" si="0"/>
        <v>73</v>
      </c>
      <c r="U34" s="21">
        <f t="shared" si="1"/>
        <v>58.4</v>
      </c>
      <c r="V34" s="21">
        <f t="shared" si="2"/>
        <v>87.6</v>
      </c>
      <c r="W34">
        <f t="shared" si="3"/>
        <v>43.8</v>
      </c>
      <c r="X34" s="80">
        <f t="shared" si="4"/>
        <v>102.2</v>
      </c>
      <c r="Y34" s="21">
        <f t="shared" si="5"/>
        <v>322</v>
      </c>
      <c r="Z34" s="21">
        <f t="shared" si="6"/>
        <v>257.60000000000002</v>
      </c>
      <c r="AA34" s="21">
        <f t="shared" si="7"/>
        <v>386.4</v>
      </c>
      <c r="AB34">
        <f t="shared" si="8"/>
        <v>193.2</v>
      </c>
      <c r="AC34" s="80">
        <f t="shared" si="9"/>
        <v>450.8</v>
      </c>
    </row>
    <row r="35" spans="1:29">
      <c r="A35" s="200">
        <v>45867</v>
      </c>
      <c r="B35" s="209">
        <v>100</v>
      </c>
      <c r="C35" s="221">
        <v>348</v>
      </c>
      <c r="D35" s="224"/>
      <c r="E35" s="209"/>
      <c r="F35" s="209"/>
      <c r="G35" s="13"/>
      <c r="T35" s="81">
        <f t="shared" si="0"/>
        <v>73</v>
      </c>
      <c r="U35" s="21">
        <f t="shared" si="1"/>
        <v>58.4</v>
      </c>
      <c r="V35" s="21">
        <f t="shared" si="2"/>
        <v>87.6</v>
      </c>
      <c r="W35">
        <f t="shared" si="3"/>
        <v>43.8</v>
      </c>
      <c r="X35" s="80">
        <f t="shared" si="4"/>
        <v>102.2</v>
      </c>
      <c r="Y35" s="21">
        <f t="shared" si="5"/>
        <v>322</v>
      </c>
      <c r="Z35" s="21">
        <f t="shared" si="6"/>
        <v>257.60000000000002</v>
      </c>
      <c r="AA35" s="21">
        <f t="shared" si="7"/>
        <v>386.4</v>
      </c>
      <c r="AB35">
        <f t="shared" si="8"/>
        <v>193.2</v>
      </c>
      <c r="AC35" s="80">
        <f t="shared" si="9"/>
        <v>450.8</v>
      </c>
    </row>
    <row r="36" spans="1:29">
      <c r="A36" s="200">
        <v>45868</v>
      </c>
      <c r="B36" s="209">
        <v>87</v>
      </c>
      <c r="C36" s="209">
        <v>419</v>
      </c>
      <c r="D36" s="224"/>
      <c r="E36" s="209"/>
      <c r="F36" s="209"/>
      <c r="G36" s="13"/>
      <c r="T36" s="81">
        <f t="shared" si="0"/>
        <v>73</v>
      </c>
      <c r="U36" s="21">
        <f t="shared" si="1"/>
        <v>58.4</v>
      </c>
      <c r="V36" s="21">
        <f t="shared" si="2"/>
        <v>87.6</v>
      </c>
      <c r="W36">
        <f t="shared" si="3"/>
        <v>43.8</v>
      </c>
      <c r="X36" s="80">
        <f t="shared" si="4"/>
        <v>102.2</v>
      </c>
      <c r="Y36" s="21">
        <f t="shared" si="5"/>
        <v>322</v>
      </c>
      <c r="Z36" s="21">
        <f t="shared" si="6"/>
        <v>257.60000000000002</v>
      </c>
      <c r="AA36" s="21">
        <f t="shared" si="7"/>
        <v>386.4</v>
      </c>
      <c r="AB36">
        <f t="shared" si="8"/>
        <v>193.2</v>
      </c>
      <c r="AC36" s="80">
        <f t="shared" si="9"/>
        <v>450.8</v>
      </c>
    </row>
    <row r="37" spans="1:29">
      <c r="A37" s="200"/>
      <c r="B37" s="209"/>
      <c r="C37" s="209"/>
      <c r="D37" s="222"/>
      <c r="E37" s="226"/>
      <c r="F37" s="226"/>
      <c r="G37" s="13"/>
      <c r="T37" s="81">
        <f t="shared" si="0"/>
        <v>73</v>
      </c>
      <c r="U37" s="21">
        <f t="shared" si="1"/>
        <v>58.4</v>
      </c>
      <c r="V37" s="21">
        <f t="shared" si="2"/>
        <v>87.6</v>
      </c>
      <c r="W37">
        <f t="shared" si="3"/>
        <v>43.8</v>
      </c>
      <c r="X37" s="80">
        <f t="shared" si="4"/>
        <v>102.2</v>
      </c>
      <c r="Y37" s="21">
        <f t="shared" si="5"/>
        <v>322</v>
      </c>
      <c r="Z37" s="21">
        <f t="shared" si="6"/>
        <v>257.60000000000002</v>
      </c>
      <c r="AA37" s="21">
        <f t="shared" si="7"/>
        <v>386.4</v>
      </c>
      <c r="AB37">
        <f t="shared" si="8"/>
        <v>193.2</v>
      </c>
      <c r="AC37" s="80">
        <f t="shared" si="9"/>
        <v>450.8</v>
      </c>
    </row>
    <row r="38" spans="1:29">
      <c r="A38" s="200"/>
      <c r="B38" s="209"/>
      <c r="C38" s="209"/>
      <c r="D38" s="222"/>
      <c r="E38" s="209"/>
      <c r="F38" s="209"/>
      <c r="G38" s="13"/>
      <c r="T38" s="81">
        <f t="shared" si="0"/>
        <v>73</v>
      </c>
      <c r="U38" s="21">
        <f t="shared" si="1"/>
        <v>58.4</v>
      </c>
      <c r="V38" s="21">
        <f t="shared" si="2"/>
        <v>87.6</v>
      </c>
      <c r="W38">
        <f t="shared" si="3"/>
        <v>43.8</v>
      </c>
      <c r="X38" s="80">
        <f t="shared" si="4"/>
        <v>102.2</v>
      </c>
      <c r="Y38" s="21">
        <f t="shared" si="5"/>
        <v>322</v>
      </c>
      <c r="Z38" s="21">
        <f t="shared" si="6"/>
        <v>257.60000000000002</v>
      </c>
      <c r="AA38" s="21">
        <f t="shared" si="7"/>
        <v>386.4</v>
      </c>
      <c r="AB38">
        <f t="shared" si="8"/>
        <v>193.2</v>
      </c>
      <c r="AC38" s="80">
        <f t="shared" si="9"/>
        <v>450.8</v>
      </c>
    </row>
    <row r="39" spans="1:29">
      <c r="A39" s="200"/>
      <c r="B39" s="209"/>
      <c r="C39" s="209"/>
      <c r="D39" s="224"/>
      <c r="E39" s="209"/>
      <c r="F39" s="209"/>
      <c r="G39" s="13"/>
      <c r="T39" s="81">
        <f t="shared" si="0"/>
        <v>73</v>
      </c>
      <c r="U39" s="21">
        <f t="shared" si="1"/>
        <v>58.4</v>
      </c>
      <c r="V39" s="21">
        <f t="shared" si="2"/>
        <v>87.6</v>
      </c>
      <c r="W39">
        <f t="shared" si="3"/>
        <v>43.8</v>
      </c>
      <c r="X39" s="80">
        <f t="shared" si="4"/>
        <v>102.2</v>
      </c>
      <c r="Y39" s="21">
        <f t="shared" si="5"/>
        <v>322</v>
      </c>
      <c r="Z39" s="21">
        <f t="shared" si="6"/>
        <v>257.60000000000002</v>
      </c>
      <c r="AA39" s="21">
        <f t="shared" si="7"/>
        <v>386.4</v>
      </c>
      <c r="AB39">
        <f t="shared" si="8"/>
        <v>193.2</v>
      </c>
      <c r="AC39" s="80">
        <f t="shared" si="9"/>
        <v>450.8</v>
      </c>
    </row>
    <row r="40" spans="1:29">
      <c r="A40" s="200"/>
      <c r="B40" s="209"/>
      <c r="C40" s="209"/>
      <c r="D40" s="224"/>
      <c r="E40" s="209"/>
      <c r="F40" s="209"/>
      <c r="G40" s="13"/>
      <c r="T40" s="81">
        <f t="shared" si="0"/>
        <v>73</v>
      </c>
      <c r="U40" s="21">
        <f t="shared" si="1"/>
        <v>58.4</v>
      </c>
      <c r="V40" s="21">
        <f t="shared" si="2"/>
        <v>87.6</v>
      </c>
      <c r="W40">
        <f t="shared" si="3"/>
        <v>43.8</v>
      </c>
      <c r="X40" s="80">
        <f t="shared" si="4"/>
        <v>102.2</v>
      </c>
      <c r="Y40" s="21">
        <f t="shared" si="5"/>
        <v>322</v>
      </c>
      <c r="Z40" s="21">
        <f t="shared" si="6"/>
        <v>257.60000000000002</v>
      </c>
      <c r="AA40" s="21">
        <f t="shared" si="7"/>
        <v>386.4</v>
      </c>
      <c r="AB40">
        <f t="shared" si="8"/>
        <v>193.2</v>
      </c>
      <c r="AC40" s="80">
        <f t="shared" si="9"/>
        <v>450.8</v>
      </c>
    </row>
    <row r="41" spans="1:29">
      <c r="A41" s="200"/>
      <c r="B41" s="209"/>
      <c r="C41" s="209"/>
      <c r="D41" s="222"/>
      <c r="E41" s="209"/>
      <c r="F41" s="209"/>
      <c r="G41" s="13"/>
      <c r="T41" s="81">
        <f t="shared" si="0"/>
        <v>73</v>
      </c>
      <c r="U41" s="21">
        <f t="shared" si="1"/>
        <v>58.4</v>
      </c>
      <c r="V41" s="21">
        <f t="shared" si="2"/>
        <v>87.6</v>
      </c>
      <c r="W41">
        <f t="shared" si="3"/>
        <v>43.8</v>
      </c>
      <c r="X41" s="80">
        <f t="shared" si="4"/>
        <v>102.2</v>
      </c>
      <c r="Y41" s="21">
        <f t="shared" si="5"/>
        <v>322</v>
      </c>
      <c r="Z41" s="21">
        <f t="shared" si="6"/>
        <v>257.60000000000002</v>
      </c>
      <c r="AA41" s="21">
        <f t="shared" si="7"/>
        <v>386.4</v>
      </c>
      <c r="AB41">
        <f t="shared" si="8"/>
        <v>193.2</v>
      </c>
      <c r="AC41" s="80">
        <f t="shared" si="9"/>
        <v>450.8</v>
      </c>
    </row>
    <row r="42" spans="1:29">
      <c r="A42" s="200"/>
      <c r="B42" s="209"/>
      <c r="C42" s="209"/>
      <c r="D42" s="224"/>
      <c r="E42" s="209"/>
      <c r="F42" s="209"/>
      <c r="G42" s="13"/>
      <c r="T42" s="81">
        <f t="shared" si="0"/>
        <v>73</v>
      </c>
      <c r="U42" s="21">
        <f t="shared" si="1"/>
        <v>58.4</v>
      </c>
      <c r="V42" s="21">
        <f t="shared" si="2"/>
        <v>87.6</v>
      </c>
      <c r="W42">
        <f t="shared" si="3"/>
        <v>43.8</v>
      </c>
      <c r="X42" s="80">
        <f t="shared" si="4"/>
        <v>102.2</v>
      </c>
      <c r="Y42" s="21">
        <f t="shared" si="5"/>
        <v>322</v>
      </c>
      <c r="Z42" s="21">
        <f t="shared" si="6"/>
        <v>257.60000000000002</v>
      </c>
      <c r="AA42" s="21">
        <f t="shared" si="7"/>
        <v>386.4</v>
      </c>
      <c r="AB42">
        <f t="shared" si="8"/>
        <v>193.2</v>
      </c>
      <c r="AC42" s="80">
        <f t="shared" si="9"/>
        <v>450.8</v>
      </c>
    </row>
    <row r="43" spans="1:29">
      <c r="A43" s="200"/>
      <c r="B43" s="209"/>
      <c r="C43" s="209"/>
      <c r="D43" s="224"/>
      <c r="E43" s="209"/>
      <c r="F43" s="209"/>
      <c r="G43" s="13"/>
      <c r="T43" s="81">
        <f t="shared" si="0"/>
        <v>73</v>
      </c>
      <c r="U43" s="21">
        <f t="shared" si="1"/>
        <v>58.4</v>
      </c>
      <c r="V43" s="21">
        <f t="shared" si="2"/>
        <v>87.6</v>
      </c>
      <c r="W43">
        <f t="shared" si="3"/>
        <v>43.8</v>
      </c>
      <c r="X43" s="80">
        <f t="shared" si="4"/>
        <v>102.2</v>
      </c>
      <c r="Y43" s="21">
        <f t="shared" si="5"/>
        <v>322</v>
      </c>
      <c r="Z43" s="21">
        <f t="shared" si="6"/>
        <v>257.60000000000002</v>
      </c>
      <c r="AA43" s="21">
        <f t="shared" si="7"/>
        <v>386.4</v>
      </c>
      <c r="AB43">
        <f t="shared" si="8"/>
        <v>193.2</v>
      </c>
      <c r="AC43" s="80">
        <f t="shared" si="9"/>
        <v>450.8</v>
      </c>
    </row>
    <row r="44" spans="1:29">
      <c r="A44" s="200"/>
      <c r="B44" s="221"/>
      <c r="C44" s="209"/>
      <c r="D44" s="222"/>
      <c r="E44" s="209"/>
      <c r="F44" s="209"/>
      <c r="G44" s="13"/>
      <c r="T44" s="81">
        <f t="shared" si="0"/>
        <v>73</v>
      </c>
      <c r="U44" s="21">
        <f t="shared" si="1"/>
        <v>58.4</v>
      </c>
      <c r="V44" s="21">
        <f t="shared" si="2"/>
        <v>87.6</v>
      </c>
      <c r="W44">
        <f t="shared" si="3"/>
        <v>43.8</v>
      </c>
      <c r="X44" s="80">
        <f t="shared" si="4"/>
        <v>102.2</v>
      </c>
      <c r="Y44" s="21">
        <f t="shared" si="5"/>
        <v>322</v>
      </c>
      <c r="Z44" s="21">
        <f t="shared" si="6"/>
        <v>257.60000000000002</v>
      </c>
      <c r="AA44" s="21">
        <f t="shared" si="7"/>
        <v>386.4</v>
      </c>
      <c r="AB44">
        <f t="shared" si="8"/>
        <v>193.2</v>
      </c>
      <c r="AC44" s="80">
        <f t="shared" si="9"/>
        <v>450.8</v>
      </c>
    </row>
    <row r="45" spans="1:29">
      <c r="A45" s="200"/>
      <c r="B45" s="221"/>
      <c r="C45" s="209"/>
      <c r="D45" s="222"/>
      <c r="E45" s="209"/>
      <c r="F45" s="209"/>
      <c r="G45" s="13"/>
      <c r="T45" s="81">
        <f t="shared" si="0"/>
        <v>73</v>
      </c>
      <c r="U45" s="21">
        <f t="shared" si="1"/>
        <v>58.4</v>
      </c>
      <c r="V45" s="21">
        <f t="shared" si="2"/>
        <v>87.6</v>
      </c>
      <c r="W45">
        <f t="shared" si="3"/>
        <v>43.8</v>
      </c>
      <c r="X45" s="80">
        <f t="shared" si="4"/>
        <v>102.2</v>
      </c>
      <c r="Y45" s="21">
        <f t="shared" si="5"/>
        <v>322</v>
      </c>
      <c r="Z45" s="21">
        <f t="shared" si="6"/>
        <v>257.60000000000002</v>
      </c>
      <c r="AA45" s="21">
        <f t="shared" si="7"/>
        <v>386.4</v>
      </c>
      <c r="AB45">
        <f t="shared" si="8"/>
        <v>193.2</v>
      </c>
      <c r="AC45" s="80">
        <f t="shared" si="9"/>
        <v>450.8</v>
      </c>
    </row>
    <row r="46" spans="1:29">
      <c r="A46" s="200"/>
      <c r="B46" s="221"/>
      <c r="C46" s="209"/>
      <c r="D46" s="222"/>
      <c r="E46" s="209"/>
      <c r="F46" s="209"/>
      <c r="G46" s="13"/>
      <c r="T46" s="81">
        <f t="shared" si="0"/>
        <v>73</v>
      </c>
      <c r="U46" s="21">
        <f t="shared" si="1"/>
        <v>58.4</v>
      </c>
      <c r="V46" s="21">
        <f t="shared" si="2"/>
        <v>87.6</v>
      </c>
      <c r="W46">
        <f t="shared" si="3"/>
        <v>43.8</v>
      </c>
      <c r="X46" s="80">
        <f t="shared" si="4"/>
        <v>102.2</v>
      </c>
      <c r="Y46" s="21">
        <f t="shared" si="5"/>
        <v>322</v>
      </c>
      <c r="Z46" s="21">
        <f t="shared" si="6"/>
        <v>257.60000000000002</v>
      </c>
      <c r="AA46" s="21">
        <f t="shared" si="7"/>
        <v>386.4</v>
      </c>
      <c r="AB46">
        <f t="shared" si="8"/>
        <v>193.2</v>
      </c>
      <c r="AC46" s="80">
        <f t="shared" si="9"/>
        <v>450.8</v>
      </c>
    </row>
    <row r="47" spans="1:29">
      <c r="A47" s="200"/>
      <c r="B47" s="209"/>
      <c r="C47" s="209"/>
      <c r="D47" s="209"/>
      <c r="E47" s="209"/>
      <c r="F47" s="209"/>
      <c r="G47" s="13"/>
      <c r="T47" s="81">
        <f t="shared" si="0"/>
        <v>73</v>
      </c>
      <c r="U47" s="21">
        <f t="shared" si="1"/>
        <v>58.4</v>
      </c>
      <c r="V47" s="21">
        <f t="shared" si="2"/>
        <v>87.6</v>
      </c>
      <c r="W47">
        <f t="shared" si="3"/>
        <v>43.8</v>
      </c>
      <c r="X47" s="80">
        <f t="shared" si="4"/>
        <v>102.2</v>
      </c>
      <c r="Y47" s="21">
        <f t="shared" si="5"/>
        <v>322</v>
      </c>
      <c r="Z47" s="21">
        <f t="shared" si="6"/>
        <v>257.60000000000002</v>
      </c>
      <c r="AA47" s="21">
        <f t="shared" si="7"/>
        <v>386.4</v>
      </c>
      <c r="AB47">
        <f t="shared" si="8"/>
        <v>193.2</v>
      </c>
      <c r="AC47" s="80">
        <f t="shared" si="9"/>
        <v>450.8</v>
      </c>
    </row>
    <row r="48" spans="1:29">
      <c r="A48" s="200"/>
      <c r="B48" s="209"/>
      <c r="C48" s="209"/>
      <c r="D48" s="224"/>
      <c r="E48" s="226"/>
      <c r="F48" s="226"/>
      <c r="G48" s="13"/>
      <c r="T48" s="81">
        <f t="shared" si="0"/>
        <v>73</v>
      </c>
      <c r="U48" s="21">
        <f t="shared" si="1"/>
        <v>58.4</v>
      </c>
      <c r="V48" s="21">
        <f t="shared" si="2"/>
        <v>87.6</v>
      </c>
      <c r="W48">
        <f t="shared" si="3"/>
        <v>43.8</v>
      </c>
      <c r="X48" s="80">
        <f t="shared" si="4"/>
        <v>102.2</v>
      </c>
      <c r="Y48" s="21">
        <f t="shared" si="5"/>
        <v>322</v>
      </c>
      <c r="Z48" s="21">
        <f t="shared" si="6"/>
        <v>257.60000000000002</v>
      </c>
      <c r="AA48" s="21">
        <f t="shared" si="7"/>
        <v>386.4</v>
      </c>
      <c r="AB48">
        <f t="shared" si="8"/>
        <v>193.2</v>
      </c>
      <c r="AC48" s="80">
        <f t="shared" si="9"/>
        <v>450.8</v>
      </c>
    </row>
    <row r="49" spans="1:29">
      <c r="A49" s="200"/>
      <c r="B49" s="209"/>
      <c r="C49" s="209"/>
      <c r="D49" s="224"/>
      <c r="E49" s="226"/>
      <c r="F49" s="226"/>
      <c r="G49" s="13"/>
      <c r="T49" s="81">
        <f t="shared" si="0"/>
        <v>73</v>
      </c>
      <c r="U49" s="21">
        <f t="shared" si="1"/>
        <v>58.4</v>
      </c>
      <c r="V49" s="21">
        <f t="shared" si="2"/>
        <v>87.6</v>
      </c>
      <c r="W49">
        <f t="shared" si="3"/>
        <v>43.8</v>
      </c>
      <c r="X49" s="80">
        <f t="shared" si="4"/>
        <v>102.2</v>
      </c>
      <c r="Y49" s="21">
        <f t="shared" si="5"/>
        <v>322</v>
      </c>
      <c r="Z49" s="21">
        <f t="shared" si="6"/>
        <v>257.60000000000002</v>
      </c>
      <c r="AA49" s="21">
        <f t="shared" si="7"/>
        <v>386.4</v>
      </c>
      <c r="AB49">
        <f t="shared" si="8"/>
        <v>193.2</v>
      </c>
      <c r="AC49" s="80">
        <f t="shared" si="9"/>
        <v>450.8</v>
      </c>
    </row>
    <row r="50" spans="1:29">
      <c r="A50" s="200"/>
      <c r="B50" s="209"/>
      <c r="C50" s="209"/>
      <c r="D50" s="224"/>
      <c r="E50" s="226"/>
      <c r="F50" s="226"/>
      <c r="G50" s="13"/>
      <c r="T50" s="81">
        <f t="shared" si="0"/>
        <v>73</v>
      </c>
      <c r="U50" s="21">
        <f t="shared" si="1"/>
        <v>58.4</v>
      </c>
      <c r="V50" s="21">
        <f t="shared" si="2"/>
        <v>87.6</v>
      </c>
      <c r="W50">
        <f t="shared" si="3"/>
        <v>43.8</v>
      </c>
      <c r="X50" s="80">
        <f t="shared" si="4"/>
        <v>102.2</v>
      </c>
      <c r="Y50" s="21">
        <f t="shared" si="5"/>
        <v>322</v>
      </c>
      <c r="Z50" s="21">
        <f t="shared" si="6"/>
        <v>257.60000000000002</v>
      </c>
      <c r="AA50" s="21">
        <f t="shared" si="7"/>
        <v>386.4</v>
      </c>
      <c r="AB50">
        <f t="shared" si="8"/>
        <v>193.2</v>
      </c>
      <c r="AC50" s="80">
        <f t="shared" si="9"/>
        <v>450.8</v>
      </c>
    </row>
    <row r="51" spans="1:29">
      <c r="A51" s="200"/>
      <c r="B51" s="209"/>
      <c r="C51" s="209"/>
      <c r="D51" s="224"/>
      <c r="E51" s="226"/>
      <c r="F51" s="226"/>
      <c r="G51" s="13"/>
      <c r="T51" s="81">
        <f t="shared" si="0"/>
        <v>73</v>
      </c>
      <c r="U51" s="21">
        <f t="shared" si="1"/>
        <v>58.4</v>
      </c>
      <c r="V51" s="21">
        <f t="shared" si="2"/>
        <v>87.6</v>
      </c>
      <c r="W51">
        <f t="shared" si="3"/>
        <v>43.8</v>
      </c>
      <c r="X51" s="80">
        <f t="shared" si="4"/>
        <v>102.2</v>
      </c>
      <c r="Y51" s="21">
        <f t="shared" si="5"/>
        <v>322</v>
      </c>
      <c r="Z51" s="21">
        <f t="shared" si="6"/>
        <v>257.60000000000002</v>
      </c>
      <c r="AA51" s="21">
        <f t="shared" si="7"/>
        <v>386.4</v>
      </c>
      <c r="AB51">
        <f t="shared" si="8"/>
        <v>193.2</v>
      </c>
      <c r="AC51" s="80">
        <f t="shared" si="9"/>
        <v>450.8</v>
      </c>
    </row>
    <row r="52" spans="1:29">
      <c r="A52" s="200"/>
      <c r="B52" s="209"/>
      <c r="C52" s="209"/>
      <c r="D52" s="224"/>
      <c r="E52" s="226"/>
      <c r="F52" s="226"/>
      <c r="G52" s="13"/>
      <c r="T52" s="81">
        <f t="shared" si="0"/>
        <v>73</v>
      </c>
      <c r="U52" s="21">
        <f t="shared" si="1"/>
        <v>58.4</v>
      </c>
      <c r="V52" s="21">
        <f t="shared" si="2"/>
        <v>87.6</v>
      </c>
      <c r="W52">
        <f t="shared" si="3"/>
        <v>43.8</v>
      </c>
      <c r="X52" s="80">
        <f t="shared" si="4"/>
        <v>102.2</v>
      </c>
      <c r="Y52" s="21">
        <f t="shared" si="5"/>
        <v>322</v>
      </c>
      <c r="Z52" s="21">
        <f t="shared" si="6"/>
        <v>257.60000000000002</v>
      </c>
      <c r="AA52" s="21">
        <f t="shared" si="7"/>
        <v>386.4</v>
      </c>
      <c r="AB52">
        <f t="shared" si="8"/>
        <v>193.2</v>
      </c>
      <c r="AC52" s="80">
        <f t="shared" si="9"/>
        <v>450.8</v>
      </c>
    </row>
    <row r="53" spans="1:29">
      <c r="A53" s="200"/>
      <c r="B53" s="209"/>
      <c r="C53" s="209"/>
      <c r="D53" s="224"/>
      <c r="E53" s="226"/>
      <c r="F53" s="226"/>
      <c r="G53" s="13"/>
    </row>
    <row r="54" spans="1:29">
      <c r="A54" s="200"/>
      <c r="B54" s="209"/>
      <c r="C54" s="209"/>
      <c r="D54" s="224"/>
      <c r="E54" s="226"/>
      <c r="F54" s="226"/>
      <c r="G54" s="13"/>
    </row>
    <row r="55" spans="1:29">
      <c r="A55" s="200"/>
      <c r="B55" s="209"/>
      <c r="C55" s="209"/>
      <c r="D55" s="224"/>
      <c r="E55" s="226"/>
      <c r="F55" s="226"/>
      <c r="G55" s="13"/>
    </row>
    <row r="56" spans="1:29">
      <c r="A56" s="227"/>
      <c r="B56" s="230"/>
      <c r="C56" s="230"/>
      <c r="D56" s="226"/>
      <c r="E56" s="226"/>
      <c r="F56" s="226"/>
      <c r="G56" s="13"/>
    </row>
    <row r="57" spans="1:29">
      <c r="A57" s="227"/>
      <c r="B57" s="230"/>
      <c r="C57" s="230"/>
      <c r="D57" s="226"/>
      <c r="E57" s="226"/>
      <c r="F57" s="226"/>
      <c r="G57" s="13"/>
    </row>
    <row r="58" spans="1:29">
      <c r="A58" s="227"/>
      <c r="B58" s="230"/>
      <c r="C58" s="230"/>
      <c r="D58" s="226"/>
      <c r="E58" s="226"/>
      <c r="F58" s="226"/>
      <c r="G58" s="13"/>
    </row>
    <row r="59" spans="1:29">
      <c r="A59" s="228"/>
      <c r="B59" s="196"/>
      <c r="C59" s="196"/>
      <c r="D59" s="196"/>
      <c r="E59" s="196"/>
      <c r="F59" s="196"/>
    </row>
    <row r="60" spans="1:29">
      <c r="A60" s="196"/>
      <c r="B60" s="196"/>
      <c r="C60" s="196"/>
      <c r="D60" s="196"/>
      <c r="E60" s="196"/>
      <c r="F60" s="196"/>
    </row>
    <row r="61" spans="1:29">
      <c r="A61" s="196"/>
      <c r="B61" s="196"/>
      <c r="C61" s="196"/>
      <c r="D61" s="196"/>
      <c r="E61" s="196"/>
      <c r="F61" s="196"/>
    </row>
    <row r="62" spans="1:29">
      <c r="A62" s="196"/>
      <c r="B62" s="196"/>
      <c r="C62" s="196"/>
      <c r="D62" s="196"/>
      <c r="E62" s="196"/>
      <c r="F62" s="196"/>
    </row>
    <row r="63" spans="1:29">
      <c r="A63" s="196"/>
      <c r="B63" s="196"/>
      <c r="C63" s="196"/>
      <c r="D63" s="196"/>
      <c r="E63" s="196"/>
      <c r="F63" s="196"/>
    </row>
    <row r="64" spans="1:29">
      <c r="A64" s="196"/>
      <c r="B64" s="196"/>
      <c r="C64" s="196"/>
      <c r="D64" s="196"/>
      <c r="E64" s="196"/>
      <c r="F64" s="196"/>
    </row>
    <row r="65" spans="1:6">
      <c r="A65" s="196"/>
      <c r="B65" s="196"/>
      <c r="C65" s="196"/>
      <c r="D65" s="196"/>
      <c r="E65" s="196"/>
      <c r="F65" s="196"/>
    </row>
    <row r="66" spans="1:6">
      <c r="A66" s="196"/>
      <c r="B66" s="196"/>
      <c r="C66" s="196"/>
      <c r="D66" s="196"/>
      <c r="E66" s="196"/>
      <c r="F66" s="196"/>
    </row>
    <row r="67" spans="1:6">
      <c r="A67" s="196"/>
      <c r="B67" s="196"/>
      <c r="C67" s="196"/>
      <c r="D67" s="196"/>
      <c r="E67" s="196"/>
      <c r="F67" s="196"/>
    </row>
    <row r="68" spans="1:6">
      <c r="A68" s="196"/>
      <c r="B68" s="196"/>
      <c r="C68" s="196"/>
      <c r="D68" s="196"/>
      <c r="E68" s="196"/>
      <c r="F68" s="196"/>
    </row>
    <row r="69" spans="1:6">
      <c r="A69" s="196"/>
      <c r="B69" s="196"/>
      <c r="C69" s="196"/>
      <c r="D69" s="196"/>
      <c r="E69" s="196"/>
      <c r="F69" s="196"/>
    </row>
    <row r="70" spans="1:6">
      <c r="A70" s="196"/>
      <c r="B70" s="196"/>
      <c r="C70" s="196"/>
      <c r="D70" s="196"/>
      <c r="E70" s="196"/>
      <c r="F70" s="196"/>
    </row>
    <row r="71" spans="1:6">
      <c r="A71" s="196"/>
      <c r="B71" s="196"/>
      <c r="C71" s="196"/>
      <c r="D71" s="196"/>
      <c r="E71" s="196"/>
      <c r="F71" s="196"/>
    </row>
    <row r="72" spans="1:6">
      <c r="A72" s="196"/>
      <c r="B72" s="196"/>
      <c r="C72" s="196"/>
      <c r="D72" s="196"/>
      <c r="E72" s="196"/>
      <c r="F72" s="196"/>
    </row>
    <row r="73" spans="1:6">
      <c r="A73" s="196"/>
      <c r="B73" s="196"/>
      <c r="C73" s="196"/>
      <c r="D73" s="196"/>
      <c r="E73" s="196"/>
      <c r="F73" s="196"/>
    </row>
    <row r="74" spans="1:6">
      <c r="A74" s="196"/>
      <c r="B74" s="196"/>
      <c r="C74" s="196"/>
      <c r="D74" s="196"/>
      <c r="E74" s="196"/>
      <c r="F74" s="196"/>
    </row>
    <row r="75" spans="1:6">
      <c r="A75" s="196"/>
      <c r="B75" s="196"/>
      <c r="C75" s="196"/>
      <c r="D75" s="196"/>
      <c r="E75" s="196"/>
      <c r="F75" s="196"/>
    </row>
    <row r="76" spans="1:6">
      <c r="A76" s="196"/>
      <c r="B76" s="196"/>
      <c r="C76" s="196"/>
      <c r="D76" s="196"/>
      <c r="E76" s="196"/>
      <c r="F76" s="196"/>
    </row>
    <row r="77" spans="1:6">
      <c r="A77" s="196"/>
      <c r="B77" s="196"/>
      <c r="C77" s="196"/>
      <c r="D77" s="196"/>
      <c r="E77" s="196"/>
      <c r="F77" s="196"/>
    </row>
    <row r="78" spans="1:6">
      <c r="A78" s="196"/>
      <c r="B78" s="196"/>
      <c r="C78" s="196"/>
      <c r="D78" s="196"/>
      <c r="E78" s="196"/>
      <c r="F78" s="196"/>
    </row>
    <row r="79" spans="1:6">
      <c r="A79" s="196"/>
      <c r="B79" s="196"/>
      <c r="C79" s="196"/>
      <c r="D79" s="196"/>
      <c r="E79" s="196"/>
      <c r="F79" s="196"/>
    </row>
    <row r="80" spans="1:6">
      <c r="A80" s="196"/>
      <c r="B80" s="196"/>
      <c r="C80" s="196"/>
      <c r="D80" s="196"/>
      <c r="E80" s="196"/>
      <c r="F80" s="196"/>
    </row>
    <row r="81" spans="1:6">
      <c r="A81" s="196"/>
      <c r="B81" s="196"/>
      <c r="C81" s="196"/>
      <c r="D81" s="196"/>
      <c r="E81" s="196"/>
      <c r="F81" s="196"/>
    </row>
    <row r="82" spans="1:6">
      <c r="A82" s="196"/>
      <c r="B82" s="196"/>
      <c r="C82" s="196"/>
      <c r="D82" s="196"/>
      <c r="E82" s="196"/>
      <c r="F82" s="196"/>
    </row>
    <row r="83" spans="1:6">
      <c r="A83" s="196"/>
      <c r="B83" s="196"/>
      <c r="C83" s="196"/>
      <c r="D83" s="196"/>
      <c r="E83" s="196"/>
      <c r="F83" s="196"/>
    </row>
    <row r="84" spans="1:6">
      <c r="A84" s="196"/>
      <c r="B84" s="196"/>
      <c r="C84" s="196"/>
      <c r="D84" s="196"/>
      <c r="E84" s="196"/>
      <c r="F84" s="196"/>
    </row>
    <row r="85" spans="1:6">
      <c r="A85" s="196"/>
      <c r="B85" s="196"/>
      <c r="C85" s="196"/>
      <c r="D85" s="196"/>
      <c r="E85" s="196"/>
      <c r="F85" s="196"/>
    </row>
    <row r="86" spans="1:6">
      <c r="A86" s="196"/>
      <c r="B86" s="196"/>
      <c r="C86" s="196"/>
      <c r="D86" s="196"/>
      <c r="E86" s="196"/>
      <c r="F86" s="196"/>
    </row>
    <row r="87" spans="1:6">
      <c r="A87" s="196"/>
      <c r="B87" s="196"/>
      <c r="C87" s="196"/>
      <c r="D87" s="196"/>
      <c r="E87" s="196"/>
      <c r="F87" s="196"/>
    </row>
    <row r="88" spans="1:6">
      <c r="A88" s="196"/>
      <c r="B88" s="196"/>
      <c r="C88" s="196"/>
      <c r="D88" s="196"/>
      <c r="E88" s="196"/>
      <c r="F88" s="196"/>
    </row>
    <row r="89" spans="1:6">
      <c r="A89" s="196"/>
      <c r="B89" s="196"/>
      <c r="C89" s="196"/>
      <c r="D89" s="196"/>
      <c r="E89" s="196"/>
      <c r="F89" s="196"/>
    </row>
    <row r="90" spans="1:6">
      <c r="A90" s="196"/>
      <c r="B90" s="196"/>
      <c r="C90" s="196"/>
      <c r="D90" s="196"/>
      <c r="E90" s="196"/>
      <c r="F90" s="196"/>
    </row>
    <row r="91" spans="1:6">
      <c r="A91" s="196"/>
      <c r="B91" s="196"/>
      <c r="C91" s="196"/>
      <c r="D91" s="196"/>
      <c r="E91" s="196"/>
      <c r="F91" s="196"/>
    </row>
    <row r="92" spans="1:6">
      <c r="A92" s="196"/>
      <c r="B92" s="196"/>
      <c r="C92" s="196"/>
      <c r="D92" s="196"/>
      <c r="E92" s="196"/>
      <c r="F92" s="196"/>
    </row>
    <row r="93" spans="1:6">
      <c r="A93" s="196"/>
      <c r="B93" s="196"/>
      <c r="C93" s="196"/>
      <c r="D93" s="196"/>
      <c r="E93" s="196"/>
      <c r="F93" s="196"/>
    </row>
    <row r="94" spans="1:6">
      <c r="A94" s="196"/>
      <c r="B94" s="196"/>
      <c r="C94" s="196"/>
      <c r="D94" s="196"/>
      <c r="E94" s="196"/>
      <c r="F94" s="196"/>
    </row>
    <row r="95" spans="1:6">
      <c r="A95" s="196"/>
      <c r="B95" s="196"/>
      <c r="C95" s="196"/>
      <c r="D95" s="196"/>
      <c r="E95" s="196"/>
      <c r="F95" s="196"/>
    </row>
    <row r="96" spans="1:6">
      <c r="A96" s="196"/>
      <c r="B96" s="196"/>
      <c r="C96" s="196"/>
      <c r="D96" s="196"/>
      <c r="E96" s="196"/>
      <c r="F96" s="196"/>
    </row>
    <row r="97" spans="1:6">
      <c r="A97" s="196"/>
      <c r="B97" s="196"/>
      <c r="C97" s="196"/>
      <c r="D97" s="196"/>
      <c r="E97" s="196"/>
      <c r="F97" s="196"/>
    </row>
    <row r="98" spans="1:6">
      <c r="A98" s="196"/>
      <c r="B98" s="196"/>
      <c r="C98" s="196"/>
      <c r="D98" s="196"/>
      <c r="E98" s="196"/>
      <c r="F98" s="196"/>
    </row>
    <row r="99" spans="1:6">
      <c r="A99" s="196"/>
      <c r="B99" s="196"/>
      <c r="C99" s="196"/>
      <c r="D99" s="196"/>
      <c r="E99" s="196"/>
      <c r="F99" s="196"/>
    </row>
    <row r="100" spans="1:6">
      <c r="A100" s="196"/>
      <c r="B100" s="196"/>
      <c r="C100" s="196"/>
      <c r="D100" s="196"/>
      <c r="E100" s="196"/>
      <c r="F100" s="196"/>
    </row>
    <row r="101" spans="1:6">
      <c r="A101" s="196"/>
      <c r="B101" s="196"/>
      <c r="C101" s="196"/>
      <c r="D101" s="196"/>
      <c r="E101" s="196"/>
      <c r="F101" s="196"/>
    </row>
    <row r="102" spans="1:6">
      <c r="A102" s="196"/>
      <c r="B102" s="196"/>
      <c r="C102" s="196"/>
      <c r="D102" s="196"/>
      <c r="E102" s="196"/>
      <c r="F102" s="196"/>
    </row>
    <row r="103" spans="1:6">
      <c r="A103" s="196"/>
      <c r="B103" s="196"/>
      <c r="C103" s="196"/>
      <c r="D103" s="196"/>
      <c r="E103" s="196"/>
      <c r="F103" s="196"/>
    </row>
    <row r="104" spans="1:6">
      <c r="A104" s="196"/>
      <c r="B104" s="196"/>
      <c r="C104" s="196"/>
      <c r="D104" s="196"/>
      <c r="E104" s="196"/>
      <c r="F104" s="196"/>
    </row>
    <row r="105" spans="1:6">
      <c r="A105" s="196"/>
      <c r="B105" s="196"/>
      <c r="C105" s="196"/>
      <c r="D105" s="196"/>
      <c r="E105" s="196"/>
      <c r="F105" s="196"/>
    </row>
    <row r="106" spans="1:6">
      <c r="A106" s="196"/>
      <c r="B106" s="196"/>
      <c r="C106" s="196"/>
      <c r="D106" s="196"/>
      <c r="E106" s="196"/>
      <c r="F106" s="196"/>
    </row>
    <row r="107" spans="1:6">
      <c r="A107" s="196"/>
      <c r="B107" s="196"/>
      <c r="C107" s="196"/>
      <c r="D107" s="196"/>
      <c r="E107" s="196"/>
      <c r="F107" s="196"/>
    </row>
    <row r="108" spans="1:6">
      <c r="A108" s="196"/>
      <c r="B108" s="196"/>
      <c r="C108" s="196"/>
      <c r="D108" s="196"/>
      <c r="E108" s="196"/>
      <c r="F108" s="196"/>
    </row>
    <row r="109" spans="1:6">
      <c r="A109" s="196"/>
      <c r="B109" s="196"/>
      <c r="C109" s="196"/>
      <c r="D109" s="196"/>
      <c r="E109" s="196"/>
      <c r="F109" s="196"/>
    </row>
    <row r="110" spans="1:6">
      <c r="A110" s="196"/>
      <c r="B110" s="196"/>
      <c r="C110" s="196"/>
      <c r="D110" s="196"/>
      <c r="E110" s="196"/>
      <c r="F110" s="196"/>
    </row>
    <row r="111" spans="1:6">
      <c r="A111" s="196"/>
      <c r="B111" s="196"/>
      <c r="C111" s="196"/>
      <c r="D111" s="196"/>
      <c r="E111" s="196"/>
      <c r="F111" s="196"/>
    </row>
    <row r="112" spans="1:6">
      <c r="A112" s="196"/>
      <c r="B112" s="196"/>
      <c r="C112" s="196"/>
      <c r="D112" s="196"/>
      <c r="E112" s="196"/>
      <c r="F112" s="196"/>
    </row>
    <row r="113" spans="1:6">
      <c r="A113" s="196"/>
      <c r="B113" s="196"/>
      <c r="C113" s="196"/>
      <c r="D113" s="196"/>
      <c r="E113" s="196"/>
      <c r="F113" s="196"/>
    </row>
    <row r="114" spans="1:6">
      <c r="A114" s="196"/>
      <c r="B114" s="196"/>
      <c r="C114" s="196"/>
      <c r="D114" s="196"/>
      <c r="E114" s="196"/>
      <c r="F114" s="196"/>
    </row>
    <row r="115" spans="1:6">
      <c r="A115" s="196"/>
      <c r="B115" s="196"/>
      <c r="C115" s="196"/>
      <c r="D115" s="196"/>
      <c r="E115" s="196"/>
      <c r="F115" s="196"/>
    </row>
    <row r="116" spans="1:6">
      <c r="A116" s="196"/>
      <c r="B116" s="196"/>
      <c r="C116" s="196"/>
      <c r="D116" s="196"/>
      <c r="E116" s="196"/>
      <c r="F116" s="196"/>
    </row>
    <row r="117" spans="1:6">
      <c r="A117" s="196"/>
      <c r="B117" s="196"/>
      <c r="C117" s="196"/>
      <c r="D117" s="196"/>
      <c r="E117" s="196"/>
      <c r="F117" s="196"/>
    </row>
    <row r="118" spans="1:6">
      <c r="A118" s="196"/>
      <c r="B118" s="196"/>
      <c r="C118" s="196"/>
      <c r="D118" s="196"/>
      <c r="E118" s="196"/>
      <c r="F118" s="196"/>
    </row>
    <row r="119" spans="1:6">
      <c r="A119" s="196"/>
      <c r="B119" s="196"/>
      <c r="C119" s="196"/>
      <c r="D119" s="196"/>
      <c r="E119" s="196"/>
      <c r="F119" s="196"/>
    </row>
    <row r="120" spans="1:6">
      <c r="A120" s="196"/>
      <c r="B120" s="196"/>
      <c r="C120" s="196"/>
      <c r="D120" s="196"/>
      <c r="E120" s="196"/>
      <c r="F120" s="196"/>
    </row>
    <row r="121" spans="1:6">
      <c r="A121" s="196"/>
      <c r="B121" s="196"/>
      <c r="C121" s="196"/>
      <c r="D121" s="196"/>
      <c r="E121" s="196"/>
      <c r="F121" s="196"/>
    </row>
    <row r="122" spans="1:6">
      <c r="A122" s="196"/>
      <c r="B122" s="196"/>
      <c r="C122" s="196"/>
      <c r="D122" s="196"/>
      <c r="E122" s="196"/>
      <c r="F122" s="196"/>
    </row>
    <row r="123" spans="1:6">
      <c r="A123" s="196"/>
      <c r="B123" s="196"/>
      <c r="C123" s="196"/>
      <c r="D123" s="196"/>
      <c r="E123" s="196"/>
      <c r="F123" s="196"/>
    </row>
    <row r="124" spans="1:6">
      <c r="A124" s="196"/>
      <c r="B124" s="196"/>
      <c r="C124" s="196"/>
      <c r="D124" s="196"/>
      <c r="E124" s="196"/>
      <c r="F124" s="196"/>
    </row>
    <row r="125" spans="1:6">
      <c r="A125" s="196"/>
      <c r="B125" s="196"/>
      <c r="C125" s="196"/>
      <c r="D125" s="196"/>
      <c r="E125" s="196"/>
      <c r="F125" s="196"/>
    </row>
    <row r="126" spans="1:6">
      <c r="A126" s="196"/>
      <c r="B126" s="196"/>
      <c r="C126" s="196"/>
      <c r="D126" s="196"/>
      <c r="E126" s="196"/>
      <c r="F126" s="196"/>
    </row>
    <row r="127" spans="1:6">
      <c r="A127" s="196"/>
      <c r="B127" s="196"/>
      <c r="C127" s="196"/>
      <c r="D127" s="196"/>
      <c r="E127" s="196"/>
      <c r="F127" s="196"/>
    </row>
    <row r="128" spans="1:6">
      <c r="A128" s="196"/>
      <c r="B128" s="196"/>
      <c r="C128" s="196"/>
      <c r="D128" s="196"/>
      <c r="E128" s="196"/>
      <c r="F128" s="196"/>
    </row>
    <row r="129" spans="1:6">
      <c r="A129" s="196"/>
      <c r="B129" s="196"/>
      <c r="C129" s="196"/>
      <c r="D129" s="196"/>
      <c r="E129" s="196"/>
      <c r="F129" s="196"/>
    </row>
    <row r="130" spans="1:6">
      <c r="A130" s="196"/>
      <c r="B130" s="196"/>
      <c r="C130" s="196"/>
      <c r="D130" s="196"/>
      <c r="E130" s="196"/>
      <c r="F130" s="196"/>
    </row>
    <row r="131" spans="1:6">
      <c r="A131" s="196"/>
      <c r="B131" s="196"/>
      <c r="C131" s="196"/>
      <c r="D131" s="196"/>
      <c r="E131" s="196"/>
      <c r="F131" s="196"/>
    </row>
    <row r="132" spans="1:6">
      <c r="A132" s="196"/>
      <c r="B132" s="196"/>
      <c r="C132" s="196"/>
      <c r="D132" s="196"/>
      <c r="E132" s="196"/>
      <c r="F132" s="196"/>
    </row>
    <row r="133" spans="1:6">
      <c r="A133" s="196"/>
      <c r="B133" s="196"/>
      <c r="C133" s="196"/>
      <c r="D133" s="196"/>
      <c r="E133" s="196"/>
      <c r="F133" s="196"/>
    </row>
    <row r="134" spans="1:6">
      <c r="A134" s="196"/>
      <c r="B134" s="196"/>
      <c r="C134" s="196"/>
      <c r="D134" s="196"/>
      <c r="E134" s="196"/>
      <c r="F134" s="196"/>
    </row>
    <row r="135" spans="1:6">
      <c r="A135" s="196"/>
      <c r="B135" s="196"/>
      <c r="C135" s="196"/>
      <c r="D135" s="196"/>
      <c r="E135" s="196"/>
      <c r="F135" s="196"/>
    </row>
    <row r="136" spans="1:6">
      <c r="A136" s="196"/>
      <c r="B136" s="196"/>
      <c r="C136" s="196"/>
      <c r="D136" s="196"/>
      <c r="E136" s="196"/>
      <c r="F136" s="196"/>
    </row>
    <row r="137" spans="1:6">
      <c r="A137" s="196"/>
      <c r="B137" s="196"/>
      <c r="C137" s="196"/>
      <c r="D137" s="196"/>
      <c r="E137" s="196"/>
      <c r="F137" s="196"/>
    </row>
    <row r="138" spans="1:6">
      <c r="A138" s="196"/>
      <c r="B138" s="196"/>
      <c r="C138" s="196"/>
      <c r="D138" s="196"/>
      <c r="E138" s="196"/>
      <c r="F138" s="196"/>
    </row>
    <row r="139" spans="1:6">
      <c r="A139" s="196"/>
      <c r="B139" s="196"/>
      <c r="C139" s="196"/>
      <c r="D139" s="196"/>
      <c r="E139" s="196"/>
      <c r="F139" s="196"/>
    </row>
    <row r="140" spans="1:6">
      <c r="A140" s="196"/>
      <c r="B140" s="196"/>
      <c r="C140" s="196"/>
      <c r="D140" s="196"/>
      <c r="E140" s="196"/>
      <c r="F140" s="196"/>
    </row>
    <row r="141" spans="1:6">
      <c r="A141" s="196"/>
      <c r="B141" s="196"/>
      <c r="C141" s="196"/>
      <c r="D141" s="196"/>
      <c r="E141" s="196"/>
      <c r="F141" s="196"/>
    </row>
    <row r="142" spans="1:6">
      <c r="A142" s="196"/>
      <c r="B142" s="196"/>
      <c r="C142" s="196"/>
      <c r="D142" s="196"/>
      <c r="E142" s="196"/>
      <c r="F142" s="196"/>
    </row>
    <row r="143" spans="1:6">
      <c r="A143" s="196"/>
      <c r="B143" s="196"/>
      <c r="C143" s="196"/>
      <c r="D143" s="196"/>
      <c r="E143" s="196"/>
      <c r="F143" s="196"/>
    </row>
    <row r="144" spans="1:6">
      <c r="A144" s="196"/>
      <c r="B144" s="196"/>
      <c r="C144" s="196"/>
      <c r="D144" s="196"/>
      <c r="E144" s="196"/>
      <c r="F144" s="196"/>
    </row>
    <row r="145" spans="1:6">
      <c r="A145" s="196"/>
      <c r="B145" s="196"/>
      <c r="C145" s="196"/>
      <c r="D145" s="196"/>
      <c r="E145" s="196"/>
      <c r="F145" s="196"/>
    </row>
    <row r="146" spans="1:6">
      <c r="A146" s="196"/>
      <c r="B146" s="196"/>
      <c r="C146" s="196"/>
      <c r="D146" s="196"/>
      <c r="E146" s="196"/>
      <c r="F146" s="196"/>
    </row>
    <row r="147" spans="1:6">
      <c r="A147" s="196"/>
      <c r="B147" s="196"/>
      <c r="C147" s="196"/>
      <c r="D147" s="196"/>
      <c r="E147" s="196"/>
      <c r="F147" s="196"/>
    </row>
    <row r="148" spans="1:6">
      <c r="A148" s="196"/>
      <c r="B148" s="196"/>
      <c r="C148" s="196"/>
      <c r="D148" s="196"/>
      <c r="E148" s="196"/>
      <c r="F148" s="196"/>
    </row>
    <row r="149" spans="1:6">
      <c r="A149" s="196"/>
      <c r="B149" s="196"/>
      <c r="C149" s="196"/>
      <c r="D149" s="196"/>
      <c r="E149" s="196"/>
      <c r="F149" s="196"/>
    </row>
    <row r="150" spans="1:6">
      <c r="A150" s="196"/>
      <c r="B150" s="196"/>
      <c r="C150" s="196"/>
      <c r="D150" s="196"/>
      <c r="E150" s="196"/>
      <c r="F150" s="196"/>
    </row>
    <row r="151" spans="1:6">
      <c r="A151" s="196"/>
      <c r="B151" s="196"/>
      <c r="C151" s="196"/>
      <c r="D151" s="196"/>
      <c r="E151" s="196"/>
      <c r="F151" s="196"/>
    </row>
    <row r="152" spans="1:6">
      <c r="A152" s="196"/>
      <c r="B152" s="196"/>
      <c r="C152" s="196"/>
      <c r="D152" s="196"/>
      <c r="E152" s="196"/>
      <c r="F152" s="196"/>
    </row>
    <row r="153" spans="1:6">
      <c r="A153" s="196"/>
      <c r="B153" s="196"/>
      <c r="C153" s="196"/>
      <c r="D153" s="196"/>
      <c r="E153" s="196"/>
      <c r="F153" s="196"/>
    </row>
    <row r="154" spans="1:6">
      <c r="A154" s="196"/>
      <c r="B154" s="196"/>
      <c r="C154" s="196"/>
      <c r="D154" s="196"/>
      <c r="E154" s="196"/>
      <c r="F154" s="196"/>
    </row>
    <row r="155" spans="1:6">
      <c r="A155" s="196"/>
      <c r="B155" s="196"/>
      <c r="C155" s="196"/>
      <c r="D155" s="196"/>
      <c r="E155" s="196"/>
      <c r="F155" s="196"/>
    </row>
    <row r="156" spans="1:6">
      <c r="A156" s="196"/>
      <c r="B156" s="196"/>
      <c r="C156" s="196"/>
      <c r="D156" s="196"/>
      <c r="E156" s="196"/>
      <c r="F156" s="196"/>
    </row>
    <row r="157" spans="1:6">
      <c r="A157" s="196"/>
      <c r="B157" s="196"/>
      <c r="C157" s="196"/>
      <c r="D157" s="196"/>
      <c r="E157" s="196"/>
      <c r="F157" s="196"/>
    </row>
    <row r="158" spans="1:6">
      <c r="A158" s="196"/>
      <c r="B158" s="196"/>
      <c r="C158" s="196"/>
      <c r="D158" s="196"/>
      <c r="E158" s="196"/>
      <c r="F158" s="196"/>
    </row>
    <row r="159" spans="1:6">
      <c r="A159" s="196"/>
      <c r="B159" s="196"/>
      <c r="C159" s="196"/>
      <c r="D159" s="196"/>
      <c r="E159" s="196"/>
      <c r="F159" s="196"/>
    </row>
    <row r="160" spans="1:6">
      <c r="A160" s="196"/>
      <c r="B160" s="196"/>
      <c r="C160" s="196"/>
      <c r="D160" s="196"/>
      <c r="E160" s="196"/>
      <c r="F160" s="196"/>
    </row>
    <row r="161" spans="1:6">
      <c r="A161" s="196"/>
      <c r="B161" s="196"/>
      <c r="C161" s="196"/>
      <c r="D161" s="196"/>
      <c r="E161" s="196"/>
      <c r="F161" s="196"/>
    </row>
    <row r="162" spans="1:6">
      <c r="A162" s="196"/>
      <c r="B162" s="196"/>
      <c r="C162" s="196"/>
      <c r="D162" s="196"/>
      <c r="E162" s="196"/>
      <c r="F162" s="196"/>
    </row>
    <row r="163" spans="1:6">
      <c r="A163" s="196"/>
      <c r="B163" s="196"/>
      <c r="C163" s="196"/>
      <c r="D163" s="196"/>
      <c r="E163" s="196"/>
      <c r="F163" s="196"/>
    </row>
    <row r="164" spans="1:6">
      <c r="A164" s="196"/>
      <c r="B164" s="196"/>
      <c r="C164" s="196"/>
      <c r="D164" s="196"/>
      <c r="E164" s="196"/>
      <c r="F164" s="196"/>
    </row>
    <row r="165" spans="1:6">
      <c r="A165" s="196"/>
      <c r="B165" s="196"/>
      <c r="C165" s="196"/>
      <c r="D165" s="196"/>
      <c r="E165" s="196"/>
      <c r="F165" s="196"/>
    </row>
    <row r="166" spans="1:6">
      <c r="A166" s="196"/>
      <c r="B166" s="196"/>
      <c r="C166" s="196"/>
      <c r="D166" s="196"/>
      <c r="E166" s="196"/>
      <c r="F166" s="196"/>
    </row>
    <row r="167" spans="1:6">
      <c r="A167" s="196"/>
      <c r="B167" s="196"/>
      <c r="C167" s="196"/>
      <c r="D167" s="196"/>
      <c r="E167" s="196"/>
      <c r="F167" s="196"/>
    </row>
    <row r="168" spans="1:6">
      <c r="A168" s="196"/>
      <c r="B168" s="196"/>
      <c r="C168" s="196"/>
      <c r="D168" s="196"/>
      <c r="E168" s="196"/>
      <c r="F168" s="196"/>
    </row>
    <row r="169" spans="1:6">
      <c r="A169" s="196"/>
      <c r="B169" s="196"/>
      <c r="C169" s="196"/>
      <c r="D169" s="196"/>
      <c r="E169" s="196"/>
      <c r="F169" s="196"/>
    </row>
    <row r="170" spans="1:6">
      <c r="A170" s="196"/>
      <c r="B170" s="196"/>
      <c r="C170" s="196"/>
      <c r="D170" s="196"/>
      <c r="E170" s="196"/>
      <c r="F170" s="196"/>
    </row>
    <row r="171" spans="1:6">
      <c r="A171" s="196"/>
      <c r="B171" s="196"/>
      <c r="C171" s="196"/>
      <c r="D171" s="196"/>
      <c r="E171" s="196"/>
      <c r="F171" s="196"/>
    </row>
    <row r="172" spans="1:6">
      <c r="A172" s="196"/>
      <c r="B172" s="196"/>
      <c r="C172" s="196"/>
      <c r="D172" s="196"/>
      <c r="E172" s="196"/>
      <c r="F172" s="196"/>
    </row>
    <row r="173" spans="1:6">
      <c r="A173" s="196"/>
      <c r="B173" s="196"/>
      <c r="C173" s="196"/>
      <c r="D173" s="196"/>
      <c r="E173" s="196"/>
      <c r="F173" s="196"/>
    </row>
    <row r="174" spans="1:6">
      <c r="A174" s="196"/>
      <c r="B174" s="196"/>
      <c r="C174" s="196"/>
      <c r="D174" s="196"/>
      <c r="E174" s="196"/>
      <c r="F174" s="196"/>
    </row>
    <row r="175" spans="1:6">
      <c r="A175" s="196"/>
      <c r="B175" s="196"/>
      <c r="C175" s="196"/>
      <c r="D175" s="196"/>
      <c r="E175" s="196"/>
      <c r="F175" s="196"/>
    </row>
    <row r="176" spans="1:6">
      <c r="A176" s="196"/>
      <c r="B176" s="196"/>
      <c r="C176" s="196"/>
      <c r="D176" s="196"/>
      <c r="E176" s="196"/>
      <c r="F176" s="196"/>
    </row>
    <row r="177" spans="1:6">
      <c r="A177" s="196"/>
      <c r="B177" s="196"/>
      <c r="C177" s="196"/>
      <c r="D177" s="196"/>
      <c r="E177" s="196"/>
      <c r="F177" s="196"/>
    </row>
    <row r="178" spans="1:6">
      <c r="A178" s="196"/>
      <c r="B178" s="196"/>
      <c r="C178" s="196"/>
      <c r="D178" s="196"/>
      <c r="E178" s="196"/>
      <c r="F178" s="196"/>
    </row>
    <row r="179" spans="1:6">
      <c r="A179" s="196"/>
      <c r="B179" s="196"/>
      <c r="C179" s="196"/>
      <c r="D179" s="196"/>
      <c r="E179" s="196"/>
      <c r="F179" s="196"/>
    </row>
    <row r="180" spans="1:6">
      <c r="A180" s="196"/>
      <c r="B180" s="196"/>
      <c r="C180" s="196"/>
      <c r="D180" s="196"/>
      <c r="E180" s="196"/>
      <c r="F180" s="196"/>
    </row>
    <row r="181" spans="1:6">
      <c r="A181" s="196"/>
      <c r="B181" s="196"/>
      <c r="C181" s="196"/>
      <c r="D181" s="196"/>
      <c r="E181" s="196"/>
      <c r="F181" s="196"/>
    </row>
    <row r="182" spans="1:6">
      <c r="A182" s="196"/>
      <c r="B182" s="196"/>
      <c r="C182" s="196"/>
      <c r="D182" s="196"/>
      <c r="E182" s="196"/>
      <c r="F182" s="196"/>
    </row>
    <row r="183" spans="1:6">
      <c r="A183" s="196"/>
      <c r="B183" s="196"/>
      <c r="C183" s="196"/>
      <c r="D183" s="196"/>
      <c r="E183" s="196"/>
      <c r="F183" s="196"/>
    </row>
    <row r="184" spans="1:6">
      <c r="A184" s="196"/>
      <c r="B184" s="196"/>
      <c r="C184" s="196"/>
      <c r="D184" s="196"/>
      <c r="E184" s="196"/>
      <c r="F184" s="196"/>
    </row>
    <row r="185" spans="1:6">
      <c r="A185" s="196"/>
      <c r="B185" s="196"/>
      <c r="C185" s="196"/>
      <c r="D185" s="196"/>
      <c r="E185" s="196"/>
      <c r="F185" s="196"/>
    </row>
    <row r="186" spans="1:6">
      <c r="A186" s="196"/>
      <c r="B186" s="196"/>
      <c r="C186" s="196"/>
      <c r="D186" s="196"/>
      <c r="E186" s="196"/>
      <c r="F186" s="196"/>
    </row>
    <row r="187" spans="1:6">
      <c r="A187" s="196"/>
      <c r="B187" s="196"/>
      <c r="C187" s="196"/>
      <c r="D187" s="196"/>
      <c r="E187" s="196"/>
      <c r="F187" s="196"/>
    </row>
    <row r="188" spans="1:6">
      <c r="A188" s="196"/>
      <c r="B188" s="196"/>
      <c r="C188" s="196"/>
      <c r="D188" s="196"/>
      <c r="E188" s="196"/>
      <c r="F188" s="196"/>
    </row>
    <row r="189" spans="1:6">
      <c r="A189" s="196"/>
      <c r="B189" s="196"/>
      <c r="C189" s="196"/>
      <c r="D189" s="196"/>
      <c r="E189" s="196"/>
      <c r="F189" s="196"/>
    </row>
    <row r="190" spans="1:6">
      <c r="A190" s="196"/>
      <c r="B190" s="196"/>
      <c r="C190" s="196"/>
      <c r="D190" s="196"/>
      <c r="E190" s="196"/>
      <c r="F190" s="196"/>
    </row>
    <row r="191" spans="1:6">
      <c r="A191" s="196"/>
      <c r="B191" s="196"/>
      <c r="C191" s="196"/>
      <c r="D191" s="196"/>
      <c r="E191" s="196"/>
      <c r="F191" s="196"/>
    </row>
    <row r="192" spans="1:6">
      <c r="A192" s="196"/>
      <c r="B192" s="196"/>
      <c r="C192" s="196"/>
      <c r="D192" s="196"/>
      <c r="E192" s="196"/>
      <c r="F192" s="196"/>
    </row>
    <row r="193" spans="1:6">
      <c r="A193" s="196"/>
      <c r="B193" s="196"/>
      <c r="C193" s="196"/>
      <c r="D193" s="196"/>
      <c r="E193" s="196"/>
      <c r="F193" s="196"/>
    </row>
    <row r="194" spans="1:6">
      <c r="A194" s="196"/>
      <c r="B194" s="196"/>
      <c r="C194" s="196"/>
      <c r="D194" s="196"/>
      <c r="E194" s="196"/>
      <c r="F194" s="196"/>
    </row>
    <row r="195" spans="1:6">
      <c r="A195" s="196"/>
      <c r="B195" s="196"/>
      <c r="C195" s="196"/>
      <c r="D195" s="196"/>
      <c r="E195" s="196"/>
      <c r="F195" s="196"/>
    </row>
    <row r="196" spans="1:6">
      <c r="A196" s="196"/>
      <c r="B196" s="196"/>
      <c r="C196" s="196"/>
      <c r="D196" s="196"/>
      <c r="E196" s="196"/>
      <c r="F196" s="196"/>
    </row>
    <row r="197" spans="1:6">
      <c r="A197" s="196"/>
      <c r="B197" s="196"/>
      <c r="C197" s="196"/>
      <c r="D197" s="196"/>
      <c r="E197" s="196"/>
      <c r="F197" s="196"/>
    </row>
    <row r="198" spans="1:6">
      <c r="A198" s="196"/>
      <c r="B198" s="196"/>
      <c r="C198" s="196"/>
      <c r="D198" s="196"/>
      <c r="E198" s="196"/>
      <c r="F198" s="196"/>
    </row>
    <row r="199" spans="1:6">
      <c r="A199" s="196"/>
      <c r="B199" s="196"/>
      <c r="C199" s="196"/>
      <c r="D199" s="196"/>
      <c r="E199" s="196"/>
      <c r="F199" s="196"/>
    </row>
    <row r="200" spans="1:6">
      <c r="A200" s="196"/>
      <c r="B200" s="196"/>
      <c r="C200" s="196"/>
      <c r="D200" s="196"/>
      <c r="E200" s="196"/>
      <c r="F200" s="196"/>
    </row>
    <row r="201" spans="1:6">
      <c r="A201" s="196"/>
      <c r="B201" s="196"/>
      <c r="C201" s="196"/>
      <c r="D201" s="196"/>
      <c r="E201" s="196"/>
      <c r="F201" s="196"/>
    </row>
    <row r="202" spans="1:6">
      <c r="A202" s="196"/>
      <c r="B202" s="196"/>
      <c r="C202" s="196"/>
      <c r="D202" s="196"/>
      <c r="E202" s="196"/>
      <c r="F202" s="196"/>
    </row>
    <row r="203" spans="1:6">
      <c r="A203" s="196"/>
      <c r="B203" s="196"/>
      <c r="C203" s="196"/>
      <c r="D203" s="196"/>
      <c r="E203" s="196"/>
      <c r="F203" s="196"/>
    </row>
    <row r="204" spans="1:6">
      <c r="A204" s="196"/>
      <c r="B204" s="196"/>
      <c r="C204" s="196"/>
      <c r="D204" s="196"/>
      <c r="E204" s="196"/>
      <c r="F204" s="196"/>
    </row>
    <row r="205" spans="1:6">
      <c r="A205" s="196"/>
      <c r="B205" s="196"/>
      <c r="C205" s="196"/>
      <c r="D205" s="196"/>
      <c r="E205" s="196"/>
      <c r="F205" s="196"/>
    </row>
    <row r="206" spans="1:6">
      <c r="A206" s="196"/>
      <c r="B206" s="196"/>
      <c r="C206" s="196"/>
      <c r="D206" s="196"/>
      <c r="E206" s="196"/>
      <c r="F206" s="196"/>
    </row>
    <row r="207" spans="1:6">
      <c r="A207" s="196"/>
      <c r="B207" s="196"/>
      <c r="C207" s="196"/>
      <c r="D207" s="196"/>
      <c r="E207" s="196"/>
      <c r="F207" s="196"/>
    </row>
    <row r="208" spans="1:6">
      <c r="A208" s="196"/>
      <c r="B208" s="196"/>
      <c r="C208" s="196"/>
      <c r="D208" s="196"/>
      <c r="E208" s="196"/>
      <c r="F208" s="196"/>
    </row>
    <row r="209" spans="1:6">
      <c r="A209" s="196"/>
      <c r="B209" s="196"/>
      <c r="C209" s="196"/>
      <c r="D209" s="196"/>
      <c r="E209" s="196"/>
      <c r="F209" s="196"/>
    </row>
    <row r="210" spans="1:6">
      <c r="A210" s="196"/>
      <c r="B210" s="196"/>
      <c r="C210" s="196"/>
      <c r="D210" s="196"/>
      <c r="E210" s="196"/>
      <c r="F210" s="196"/>
    </row>
    <row r="211" spans="1:6">
      <c r="A211" s="196"/>
      <c r="B211" s="196"/>
      <c r="C211" s="196"/>
      <c r="D211" s="196"/>
      <c r="E211" s="196"/>
      <c r="F211" s="196"/>
    </row>
    <row r="212" spans="1:6">
      <c r="A212" s="196"/>
      <c r="B212" s="196"/>
      <c r="C212" s="196"/>
      <c r="D212" s="196"/>
      <c r="E212" s="196"/>
      <c r="F212" s="196"/>
    </row>
    <row r="213" spans="1:6">
      <c r="A213" s="196"/>
      <c r="B213" s="196"/>
      <c r="C213" s="196"/>
      <c r="D213" s="196"/>
      <c r="E213" s="196"/>
      <c r="F213" s="196"/>
    </row>
    <row r="214" spans="1:6">
      <c r="A214" s="196"/>
      <c r="B214" s="196"/>
      <c r="C214" s="196"/>
      <c r="D214" s="196"/>
      <c r="E214" s="196"/>
      <c r="F214" s="196"/>
    </row>
    <row r="215" spans="1:6">
      <c r="A215" s="196"/>
      <c r="B215" s="196"/>
      <c r="C215" s="196"/>
      <c r="D215" s="196"/>
      <c r="E215" s="196"/>
      <c r="F215" s="196"/>
    </row>
    <row r="216" spans="1:6">
      <c r="A216" s="196"/>
      <c r="B216" s="196"/>
      <c r="C216" s="196"/>
      <c r="D216" s="196"/>
      <c r="E216" s="196"/>
      <c r="F216" s="196"/>
    </row>
    <row r="217" spans="1:6">
      <c r="A217" s="196"/>
      <c r="B217" s="196"/>
      <c r="C217" s="196"/>
      <c r="D217" s="196"/>
      <c r="E217" s="196"/>
      <c r="F217" s="196"/>
    </row>
    <row r="218" spans="1:6">
      <c r="A218" s="196"/>
      <c r="B218" s="196"/>
      <c r="C218" s="196"/>
      <c r="D218" s="196"/>
      <c r="E218" s="196"/>
      <c r="F218" s="196"/>
    </row>
    <row r="219" spans="1:6">
      <c r="A219" s="196"/>
      <c r="B219" s="196"/>
      <c r="C219" s="196"/>
      <c r="D219" s="196"/>
      <c r="E219" s="196"/>
      <c r="F219" s="196"/>
    </row>
    <row r="220" spans="1:6">
      <c r="A220" s="196"/>
      <c r="B220" s="196"/>
      <c r="C220" s="196"/>
      <c r="D220" s="196"/>
      <c r="E220" s="196"/>
      <c r="F220" s="196"/>
    </row>
    <row r="221" spans="1:6">
      <c r="A221" s="196"/>
      <c r="B221" s="196"/>
      <c r="C221" s="196"/>
      <c r="D221" s="196"/>
      <c r="E221" s="196"/>
      <c r="F221" s="196"/>
    </row>
    <row r="222" spans="1:6">
      <c r="A222" s="196"/>
      <c r="B222" s="196"/>
      <c r="C222" s="196"/>
      <c r="D222" s="196"/>
      <c r="E222" s="196"/>
      <c r="F222" s="196"/>
    </row>
    <row r="223" spans="1:6">
      <c r="A223" s="196"/>
      <c r="B223" s="196"/>
      <c r="C223" s="196"/>
      <c r="D223" s="196"/>
      <c r="E223" s="196"/>
      <c r="F223" s="196"/>
    </row>
    <row r="224" spans="1:6">
      <c r="A224" s="196"/>
      <c r="B224" s="196"/>
      <c r="C224" s="196"/>
      <c r="D224" s="196"/>
      <c r="E224" s="196"/>
      <c r="F224" s="196"/>
    </row>
    <row r="225" spans="1:6">
      <c r="A225" s="196"/>
      <c r="B225" s="196"/>
      <c r="C225" s="196"/>
      <c r="D225" s="196"/>
      <c r="E225" s="196"/>
      <c r="F225" s="196"/>
    </row>
    <row r="226" spans="1:6">
      <c r="A226" s="196"/>
      <c r="B226" s="196"/>
      <c r="C226" s="196"/>
      <c r="D226" s="196"/>
      <c r="E226" s="196"/>
      <c r="F226" s="196"/>
    </row>
    <row r="227" spans="1:6">
      <c r="A227" s="196"/>
      <c r="B227" s="196"/>
      <c r="C227" s="196"/>
      <c r="D227" s="196"/>
      <c r="E227" s="196"/>
      <c r="F227" s="196"/>
    </row>
    <row r="228" spans="1:6">
      <c r="A228" s="196"/>
      <c r="B228" s="196"/>
      <c r="C228" s="196"/>
      <c r="D228" s="196"/>
      <c r="E228" s="196"/>
      <c r="F228" s="196"/>
    </row>
    <row r="229" spans="1:6">
      <c r="A229" s="196"/>
      <c r="B229" s="196"/>
      <c r="C229" s="196"/>
      <c r="D229" s="196"/>
      <c r="E229" s="196"/>
      <c r="F229" s="196"/>
    </row>
    <row r="230" spans="1:6">
      <c r="A230" s="196"/>
      <c r="B230" s="196"/>
      <c r="C230" s="196"/>
      <c r="D230" s="196"/>
      <c r="E230" s="196"/>
      <c r="F230" s="196"/>
    </row>
    <row r="231" spans="1:6">
      <c r="A231" s="196"/>
      <c r="B231" s="196"/>
      <c r="C231" s="196"/>
      <c r="D231" s="196"/>
      <c r="E231" s="196"/>
      <c r="F231" s="196"/>
    </row>
    <row r="232" spans="1:6">
      <c r="A232" s="196"/>
      <c r="B232" s="196"/>
      <c r="C232" s="196"/>
      <c r="D232" s="196"/>
      <c r="E232" s="196"/>
      <c r="F232" s="196"/>
    </row>
    <row r="233" spans="1:6">
      <c r="A233" s="196"/>
      <c r="B233" s="196"/>
      <c r="C233" s="196"/>
      <c r="D233" s="196"/>
      <c r="E233" s="196"/>
      <c r="F233" s="196"/>
    </row>
    <row r="234" spans="1:6">
      <c r="A234" s="196"/>
      <c r="B234" s="196"/>
      <c r="C234" s="196"/>
      <c r="D234" s="196"/>
      <c r="E234" s="196"/>
      <c r="F234" s="196"/>
    </row>
    <row r="235" spans="1:6">
      <c r="A235" s="196"/>
      <c r="B235" s="196"/>
      <c r="C235" s="196"/>
      <c r="D235" s="196"/>
      <c r="E235" s="196"/>
      <c r="F235" s="196"/>
    </row>
    <row r="236" spans="1:6">
      <c r="A236" s="196"/>
      <c r="B236" s="196"/>
      <c r="C236" s="196"/>
      <c r="D236" s="196"/>
      <c r="E236" s="196"/>
      <c r="F236" s="196"/>
    </row>
    <row r="237" spans="1:6">
      <c r="A237" s="196"/>
      <c r="B237" s="196"/>
      <c r="C237" s="196"/>
      <c r="D237" s="196"/>
      <c r="E237" s="196"/>
      <c r="F237" s="196"/>
    </row>
    <row r="238" spans="1:6">
      <c r="A238" s="196"/>
      <c r="B238" s="196"/>
      <c r="C238" s="196"/>
      <c r="D238" s="196"/>
      <c r="E238" s="196"/>
      <c r="F238" s="196"/>
    </row>
    <row r="239" spans="1:6">
      <c r="A239" s="196"/>
      <c r="B239" s="196"/>
      <c r="C239" s="196"/>
      <c r="D239" s="196"/>
      <c r="E239" s="196"/>
      <c r="F239" s="196"/>
    </row>
    <row r="240" spans="1:6">
      <c r="A240" s="196"/>
      <c r="B240" s="196"/>
      <c r="C240" s="196"/>
      <c r="D240" s="196"/>
      <c r="E240" s="196"/>
      <c r="F240" s="196"/>
    </row>
    <row r="241" spans="1:6">
      <c r="A241" s="196"/>
      <c r="B241" s="196"/>
      <c r="C241" s="196"/>
      <c r="D241" s="196"/>
      <c r="E241" s="196"/>
      <c r="F241" s="196"/>
    </row>
    <row r="242" spans="1:6">
      <c r="A242" s="196"/>
      <c r="B242" s="196"/>
      <c r="C242" s="196"/>
      <c r="D242" s="196"/>
      <c r="E242" s="196"/>
      <c r="F242" s="196"/>
    </row>
    <row r="243" spans="1:6">
      <c r="A243" s="196"/>
      <c r="B243" s="196"/>
      <c r="C243" s="196"/>
      <c r="D243" s="196"/>
      <c r="E243" s="196"/>
      <c r="F243" s="196"/>
    </row>
    <row r="244" spans="1:6">
      <c r="A244" s="196"/>
      <c r="B244" s="196"/>
      <c r="C244" s="196"/>
      <c r="D244" s="196"/>
      <c r="E244" s="196"/>
      <c r="F244" s="196"/>
    </row>
    <row r="245" spans="1:6">
      <c r="A245" s="196"/>
      <c r="B245" s="196"/>
      <c r="C245" s="196"/>
      <c r="D245" s="196"/>
      <c r="E245" s="196"/>
      <c r="F245" s="196"/>
    </row>
    <row r="246" spans="1:6">
      <c r="A246" s="196"/>
      <c r="B246" s="196"/>
      <c r="C246" s="196"/>
      <c r="D246" s="196"/>
      <c r="E246" s="196"/>
      <c r="F246" s="196"/>
    </row>
    <row r="247" spans="1:6">
      <c r="A247" s="196"/>
      <c r="B247" s="196"/>
      <c r="C247" s="196"/>
      <c r="D247" s="196"/>
      <c r="E247" s="196"/>
      <c r="F247" s="196"/>
    </row>
    <row r="248" spans="1:6">
      <c r="A248" s="196"/>
      <c r="B248" s="196"/>
      <c r="C248" s="196"/>
      <c r="D248" s="196"/>
      <c r="E248" s="196"/>
      <c r="F248" s="196"/>
    </row>
    <row r="249" spans="1:6">
      <c r="A249" s="196"/>
      <c r="B249" s="196"/>
      <c r="C249" s="196"/>
      <c r="D249" s="196"/>
      <c r="E249" s="196"/>
      <c r="F249" s="196"/>
    </row>
    <row r="250" spans="1:6">
      <c r="A250" s="196"/>
      <c r="B250" s="196"/>
      <c r="C250" s="196"/>
      <c r="D250" s="196"/>
      <c r="E250" s="196"/>
      <c r="F250" s="196"/>
    </row>
    <row r="251" spans="1:6">
      <c r="A251" s="196"/>
      <c r="B251" s="196"/>
      <c r="C251" s="196"/>
      <c r="D251" s="196"/>
      <c r="E251" s="196"/>
      <c r="F251" s="196"/>
    </row>
    <row r="252" spans="1:6">
      <c r="A252" s="196"/>
      <c r="B252" s="196"/>
      <c r="C252" s="196"/>
      <c r="D252" s="196"/>
      <c r="E252" s="196"/>
      <c r="F252" s="196"/>
    </row>
    <row r="253" spans="1:6">
      <c r="A253" s="196"/>
      <c r="B253" s="196"/>
      <c r="C253" s="196"/>
      <c r="D253" s="196"/>
      <c r="E253" s="196"/>
      <c r="F253" s="196"/>
    </row>
    <row r="254" spans="1:6">
      <c r="A254" s="196"/>
      <c r="B254" s="196"/>
      <c r="C254" s="196"/>
      <c r="D254" s="196"/>
      <c r="E254" s="196"/>
      <c r="F254" s="196"/>
    </row>
    <row r="255" spans="1:6">
      <c r="A255" s="196"/>
      <c r="B255" s="196"/>
      <c r="C255" s="196"/>
      <c r="D255" s="196"/>
      <c r="E255" s="196"/>
      <c r="F255" s="196"/>
    </row>
    <row r="256" spans="1:6">
      <c r="A256" s="196"/>
      <c r="B256" s="196"/>
      <c r="C256" s="196"/>
      <c r="D256" s="196"/>
      <c r="E256" s="196"/>
      <c r="F256" s="196"/>
    </row>
    <row r="257" spans="1:6">
      <c r="A257" s="196"/>
      <c r="B257" s="196"/>
      <c r="C257" s="196"/>
      <c r="D257" s="196"/>
      <c r="E257" s="196"/>
      <c r="F257" s="196"/>
    </row>
    <row r="258" spans="1:6">
      <c r="A258" s="196"/>
      <c r="B258" s="196"/>
      <c r="C258" s="196"/>
      <c r="D258" s="196"/>
      <c r="E258" s="196"/>
      <c r="F258" s="196"/>
    </row>
    <row r="259" spans="1:6">
      <c r="A259" s="196"/>
      <c r="B259" s="196"/>
      <c r="C259" s="196"/>
      <c r="D259" s="196"/>
      <c r="E259" s="196"/>
      <c r="F259" s="196"/>
    </row>
    <row r="260" spans="1:6">
      <c r="A260" s="196"/>
      <c r="B260" s="196"/>
      <c r="C260" s="196"/>
      <c r="D260" s="196"/>
      <c r="E260" s="196"/>
      <c r="F260" s="196"/>
    </row>
    <row r="261" spans="1:6">
      <c r="A261" s="196"/>
      <c r="B261" s="196"/>
      <c r="C261" s="196"/>
      <c r="D261" s="196"/>
      <c r="E261" s="196"/>
      <c r="F261" s="196"/>
    </row>
    <row r="262" spans="1:6">
      <c r="A262" s="196"/>
      <c r="B262" s="196"/>
      <c r="C262" s="196"/>
      <c r="D262" s="196"/>
      <c r="E262" s="196"/>
      <c r="F262" s="196"/>
    </row>
    <row r="263" spans="1:6">
      <c r="A263" s="196"/>
      <c r="B263" s="196"/>
      <c r="C263" s="196"/>
      <c r="D263" s="196"/>
      <c r="E263" s="196"/>
      <c r="F263" s="196"/>
    </row>
    <row r="264" spans="1:6">
      <c r="A264" s="196"/>
      <c r="B264" s="196"/>
      <c r="C264" s="196"/>
      <c r="D264" s="196"/>
      <c r="E264" s="196"/>
      <c r="F264" s="196"/>
    </row>
    <row r="265" spans="1:6">
      <c r="A265" s="196"/>
      <c r="B265" s="196"/>
      <c r="C265" s="196"/>
      <c r="D265" s="196"/>
      <c r="E265" s="196"/>
      <c r="F265" s="196"/>
    </row>
    <row r="266" spans="1:6">
      <c r="A266" s="196"/>
      <c r="B266" s="196"/>
      <c r="C266" s="196"/>
      <c r="D266" s="196"/>
      <c r="E266" s="196"/>
      <c r="F266" s="196"/>
    </row>
    <row r="267" spans="1:6">
      <c r="A267" s="196"/>
      <c r="B267" s="196"/>
      <c r="C267" s="196"/>
      <c r="D267" s="196"/>
      <c r="E267" s="196"/>
      <c r="F267" s="196"/>
    </row>
    <row r="268" spans="1:6">
      <c r="A268" s="196"/>
      <c r="B268" s="196"/>
      <c r="C268" s="196"/>
      <c r="D268" s="196"/>
      <c r="E268" s="196"/>
      <c r="F268" s="196"/>
    </row>
    <row r="269" spans="1:6">
      <c r="A269" s="196"/>
      <c r="B269" s="196"/>
      <c r="C269" s="196"/>
      <c r="D269" s="196"/>
      <c r="E269" s="196"/>
      <c r="F269" s="196"/>
    </row>
    <row r="270" spans="1:6">
      <c r="A270" s="196"/>
      <c r="B270" s="196"/>
      <c r="C270" s="196"/>
      <c r="D270" s="196"/>
      <c r="E270" s="196"/>
      <c r="F270" s="196"/>
    </row>
    <row r="271" spans="1:6">
      <c r="A271" s="196"/>
      <c r="B271" s="196"/>
      <c r="C271" s="196"/>
      <c r="D271" s="196"/>
      <c r="E271" s="196"/>
      <c r="F271" s="196"/>
    </row>
    <row r="272" spans="1:6">
      <c r="A272" s="196"/>
      <c r="B272" s="196"/>
      <c r="C272" s="196"/>
      <c r="D272" s="196"/>
      <c r="E272" s="196"/>
      <c r="F272" s="196"/>
    </row>
    <row r="273" spans="1:6">
      <c r="A273" s="196"/>
      <c r="B273" s="196"/>
      <c r="C273" s="196"/>
      <c r="D273" s="196"/>
      <c r="E273" s="196"/>
      <c r="F273" s="196"/>
    </row>
    <row r="274" spans="1:6">
      <c r="A274" s="196"/>
      <c r="B274" s="196"/>
      <c r="C274" s="196"/>
      <c r="D274" s="196"/>
      <c r="E274" s="196"/>
      <c r="F274" s="196"/>
    </row>
    <row r="275" spans="1:6">
      <c r="A275" s="196"/>
      <c r="B275" s="196"/>
      <c r="C275" s="196"/>
      <c r="D275" s="196"/>
      <c r="E275" s="196"/>
      <c r="F275" s="196"/>
    </row>
    <row r="276" spans="1:6">
      <c r="A276" s="196"/>
      <c r="B276" s="196"/>
      <c r="C276" s="196"/>
      <c r="D276" s="196"/>
      <c r="E276" s="196"/>
      <c r="F276" s="196"/>
    </row>
    <row r="277" spans="1:6">
      <c r="A277" s="196"/>
      <c r="B277" s="196"/>
      <c r="C277" s="196"/>
      <c r="D277" s="196"/>
      <c r="E277" s="196"/>
      <c r="F277" s="196"/>
    </row>
    <row r="278" spans="1:6">
      <c r="A278" s="196"/>
      <c r="B278" s="196"/>
      <c r="C278" s="196"/>
      <c r="D278" s="196"/>
      <c r="E278" s="196"/>
      <c r="F278" s="196"/>
    </row>
    <row r="279" spans="1:6">
      <c r="A279" s="196"/>
      <c r="B279" s="196"/>
      <c r="C279" s="196"/>
      <c r="D279" s="196"/>
      <c r="E279" s="196"/>
      <c r="F279" s="196"/>
    </row>
    <row r="280" spans="1:6">
      <c r="A280" s="196"/>
      <c r="B280" s="196"/>
      <c r="C280" s="196"/>
      <c r="D280" s="196"/>
      <c r="E280" s="196"/>
      <c r="F280" s="196"/>
    </row>
    <row r="281" spans="1:6">
      <c r="A281" s="196"/>
      <c r="B281" s="196"/>
      <c r="C281" s="196"/>
      <c r="D281" s="196"/>
      <c r="E281" s="196"/>
      <c r="F281" s="196"/>
    </row>
    <row r="282" spans="1:6">
      <c r="A282" s="196"/>
      <c r="B282" s="196"/>
      <c r="C282" s="196"/>
      <c r="D282" s="196"/>
      <c r="E282" s="196"/>
      <c r="F282" s="196"/>
    </row>
    <row r="283" spans="1:6">
      <c r="A283" s="196"/>
      <c r="B283" s="196"/>
      <c r="C283" s="196"/>
      <c r="D283" s="196"/>
      <c r="E283" s="196"/>
      <c r="F283" s="196"/>
    </row>
    <row r="284" spans="1:6">
      <c r="A284" s="196"/>
      <c r="B284" s="196"/>
      <c r="C284" s="196"/>
      <c r="D284" s="196"/>
      <c r="E284" s="196"/>
      <c r="F284" s="196"/>
    </row>
    <row r="285" spans="1:6">
      <c r="A285" s="196"/>
      <c r="B285" s="196"/>
      <c r="C285" s="196"/>
      <c r="D285" s="196"/>
      <c r="E285" s="196"/>
      <c r="F285" s="196"/>
    </row>
    <row r="286" spans="1:6">
      <c r="A286" s="196"/>
      <c r="B286" s="196"/>
      <c r="C286" s="196"/>
      <c r="D286" s="196"/>
      <c r="E286" s="196"/>
      <c r="F286" s="196"/>
    </row>
    <row r="287" spans="1:6">
      <c r="A287" s="196"/>
      <c r="B287" s="196"/>
      <c r="C287" s="196"/>
      <c r="D287" s="196"/>
      <c r="E287" s="196"/>
      <c r="F287" s="196"/>
    </row>
    <row r="288" spans="1:6">
      <c r="A288" s="196"/>
      <c r="B288" s="196"/>
      <c r="C288" s="196"/>
      <c r="D288" s="196"/>
      <c r="E288" s="196"/>
      <c r="F288" s="196"/>
    </row>
    <row r="289" spans="1:6">
      <c r="A289" s="196"/>
      <c r="B289" s="196"/>
      <c r="C289" s="196"/>
      <c r="D289" s="196"/>
      <c r="E289" s="196"/>
      <c r="F289" s="196"/>
    </row>
    <row r="290" spans="1:6">
      <c r="A290" s="196"/>
      <c r="B290" s="196"/>
      <c r="C290" s="196"/>
      <c r="D290" s="196"/>
      <c r="E290" s="196"/>
      <c r="F290" s="196"/>
    </row>
    <row r="291" spans="1:6">
      <c r="A291" s="196"/>
      <c r="B291" s="196"/>
      <c r="C291" s="196"/>
      <c r="D291" s="196"/>
      <c r="E291" s="196"/>
      <c r="F291" s="196"/>
    </row>
    <row r="292" spans="1:6">
      <c r="A292" s="196"/>
      <c r="B292" s="196"/>
      <c r="C292" s="196"/>
      <c r="D292" s="196"/>
      <c r="E292" s="196"/>
      <c r="F292" s="196"/>
    </row>
    <row r="293" spans="1:6">
      <c r="A293" s="196"/>
      <c r="B293" s="196"/>
      <c r="C293" s="196"/>
      <c r="D293" s="196"/>
      <c r="E293" s="196"/>
      <c r="F293" s="196"/>
    </row>
    <row r="294" spans="1:6">
      <c r="A294" s="196"/>
      <c r="B294" s="196"/>
      <c r="C294" s="196"/>
      <c r="D294" s="196"/>
      <c r="E294" s="196"/>
      <c r="F294" s="196"/>
    </row>
    <row r="295" spans="1:6">
      <c r="A295" s="196"/>
      <c r="B295" s="196"/>
      <c r="C295" s="196"/>
      <c r="D295" s="196"/>
      <c r="E295" s="196"/>
      <c r="F295" s="196"/>
    </row>
    <row r="296" spans="1:6">
      <c r="A296" s="196"/>
      <c r="B296" s="196"/>
      <c r="C296" s="196"/>
      <c r="D296" s="196"/>
      <c r="E296" s="196"/>
      <c r="F296" s="196"/>
    </row>
    <row r="297" spans="1:6">
      <c r="A297" s="196"/>
      <c r="B297" s="196"/>
      <c r="C297" s="196"/>
      <c r="D297" s="196"/>
      <c r="E297" s="196"/>
      <c r="F297" s="196"/>
    </row>
    <row r="298" spans="1:6">
      <c r="A298" s="196"/>
      <c r="B298" s="196"/>
      <c r="C298" s="196"/>
      <c r="D298" s="196"/>
      <c r="E298" s="196"/>
      <c r="F298" s="196"/>
    </row>
    <row r="299" spans="1:6">
      <c r="A299" s="196"/>
      <c r="B299" s="196"/>
      <c r="C299" s="196"/>
      <c r="D299" s="196"/>
      <c r="E299" s="196"/>
      <c r="F299" s="196"/>
    </row>
    <row r="300" spans="1:6">
      <c r="A300" s="196"/>
      <c r="B300" s="196"/>
      <c r="C300" s="196"/>
      <c r="D300" s="196"/>
      <c r="E300" s="196"/>
      <c r="F300" s="196"/>
    </row>
    <row r="301" spans="1:6">
      <c r="A301" s="196"/>
      <c r="B301" s="196"/>
      <c r="C301" s="196"/>
      <c r="D301" s="196"/>
      <c r="E301" s="196"/>
      <c r="F301" s="196"/>
    </row>
    <row r="302" spans="1:6">
      <c r="A302" s="196"/>
      <c r="B302" s="196"/>
      <c r="C302" s="196"/>
      <c r="D302" s="196"/>
      <c r="E302" s="196"/>
      <c r="F302" s="196"/>
    </row>
    <row r="303" spans="1:6">
      <c r="A303" s="196"/>
      <c r="B303" s="196"/>
      <c r="C303" s="196"/>
      <c r="D303" s="196"/>
      <c r="E303" s="196"/>
      <c r="F303" s="196"/>
    </row>
    <row r="304" spans="1:6">
      <c r="A304" s="196"/>
      <c r="B304" s="196"/>
      <c r="C304" s="196"/>
      <c r="D304" s="196"/>
      <c r="E304" s="196"/>
      <c r="F304" s="196"/>
    </row>
    <row r="305" spans="1:6">
      <c r="A305" s="196"/>
      <c r="B305" s="196"/>
      <c r="C305" s="196"/>
      <c r="D305" s="196"/>
      <c r="E305" s="196"/>
      <c r="F305" s="196"/>
    </row>
    <row r="306" spans="1:6">
      <c r="A306" s="196"/>
      <c r="B306" s="196"/>
      <c r="C306" s="196"/>
      <c r="D306" s="196"/>
      <c r="E306" s="196"/>
      <c r="F306" s="196"/>
    </row>
    <row r="307" spans="1:6">
      <c r="A307" s="196"/>
      <c r="B307" s="196"/>
      <c r="C307" s="196"/>
      <c r="D307" s="196"/>
      <c r="E307" s="196"/>
      <c r="F307" s="196"/>
    </row>
    <row r="308" spans="1:6">
      <c r="A308" s="196"/>
      <c r="B308" s="196"/>
      <c r="C308" s="196"/>
      <c r="D308" s="196"/>
      <c r="E308" s="196"/>
      <c r="F308" s="196"/>
    </row>
    <row r="309" spans="1:6">
      <c r="A309" s="196"/>
      <c r="B309" s="196"/>
      <c r="C309" s="196"/>
      <c r="D309" s="196"/>
      <c r="E309" s="196"/>
      <c r="F309" s="196"/>
    </row>
    <row r="310" spans="1:6">
      <c r="A310" s="196"/>
      <c r="B310" s="196"/>
      <c r="C310" s="196"/>
      <c r="D310" s="196"/>
      <c r="E310" s="196"/>
      <c r="F310" s="196"/>
    </row>
    <row r="311" spans="1:6">
      <c r="A311" s="196"/>
      <c r="B311" s="196"/>
      <c r="C311" s="196"/>
      <c r="D311" s="196"/>
      <c r="E311" s="196"/>
      <c r="F311" s="196"/>
    </row>
    <row r="312" spans="1:6">
      <c r="A312" s="196"/>
      <c r="B312" s="196"/>
      <c r="C312" s="196"/>
      <c r="D312" s="196"/>
      <c r="E312" s="196"/>
      <c r="F312" s="196"/>
    </row>
    <row r="313" spans="1:6">
      <c r="A313" s="196"/>
      <c r="B313" s="196"/>
      <c r="C313" s="196"/>
      <c r="D313" s="196"/>
      <c r="E313" s="196"/>
      <c r="F313" s="196"/>
    </row>
    <row r="314" spans="1:6">
      <c r="A314" s="196"/>
      <c r="B314" s="196"/>
      <c r="C314" s="196"/>
      <c r="D314" s="196"/>
      <c r="E314" s="196"/>
      <c r="F314" s="196"/>
    </row>
    <row r="315" spans="1:6">
      <c r="A315" s="196"/>
      <c r="B315" s="196"/>
      <c r="C315" s="196"/>
      <c r="D315" s="196"/>
      <c r="E315" s="196"/>
      <c r="F315" s="196"/>
    </row>
    <row r="316" spans="1:6">
      <c r="A316" s="196"/>
      <c r="B316" s="196"/>
      <c r="C316" s="196"/>
      <c r="D316" s="196"/>
      <c r="E316" s="196"/>
      <c r="F316" s="196"/>
    </row>
    <row r="317" spans="1:6">
      <c r="A317" s="196"/>
      <c r="B317" s="196"/>
      <c r="C317" s="196"/>
      <c r="D317" s="196"/>
      <c r="E317" s="196"/>
      <c r="F317" s="196"/>
    </row>
    <row r="318" spans="1:6">
      <c r="A318" s="196"/>
      <c r="B318" s="196"/>
      <c r="C318" s="196"/>
      <c r="D318" s="196"/>
      <c r="E318" s="196"/>
      <c r="F318" s="196"/>
    </row>
    <row r="319" spans="1:6">
      <c r="A319" s="196"/>
      <c r="B319" s="196"/>
      <c r="C319" s="196"/>
      <c r="D319" s="196"/>
      <c r="E319" s="196"/>
      <c r="F319" s="196"/>
    </row>
    <row r="320" spans="1:6">
      <c r="A320" s="196"/>
      <c r="B320" s="196"/>
      <c r="C320" s="196"/>
      <c r="D320" s="196"/>
      <c r="E320" s="196"/>
      <c r="F320" s="196"/>
    </row>
    <row r="321" spans="1:6">
      <c r="A321" s="196"/>
      <c r="B321" s="196"/>
      <c r="C321" s="196"/>
      <c r="D321" s="196"/>
      <c r="E321" s="196"/>
      <c r="F321" s="196"/>
    </row>
    <row r="322" spans="1:6">
      <c r="A322" s="196"/>
      <c r="B322" s="196"/>
      <c r="C322" s="196"/>
      <c r="D322" s="196"/>
      <c r="E322" s="196"/>
      <c r="F322" s="196"/>
    </row>
    <row r="323" spans="1:6">
      <c r="A323" s="196"/>
      <c r="B323" s="196"/>
      <c r="C323" s="196"/>
      <c r="D323" s="196"/>
      <c r="E323" s="196"/>
      <c r="F323" s="196"/>
    </row>
    <row r="324" spans="1:6">
      <c r="A324" s="196"/>
      <c r="B324" s="196"/>
      <c r="C324" s="196"/>
      <c r="D324" s="196"/>
      <c r="E324" s="196"/>
      <c r="F324" s="196"/>
    </row>
    <row r="325" spans="1:6">
      <c r="A325" s="196"/>
      <c r="B325" s="196"/>
      <c r="C325" s="196"/>
      <c r="D325" s="196"/>
      <c r="E325" s="196"/>
      <c r="F325" s="196"/>
    </row>
    <row r="326" spans="1:6">
      <c r="A326" s="196"/>
      <c r="B326" s="196"/>
      <c r="C326" s="196"/>
      <c r="D326" s="196"/>
      <c r="E326" s="196"/>
      <c r="F326" s="196"/>
    </row>
    <row r="327" spans="1:6">
      <c r="A327" s="196"/>
      <c r="B327" s="196"/>
      <c r="C327" s="196"/>
      <c r="D327" s="196"/>
      <c r="E327" s="196"/>
      <c r="F327" s="196"/>
    </row>
    <row r="328" spans="1:6">
      <c r="A328" s="196"/>
      <c r="B328" s="196"/>
      <c r="C328" s="196"/>
      <c r="D328" s="196"/>
      <c r="E328" s="196"/>
      <c r="F328" s="196"/>
    </row>
  </sheetData>
  <mergeCells count="9">
    <mergeCell ref="D10:F10"/>
    <mergeCell ref="D11:F11"/>
    <mergeCell ref="D12:F12"/>
    <mergeCell ref="A5:A6"/>
    <mergeCell ref="D5:F5"/>
    <mergeCell ref="D6:F6"/>
    <mergeCell ref="D7:F7"/>
    <mergeCell ref="D8:F8"/>
    <mergeCell ref="D9:F9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57DC-C220-49FB-B21E-E332DCC42569}">
  <dimension ref="A1:AC58"/>
  <sheetViews>
    <sheetView workbookViewId="0">
      <selection activeCell="M15" sqref="M15"/>
    </sheetView>
  </sheetViews>
  <sheetFormatPr defaultRowHeight="15"/>
  <cols>
    <col min="1" max="1" width="11.140625" customWidth="1"/>
    <col min="2" max="2" width="11.28515625" customWidth="1"/>
    <col min="3" max="3" width="12" customWidth="1"/>
    <col min="5" max="5" width="13.42578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>
        <v>98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>
        <v>99</v>
      </c>
      <c r="D2" s="4"/>
      <c r="E2" s="11" t="s">
        <v>37</v>
      </c>
      <c r="F2" s="68" t="s">
        <v>38</v>
      </c>
      <c r="H2" s="7"/>
      <c r="I2" s="13" t="s">
        <v>10</v>
      </c>
      <c r="J2" s="14">
        <f>AVERAGE(B7:B9,B11:B12)</f>
        <v>35</v>
      </c>
      <c r="K2" s="14">
        <f>AVERAGE(C7:C12)</f>
        <v>440.16666666666669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39</v>
      </c>
      <c r="C3" s="17"/>
      <c r="D3" s="18"/>
      <c r="E3" s="11" t="s">
        <v>40</v>
      </c>
      <c r="F3" s="69">
        <v>45342</v>
      </c>
      <c r="H3" s="7"/>
      <c r="I3" s="13" t="s">
        <v>12</v>
      </c>
      <c r="J3" s="19">
        <f>STDEV(B7:B9,B11:B12)</f>
        <v>7.245688373094719</v>
      </c>
      <c r="K3" s="19">
        <f>STDEV(C7:C12)</f>
        <v>91.990035692278383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7</v>
      </c>
      <c r="K4" s="13">
        <f>0.2*K2</f>
        <v>88.033333333333346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41</v>
      </c>
      <c r="C6" s="57" t="s">
        <v>42</v>
      </c>
      <c r="D6" s="243"/>
      <c r="E6" s="244"/>
      <c r="F6" s="244"/>
      <c r="G6" s="33"/>
      <c r="H6" s="7"/>
      <c r="I6" s="26" t="s">
        <v>22</v>
      </c>
      <c r="J6" s="19">
        <f>J2-(2*J4)</f>
        <v>21</v>
      </c>
      <c r="K6" s="19">
        <f>K2-(2*K4)</f>
        <v>264.10000000000002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45336</v>
      </c>
      <c r="B7" s="31">
        <v>44</v>
      </c>
      <c r="C7" s="58">
        <v>571</v>
      </c>
      <c r="D7" s="234" t="s">
        <v>43</v>
      </c>
      <c r="E7" s="234"/>
      <c r="F7" s="234"/>
      <c r="G7" s="32"/>
      <c r="H7" s="7"/>
      <c r="I7" s="26" t="s">
        <v>25</v>
      </c>
      <c r="J7" s="19">
        <f>J2+(2*J4)</f>
        <v>49</v>
      </c>
      <c r="K7" s="19">
        <f>K2+(2*K4)</f>
        <v>616.23333333333335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70">
        <v>45337</v>
      </c>
      <c r="B8" s="31">
        <v>27</v>
      </c>
      <c r="C8" s="59">
        <v>423</v>
      </c>
      <c r="D8" s="234" t="s">
        <v>43</v>
      </c>
      <c r="E8" s="234"/>
      <c r="F8" s="234"/>
      <c r="G8" s="33"/>
      <c r="H8" s="7"/>
      <c r="T8" s="81">
        <f>$J$2</f>
        <v>35</v>
      </c>
      <c r="U8" s="21">
        <f>$J$2-$J$4</f>
        <v>28</v>
      </c>
      <c r="V8" s="21">
        <f>$J$2+$J$4</f>
        <v>42</v>
      </c>
      <c r="W8">
        <f>$J$2-(2*$J$4)</f>
        <v>21</v>
      </c>
      <c r="X8" s="80">
        <f>$J$2+(2*$J$4)</f>
        <v>49</v>
      </c>
      <c r="Y8" s="21">
        <f>$K$2</f>
        <v>440.16666666666669</v>
      </c>
      <c r="Z8" s="21">
        <f>$K$2-$K$4</f>
        <v>352.13333333333333</v>
      </c>
      <c r="AA8" s="21">
        <f>$K$2+$K$4</f>
        <v>528.20000000000005</v>
      </c>
      <c r="AB8">
        <f>$K$2-(2*$K$4)</f>
        <v>264.10000000000002</v>
      </c>
      <c r="AC8" s="80">
        <f>$K$2+(2*$K$4)</f>
        <v>616.23333333333335</v>
      </c>
    </row>
    <row r="9" spans="1:29">
      <c r="A9" s="70">
        <v>45338</v>
      </c>
      <c r="B9" s="31">
        <v>30</v>
      </c>
      <c r="C9" s="59">
        <v>366</v>
      </c>
      <c r="D9" s="234" t="s">
        <v>43</v>
      </c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1" si="0">$J$2</f>
        <v>35</v>
      </c>
      <c r="U9" s="21">
        <f t="shared" ref="U9:U51" si="1">$J$2-$J$4</f>
        <v>28</v>
      </c>
      <c r="V9" s="21">
        <f t="shared" ref="V9:V51" si="2">$J$2+$J$4</f>
        <v>42</v>
      </c>
      <c r="W9">
        <f t="shared" ref="W9:W51" si="3">$J$2-(2*$J$4)</f>
        <v>21</v>
      </c>
      <c r="X9" s="80">
        <f t="shared" ref="X9:X51" si="4">$J$2+(2*$J$4)</f>
        <v>49</v>
      </c>
      <c r="Y9" s="21">
        <f t="shared" ref="Y9:Y51" si="5">$K$2</f>
        <v>440.16666666666669</v>
      </c>
      <c r="Z9" s="21">
        <f t="shared" ref="Z9:Z51" si="6">$K$2-$K$4</f>
        <v>352.13333333333333</v>
      </c>
      <c r="AA9" s="21">
        <f t="shared" ref="AA9:AA51" si="7">$K$2+$K$4</f>
        <v>528.20000000000005</v>
      </c>
      <c r="AB9">
        <f t="shared" ref="AB9:AB51" si="8">$K$2-(2*$K$4)</f>
        <v>264.10000000000002</v>
      </c>
      <c r="AC9" s="80">
        <f t="shared" ref="AC9:AC51" si="9">$K$2+(2*$K$4)</f>
        <v>616.23333333333335</v>
      </c>
    </row>
    <row r="10" spans="1:29">
      <c r="A10" s="70">
        <v>45341</v>
      </c>
      <c r="B10" s="35"/>
      <c r="C10" s="60">
        <v>414</v>
      </c>
      <c r="D10" s="26" t="s">
        <v>43</v>
      </c>
      <c r="E10" s="13"/>
      <c r="F10" s="13" t="s">
        <v>45</v>
      </c>
      <c r="G10" s="32"/>
      <c r="I10" s="36"/>
      <c r="T10" s="81">
        <f t="shared" si="0"/>
        <v>35</v>
      </c>
      <c r="U10" s="21">
        <f t="shared" si="1"/>
        <v>28</v>
      </c>
      <c r="V10" s="21">
        <f t="shared" si="2"/>
        <v>42</v>
      </c>
      <c r="W10">
        <f t="shared" si="3"/>
        <v>21</v>
      </c>
      <c r="X10" s="80">
        <f t="shared" si="4"/>
        <v>49</v>
      </c>
      <c r="Y10" s="21">
        <f t="shared" si="5"/>
        <v>440.16666666666669</v>
      </c>
      <c r="Z10" s="21">
        <f t="shared" si="6"/>
        <v>352.13333333333333</v>
      </c>
      <c r="AA10" s="21">
        <f t="shared" si="7"/>
        <v>528.20000000000005</v>
      </c>
      <c r="AB10">
        <f t="shared" si="8"/>
        <v>264.10000000000002</v>
      </c>
      <c r="AC10" s="80">
        <f t="shared" si="9"/>
        <v>616.23333333333335</v>
      </c>
    </row>
    <row r="11" spans="1:29">
      <c r="A11" s="46">
        <v>45342</v>
      </c>
      <c r="B11" s="31">
        <v>33</v>
      </c>
      <c r="C11" s="59">
        <v>337</v>
      </c>
      <c r="D11" s="234" t="s">
        <v>43</v>
      </c>
      <c r="E11" s="234"/>
      <c r="F11" s="234"/>
      <c r="G11" s="32"/>
      <c r="J11" s="21"/>
      <c r="K11" s="21"/>
      <c r="T11" s="81">
        <f t="shared" si="0"/>
        <v>35</v>
      </c>
      <c r="U11" s="21">
        <f t="shared" si="1"/>
        <v>28</v>
      </c>
      <c r="V11" s="21">
        <f t="shared" si="2"/>
        <v>42</v>
      </c>
      <c r="W11">
        <f t="shared" si="3"/>
        <v>21</v>
      </c>
      <c r="X11" s="80">
        <f t="shared" si="4"/>
        <v>49</v>
      </c>
      <c r="Y11" s="21">
        <f t="shared" si="5"/>
        <v>440.16666666666669</v>
      </c>
      <c r="Z11" s="21">
        <f t="shared" si="6"/>
        <v>352.13333333333333</v>
      </c>
      <c r="AA11" s="21">
        <f t="shared" si="7"/>
        <v>528.20000000000005</v>
      </c>
      <c r="AB11">
        <f t="shared" si="8"/>
        <v>264.10000000000002</v>
      </c>
      <c r="AC11" s="80">
        <f t="shared" si="9"/>
        <v>616.23333333333335</v>
      </c>
    </row>
    <row r="12" spans="1:29">
      <c r="A12" s="46">
        <v>45343</v>
      </c>
      <c r="B12" s="31">
        <v>41</v>
      </c>
      <c r="C12" s="59">
        <v>530</v>
      </c>
      <c r="D12" s="234"/>
      <c r="E12" s="234"/>
      <c r="F12" s="234"/>
      <c r="G12" s="32"/>
      <c r="J12" s="52"/>
      <c r="K12" s="52"/>
      <c r="T12" s="81">
        <f t="shared" si="0"/>
        <v>35</v>
      </c>
      <c r="U12" s="21">
        <f t="shared" si="1"/>
        <v>28</v>
      </c>
      <c r="V12" s="21">
        <f t="shared" si="2"/>
        <v>42</v>
      </c>
      <c r="W12">
        <f t="shared" si="3"/>
        <v>21</v>
      </c>
      <c r="X12" s="80">
        <f t="shared" si="4"/>
        <v>49</v>
      </c>
      <c r="Y12" s="21">
        <f t="shared" si="5"/>
        <v>440.16666666666669</v>
      </c>
      <c r="Z12" s="21">
        <f t="shared" si="6"/>
        <v>352.13333333333333</v>
      </c>
      <c r="AA12" s="21">
        <f t="shared" si="7"/>
        <v>528.20000000000005</v>
      </c>
      <c r="AB12">
        <f t="shared" si="8"/>
        <v>264.10000000000002</v>
      </c>
      <c r="AC12" s="80">
        <f t="shared" si="9"/>
        <v>616.23333333333335</v>
      </c>
    </row>
    <row r="13" spans="1:29">
      <c r="A13" s="46">
        <v>45344</v>
      </c>
      <c r="B13" s="53">
        <v>25</v>
      </c>
      <c r="C13" s="61">
        <v>376</v>
      </c>
      <c r="D13" s="234"/>
      <c r="E13" s="234"/>
      <c r="F13" s="234"/>
      <c r="G13" s="33"/>
      <c r="I13" s="7"/>
      <c r="J13" s="52"/>
      <c r="K13" s="52"/>
      <c r="T13" s="81">
        <f t="shared" si="0"/>
        <v>35</v>
      </c>
      <c r="U13" s="21">
        <f t="shared" si="1"/>
        <v>28</v>
      </c>
      <c r="V13" s="21">
        <f t="shared" si="2"/>
        <v>42</v>
      </c>
      <c r="W13">
        <f t="shared" si="3"/>
        <v>21</v>
      </c>
      <c r="X13" s="80">
        <f t="shared" si="4"/>
        <v>49</v>
      </c>
      <c r="Y13" s="21">
        <f t="shared" si="5"/>
        <v>440.16666666666669</v>
      </c>
      <c r="Z13" s="21">
        <f t="shared" si="6"/>
        <v>352.13333333333333</v>
      </c>
      <c r="AA13" s="21">
        <f t="shared" si="7"/>
        <v>528.20000000000005</v>
      </c>
      <c r="AB13">
        <f t="shared" si="8"/>
        <v>264.10000000000002</v>
      </c>
      <c r="AC13" s="80">
        <f t="shared" si="9"/>
        <v>616.23333333333335</v>
      </c>
    </row>
    <row r="14" spans="1:29">
      <c r="A14" s="46">
        <v>45345</v>
      </c>
      <c r="B14" s="38">
        <v>30</v>
      </c>
      <c r="C14" s="62">
        <v>454</v>
      </c>
      <c r="D14" s="234"/>
      <c r="E14" s="234"/>
      <c r="F14" s="234"/>
      <c r="G14" s="33"/>
      <c r="T14" s="81">
        <f t="shared" si="0"/>
        <v>35</v>
      </c>
      <c r="U14" s="21">
        <f t="shared" si="1"/>
        <v>28</v>
      </c>
      <c r="V14" s="21">
        <f t="shared" si="2"/>
        <v>42</v>
      </c>
      <c r="W14">
        <f t="shared" si="3"/>
        <v>21</v>
      </c>
      <c r="X14" s="80">
        <f t="shared" si="4"/>
        <v>49</v>
      </c>
      <c r="Y14" s="21">
        <f t="shared" si="5"/>
        <v>440.16666666666669</v>
      </c>
      <c r="Z14" s="21">
        <f t="shared" si="6"/>
        <v>352.13333333333333</v>
      </c>
      <c r="AA14" s="21">
        <f t="shared" si="7"/>
        <v>528.20000000000005</v>
      </c>
      <c r="AB14">
        <f t="shared" si="8"/>
        <v>264.10000000000002</v>
      </c>
      <c r="AC14" s="80">
        <f t="shared" si="9"/>
        <v>616.23333333333335</v>
      </c>
    </row>
    <row r="15" spans="1:29">
      <c r="A15" s="70">
        <v>45348</v>
      </c>
      <c r="B15" s="38">
        <v>26</v>
      </c>
      <c r="C15" s="62">
        <v>448</v>
      </c>
      <c r="D15" s="234"/>
      <c r="E15" s="234"/>
      <c r="F15" s="234"/>
      <c r="G15" s="33"/>
      <c r="I15" s="13" t="s">
        <v>31</v>
      </c>
      <c r="J15" s="13"/>
      <c r="K15" s="13"/>
      <c r="T15" s="81">
        <f t="shared" si="0"/>
        <v>35</v>
      </c>
      <c r="U15" s="21">
        <f t="shared" si="1"/>
        <v>28</v>
      </c>
      <c r="V15" s="21">
        <f t="shared" si="2"/>
        <v>42</v>
      </c>
      <c r="W15">
        <f t="shared" si="3"/>
        <v>21</v>
      </c>
      <c r="X15" s="80">
        <f t="shared" si="4"/>
        <v>49</v>
      </c>
      <c r="Y15" s="21">
        <f t="shared" si="5"/>
        <v>440.16666666666669</v>
      </c>
      <c r="Z15" s="21">
        <f t="shared" si="6"/>
        <v>352.13333333333333</v>
      </c>
      <c r="AA15" s="21">
        <f t="shared" si="7"/>
        <v>528.20000000000005</v>
      </c>
      <c r="AB15">
        <f t="shared" si="8"/>
        <v>264.10000000000002</v>
      </c>
      <c r="AC15" s="80">
        <f t="shared" si="9"/>
        <v>616.23333333333335</v>
      </c>
    </row>
    <row r="16" spans="1:29">
      <c r="A16" s="72">
        <v>45349</v>
      </c>
      <c r="B16" s="39">
        <v>26</v>
      </c>
      <c r="C16" s="55">
        <v>239</v>
      </c>
      <c r="D16" s="63" t="s">
        <v>46</v>
      </c>
      <c r="E16" s="64"/>
      <c r="F16" s="65"/>
      <c r="G16" s="33"/>
      <c r="I16" s="13" t="s">
        <v>10</v>
      </c>
      <c r="J16" s="14">
        <f>AVERAGE(B14:B40)</f>
        <v>32.222222222222221</v>
      </c>
      <c r="K16" s="13">
        <f>AVERAGE(C14:C40)</f>
        <v>428.18518518518516</v>
      </c>
      <c r="T16" s="81">
        <f t="shared" si="0"/>
        <v>35</v>
      </c>
      <c r="U16" s="21">
        <f t="shared" si="1"/>
        <v>28</v>
      </c>
      <c r="V16" s="21">
        <f t="shared" si="2"/>
        <v>42</v>
      </c>
      <c r="W16">
        <f t="shared" si="3"/>
        <v>21</v>
      </c>
      <c r="X16" s="80">
        <f t="shared" si="4"/>
        <v>49</v>
      </c>
      <c r="Y16" s="21">
        <f t="shared" si="5"/>
        <v>440.16666666666669</v>
      </c>
      <c r="Z16" s="21">
        <f t="shared" si="6"/>
        <v>352.13333333333333</v>
      </c>
      <c r="AA16" s="21">
        <f t="shared" si="7"/>
        <v>528.20000000000005</v>
      </c>
      <c r="AB16">
        <f t="shared" si="8"/>
        <v>264.10000000000002</v>
      </c>
      <c r="AC16" s="80">
        <f t="shared" si="9"/>
        <v>616.23333333333335</v>
      </c>
    </row>
    <row r="17" spans="1:29">
      <c r="A17" s="73">
        <v>45350</v>
      </c>
      <c r="B17" s="39">
        <v>38</v>
      </c>
      <c r="C17" s="39">
        <v>498</v>
      </c>
      <c r="D17" s="41"/>
      <c r="E17" s="42"/>
      <c r="F17" s="42"/>
      <c r="G17" s="13"/>
      <c r="I17" s="13" t="s">
        <v>12</v>
      </c>
      <c r="J17" s="13">
        <f>STDEV(B14:B38)</f>
        <v>9.3223745186871039</v>
      </c>
      <c r="K17" s="13">
        <f>STDEV(C14:C38)</f>
        <v>98.40160906543484</v>
      </c>
      <c r="T17" s="81">
        <f t="shared" si="0"/>
        <v>35</v>
      </c>
      <c r="U17" s="21">
        <f t="shared" si="1"/>
        <v>28</v>
      </c>
      <c r="V17" s="21">
        <f t="shared" si="2"/>
        <v>42</v>
      </c>
      <c r="W17">
        <f t="shared" si="3"/>
        <v>21</v>
      </c>
      <c r="X17" s="80">
        <f t="shared" si="4"/>
        <v>49</v>
      </c>
      <c r="Y17" s="21">
        <f t="shared" si="5"/>
        <v>440.16666666666669</v>
      </c>
      <c r="Z17" s="21">
        <f t="shared" si="6"/>
        <v>352.13333333333333</v>
      </c>
      <c r="AA17" s="21">
        <f t="shared" si="7"/>
        <v>528.20000000000005</v>
      </c>
      <c r="AB17">
        <f t="shared" si="8"/>
        <v>264.10000000000002</v>
      </c>
      <c r="AC17" s="80">
        <f t="shared" si="9"/>
        <v>616.23333333333335</v>
      </c>
    </row>
    <row r="18" spans="1:29">
      <c r="A18" s="72">
        <v>45351</v>
      </c>
      <c r="B18" s="56">
        <v>55</v>
      </c>
      <c r="C18" s="39">
        <v>446</v>
      </c>
      <c r="D18" s="41" t="s">
        <v>47</v>
      </c>
      <c r="E18" s="42"/>
      <c r="F18" s="42"/>
      <c r="G18" s="13"/>
      <c r="I18" s="13" t="s">
        <v>33</v>
      </c>
      <c r="J18" s="13">
        <f>J17/J16*100</f>
        <v>28.931507126959978</v>
      </c>
      <c r="K18" s="13">
        <f>K17/K16*100</f>
        <v>22.981086798432148</v>
      </c>
      <c r="T18" s="81">
        <f t="shared" si="0"/>
        <v>35</v>
      </c>
      <c r="U18" s="21">
        <f t="shared" si="1"/>
        <v>28</v>
      </c>
      <c r="V18" s="21">
        <f t="shared" si="2"/>
        <v>42</v>
      </c>
      <c r="W18">
        <f t="shared" si="3"/>
        <v>21</v>
      </c>
      <c r="X18" s="80">
        <f t="shared" si="4"/>
        <v>49</v>
      </c>
      <c r="Y18" s="21">
        <f t="shared" si="5"/>
        <v>440.16666666666669</v>
      </c>
      <c r="Z18" s="21">
        <f t="shared" si="6"/>
        <v>352.13333333333333</v>
      </c>
      <c r="AA18" s="21">
        <f t="shared" si="7"/>
        <v>528.20000000000005</v>
      </c>
      <c r="AB18">
        <f t="shared" si="8"/>
        <v>264.10000000000002</v>
      </c>
      <c r="AC18" s="80">
        <f t="shared" si="9"/>
        <v>616.23333333333335</v>
      </c>
    </row>
    <row r="19" spans="1:29">
      <c r="A19" s="70">
        <v>45352</v>
      </c>
      <c r="B19" s="39">
        <v>39</v>
      </c>
      <c r="C19" s="39">
        <v>512</v>
      </c>
      <c r="D19" s="41"/>
      <c r="E19" s="42"/>
      <c r="F19" s="42"/>
      <c r="G19" s="13"/>
      <c r="T19" s="81">
        <f t="shared" si="0"/>
        <v>35</v>
      </c>
      <c r="U19" s="21">
        <f t="shared" si="1"/>
        <v>28</v>
      </c>
      <c r="V19" s="21">
        <f t="shared" si="2"/>
        <v>42</v>
      </c>
      <c r="W19">
        <f t="shared" si="3"/>
        <v>21</v>
      </c>
      <c r="X19" s="80">
        <f t="shared" si="4"/>
        <v>49</v>
      </c>
      <c r="Y19" s="21">
        <f t="shared" si="5"/>
        <v>440.16666666666669</v>
      </c>
      <c r="Z19" s="21">
        <f t="shared" si="6"/>
        <v>352.13333333333333</v>
      </c>
      <c r="AA19" s="21">
        <f t="shared" si="7"/>
        <v>528.20000000000005</v>
      </c>
      <c r="AB19">
        <f t="shared" si="8"/>
        <v>264.10000000000002</v>
      </c>
      <c r="AC19" s="80">
        <f t="shared" si="9"/>
        <v>616.23333333333335</v>
      </c>
    </row>
    <row r="20" spans="1:29">
      <c r="A20" s="71">
        <v>45355</v>
      </c>
      <c r="B20" s="38">
        <v>38</v>
      </c>
      <c r="C20" s="38">
        <v>521</v>
      </c>
      <c r="D20" s="44"/>
      <c r="E20" s="42"/>
      <c r="F20" s="42"/>
      <c r="G20" s="13"/>
      <c r="T20" s="81">
        <f t="shared" si="0"/>
        <v>35</v>
      </c>
      <c r="U20" s="21">
        <f t="shared" si="1"/>
        <v>28</v>
      </c>
      <c r="V20" s="21">
        <f t="shared" si="2"/>
        <v>42</v>
      </c>
      <c r="W20">
        <f t="shared" si="3"/>
        <v>21</v>
      </c>
      <c r="X20" s="80">
        <f t="shared" si="4"/>
        <v>49</v>
      </c>
      <c r="Y20" s="21">
        <f t="shared" si="5"/>
        <v>440.16666666666669</v>
      </c>
      <c r="Z20" s="21">
        <f t="shared" si="6"/>
        <v>352.13333333333333</v>
      </c>
      <c r="AA20" s="21">
        <f t="shared" si="7"/>
        <v>528.20000000000005</v>
      </c>
      <c r="AB20">
        <f t="shared" si="8"/>
        <v>264.10000000000002</v>
      </c>
      <c r="AC20" s="80">
        <f t="shared" si="9"/>
        <v>616.23333333333335</v>
      </c>
    </row>
    <row r="21" spans="1:29">
      <c r="A21" s="71">
        <v>45356</v>
      </c>
      <c r="B21" s="38">
        <v>37</v>
      </c>
      <c r="C21" s="45">
        <v>469</v>
      </c>
      <c r="D21" s="44"/>
      <c r="E21" s="42"/>
      <c r="F21" s="42" t="s">
        <v>48</v>
      </c>
      <c r="G21" s="13"/>
      <c r="T21" s="81">
        <f t="shared" si="0"/>
        <v>35</v>
      </c>
      <c r="U21" s="21">
        <f t="shared" si="1"/>
        <v>28</v>
      </c>
      <c r="V21" s="21">
        <f t="shared" si="2"/>
        <v>42</v>
      </c>
      <c r="W21">
        <f t="shared" si="3"/>
        <v>21</v>
      </c>
      <c r="X21" s="80">
        <f t="shared" si="4"/>
        <v>49</v>
      </c>
      <c r="Y21" s="21">
        <f t="shared" si="5"/>
        <v>440.16666666666669</v>
      </c>
      <c r="Z21" s="21">
        <f t="shared" si="6"/>
        <v>352.13333333333333</v>
      </c>
      <c r="AA21" s="21">
        <f t="shared" si="7"/>
        <v>528.20000000000005</v>
      </c>
      <c r="AB21">
        <f t="shared" si="8"/>
        <v>264.10000000000002</v>
      </c>
      <c r="AC21" s="80">
        <f t="shared" si="9"/>
        <v>616.23333333333335</v>
      </c>
    </row>
    <row r="22" spans="1:29">
      <c r="A22" s="46">
        <v>45357</v>
      </c>
      <c r="B22" s="39">
        <v>28</v>
      </c>
      <c r="C22" s="39">
        <v>378</v>
      </c>
      <c r="D22" s="44"/>
      <c r="E22" s="42"/>
      <c r="F22" s="42"/>
      <c r="G22" s="13"/>
      <c r="T22" s="81">
        <f t="shared" si="0"/>
        <v>35</v>
      </c>
      <c r="U22" s="21">
        <f t="shared" si="1"/>
        <v>28</v>
      </c>
      <c r="V22" s="21">
        <f t="shared" si="2"/>
        <v>42</v>
      </c>
      <c r="W22">
        <f t="shared" si="3"/>
        <v>21</v>
      </c>
      <c r="X22" s="80">
        <f t="shared" si="4"/>
        <v>49</v>
      </c>
      <c r="Y22" s="21">
        <f t="shared" si="5"/>
        <v>440.16666666666669</v>
      </c>
      <c r="Z22" s="21">
        <f t="shared" si="6"/>
        <v>352.13333333333333</v>
      </c>
      <c r="AA22" s="21">
        <f t="shared" si="7"/>
        <v>528.20000000000005</v>
      </c>
      <c r="AB22">
        <f t="shared" si="8"/>
        <v>264.10000000000002</v>
      </c>
      <c r="AC22" s="80">
        <f t="shared" si="9"/>
        <v>616.23333333333335</v>
      </c>
    </row>
    <row r="23" spans="1:29">
      <c r="A23" s="46">
        <v>45358</v>
      </c>
      <c r="B23" s="82">
        <v>20</v>
      </c>
      <c r="C23" s="39">
        <v>330</v>
      </c>
      <c r="D23" s="44" t="s">
        <v>49</v>
      </c>
      <c r="E23" s="42"/>
      <c r="F23" s="39"/>
      <c r="G23" s="13"/>
      <c r="T23" s="81">
        <f t="shared" si="0"/>
        <v>35</v>
      </c>
      <c r="U23" s="21">
        <f t="shared" si="1"/>
        <v>28</v>
      </c>
      <c r="V23" s="21">
        <f t="shared" si="2"/>
        <v>42</v>
      </c>
      <c r="W23">
        <f t="shared" si="3"/>
        <v>21</v>
      </c>
      <c r="X23" s="80">
        <f t="shared" si="4"/>
        <v>49</v>
      </c>
      <c r="Y23" s="21">
        <f t="shared" si="5"/>
        <v>440.16666666666669</v>
      </c>
      <c r="Z23" s="21">
        <f t="shared" si="6"/>
        <v>352.13333333333333</v>
      </c>
      <c r="AA23" s="21">
        <f t="shared" si="7"/>
        <v>528.20000000000005</v>
      </c>
      <c r="AB23">
        <f t="shared" si="8"/>
        <v>264.10000000000002</v>
      </c>
      <c r="AC23" s="80">
        <f t="shared" si="9"/>
        <v>616.23333333333335</v>
      </c>
    </row>
    <row r="24" spans="1:29">
      <c r="A24" s="46">
        <v>45359</v>
      </c>
      <c r="B24" s="43">
        <v>34</v>
      </c>
      <c r="C24" s="43">
        <v>341</v>
      </c>
      <c r="D24" s="48"/>
      <c r="E24" s="42"/>
      <c r="F24" s="42"/>
      <c r="G24" s="13"/>
      <c r="T24" s="81">
        <f t="shared" si="0"/>
        <v>35</v>
      </c>
      <c r="U24" s="21">
        <f t="shared" si="1"/>
        <v>28</v>
      </c>
      <c r="V24" s="21">
        <f t="shared" si="2"/>
        <v>42</v>
      </c>
      <c r="W24">
        <f t="shared" si="3"/>
        <v>21</v>
      </c>
      <c r="X24" s="80">
        <f t="shared" si="4"/>
        <v>49</v>
      </c>
      <c r="Y24" s="21">
        <f t="shared" si="5"/>
        <v>440.16666666666669</v>
      </c>
      <c r="Z24" s="21">
        <f t="shared" si="6"/>
        <v>352.13333333333333</v>
      </c>
      <c r="AA24" s="21">
        <f t="shared" si="7"/>
        <v>528.20000000000005</v>
      </c>
      <c r="AB24">
        <f t="shared" si="8"/>
        <v>264.10000000000002</v>
      </c>
      <c r="AC24" s="80">
        <f t="shared" si="9"/>
        <v>616.23333333333335</v>
      </c>
    </row>
    <row r="25" spans="1:29">
      <c r="A25" s="46">
        <v>45362</v>
      </c>
      <c r="B25" s="39">
        <v>37</v>
      </c>
      <c r="C25" s="42">
        <v>457</v>
      </c>
      <c r="D25" s="48"/>
      <c r="E25" s="42"/>
      <c r="F25" s="42"/>
      <c r="G25" s="13"/>
      <c r="J25" s="21"/>
      <c r="T25" s="81">
        <f t="shared" si="0"/>
        <v>35</v>
      </c>
      <c r="U25" s="21">
        <f t="shared" si="1"/>
        <v>28</v>
      </c>
      <c r="V25" s="21">
        <f t="shared" si="2"/>
        <v>42</v>
      </c>
      <c r="W25">
        <f t="shared" si="3"/>
        <v>21</v>
      </c>
      <c r="X25" s="80">
        <f t="shared" si="4"/>
        <v>49</v>
      </c>
      <c r="Y25" s="21">
        <f t="shared" si="5"/>
        <v>440.16666666666669</v>
      </c>
      <c r="Z25" s="21">
        <f t="shared" si="6"/>
        <v>352.13333333333333</v>
      </c>
      <c r="AA25" s="21">
        <f t="shared" si="7"/>
        <v>528.20000000000005</v>
      </c>
      <c r="AB25">
        <f t="shared" si="8"/>
        <v>264.10000000000002</v>
      </c>
      <c r="AC25" s="80">
        <f t="shared" si="9"/>
        <v>616.23333333333335</v>
      </c>
    </row>
    <row r="26" spans="1:29">
      <c r="A26" s="46">
        <v>45363</v>
      </c>
      <c r="B26" s="40">
        <v>52</v>
      </c>
      <c r="C26" s="42">
        <v>317</v>
      </c>
      <c r="D26" s="44" t="s">
        <v>50</v>
      </c>
      <c r="E26" s="42"/>
      <c r="F26" s="42"/>
      <c r="G26" s="13"/>
      <c r="T26" s="81">
        <f t="shared" si="0"/>
        <v>35</v>
      </c>
      <c r="U26" s="21">
        <f t="shared" si="1"/>
        <v>28</v>
      </c>
      <c r="V26" s="21">
        <f t="shared" si="2"/>
        <v>42</v>
      </c>
      <c r="W26">
        <f t="shared" si="3"/>
        <v>21</v>
      </c>
      <c r="X26" s="80">
        <f t="shared" si="4"/>
        <v>49</v>
      </c>
      <c r="Y26" s="21">
        <f t="shared" si="5"/>
        <v>440.16666666666669</v>
      </c>
      <c r="Z26" s="21">
        <f t="shared" si="6"/>
        <v>352.13333333333333</v>
      </c>
      <c r="AA26" s="21">
        <f t="shared" si="7"/>
        <v>528.20000000000005</v>
      </c>
      <c r="AB26">
        <f t="shared" si="8"/>
        <v>264.10000000000002</v>
      </c>
      <c r="AC26" s="80">
        <f t="shared" si="9"/>
        <v>616.23333333333335</v>
      </c>
    </row>
    <row r="27" spans="1:29">
      <c r="A27" s="46">
        <v>45364</v>
      </c>
      <c r="B27" s="42">
        <v>40</v>
      </c>
      <c r="C27" s="42">
        <v>494</v>
      </c>
      <c r="D27" s="44"/>
      <c r="E27" s="42"/>
      <c r="F27" s="42"/>
      <c r="G27" s="13"/>
      <c r="T27" s="81">
        <f t="shared" si="0"/>
        <v>35</v>
      </c>
      <c r="U27" s="21">
        <f t="shared" si="1"/>
        <v>28</v>
      </c>
      <c r="V27" s="21">
        <f t="shared" si="2"/>
        <v>42</v>
      </c>
      <c r="W27">
        <f t="shared" si="3"/>
        <v>21</v>
      </c>
      <c r="X27" s="80">
        <f t="shared" si="4"/>
        <v>49</v>
      </c>
      <c r="Y27" s="21">
        <f t="shared" si="5"/>
        <v>440.16666666666669</v>
      </c>
      <c r="Z27" s="21">
        <f t="shared" si="6"/>
        <v>352.13333333333333</v>
      </c>
      <c r="AA27" s="21">
        <f t="shared" si="7"/>
        <v>528.20000000000005</v>
      </c>
      <c r="AB27">
        <f t="shared" si="8"/>
        <v>264.10000000000002</v>
      </c>
      <c r="AC27" s="80">
        <f t="shared" si="9"/>
        <v>616.23333333333335</v>
      </c>
    </row>
    <row r="28" spans="1:29">
      <c r="A28" s="46">
        <v>45365</v>
      </c>
      <c r="B28" s="42">
        <v>23</v>
      </c>
      <c r="C28" s="42">
        <v>311</v>
      </c>
      <c r="D28" s="44"/>
      <c r="E28" s="42"/>
      <c r="F28" s="42"/>
      <c r="G28" s="13"/>
      <c r="T28" s="81">
        <f t="shared" si="0"/>
        <v>35</v>
      </c>
      <c r="U28" s="21">
        <f t="shared" si="1"/>
        <v>28</v>
      </c>
      <c r="V28" s="21">
        <f t="shared" si="2"/>
        <v>42</v>
      </c>
      <c r="W28">
        <f t="shared" si="3"/>
        <v>21</v>
      </c>
      <c r="X28" s="80">
        <f t="shared" si="4"/>
        <v>49</v>
      </c>
      <c r="Y28" s="21">
        <f t="shared" si="5"/>
        <v>440.16666666666669</v>
      </c>
      <c r="Z28" s="21">
        <f t="shared" si="6"/>
        <v>352.13333333333333</v>
      </c>
      <c r="AA28" s="21">
        <f t="shared" si="7"/>
        <v>528.20000000000005</v>
      </c>
      <c r="AB28">
        <f t="shared" si="8"/>
        <v>264.10000000000002</v>
      </c>
      <c r="AC28" s="80">
        <f t="shared" si="9"/>
        <v>616.23333333333335</v>
      </c>
    </row>
    <row r="29" spans="1:29">
      <c r="A29" s="46">
        <v>45366</v>
      </c>
      <c r="B29" s="42">
        <v>40</v>
      </c>
      <c r="C29" s="42">
        <v>565</v>
      </c>
      <c r="D29" s="44"/>
      <c r="E29" s="42"/>
      <c r="F29" s="42"/>
      <c r="G29" s="13"/>
      <c r="T29" s="81">
        <f t="shared" si="0"/>
        <v>35</v>
      </c>
      <c r="U29" s="21">
        <f t="shared" si="1"/>
        <v>28</v>
      </c>
      <c r="V29" s="21">
        <f t="shared" si="2"/>
        <v>42</v>
      </c>
      <c r="W29">
        <f t="shared" si="3"/>
        <v>21</v>
      </c>
      <c r="X29" s="80">
        <f t="shared" si="4"/>
        <v>49</v>
      </c>
      <c r="Y29" s="21">
        <f t="shared" si="5"/>
        <v>440.16666666666669</v>
      </c>
      <c r="Z29" s="21">
        <f t="shared" si="6"/>
        <v>352.13333333333333</v>
      </c>
      <c r="AA29" s="21">
        <f t="shared" si="7"/>
        <v>528.20000000000005</v>
      </c>
      <c r="AB29">
        <f t="shared" si="8"/>
        <v>264.10000000000002</v>
      </c>
      <c r="AC29" s="80">
        <f t="shared" si="9"/>
        <v>616.23333333333335</v>
      </c>
    </row>
    <row r="30" spans="1:29">
      <c r="A30" s="46">
        <v>45369</v>
      </c>
      <c r="B30" s="42">
        <v>28</v>
      </c>
      <c r="C30" s="42">
        <v>512</v>
      </c>
      <c r="D30" s="44"/>
      <c r="E30" s="42"/>
      <c r="F30" s="42"/>
      <c r="G30" s="13"/>
      <c r="T30" s="81">
        <f t="shared" si="0"/>
        <v>35</v>
      </c>
      <c r="U30" s="21">
        <f t="shared" si="1"/>
        <v>28</v>
      </c>
      <c r="V30" s="21">
        <f t="shared" si="2"/>
        <v>42</v>
      </c>
      <c r="W30">
        <f t="shared" si="3"/>
        <v>21</v>
      </c>
      <c r="X30" s="80">
        <f t="shared" si="4"/>
        <v>49</v>
      </c>
      <c r="Y30" s="21">
        <f t="shared" si="5"/>
        <v>440.16666666666669</v>
      </c>
      <c r="Z30" s="21">
        <f t="shared" si="6"/>
        <v>352.13333333333333</v>
      </c>
      <c r="AA30" s="21">
        <f t="shared" si="7"/>
        <v>528.20000000000005</v>
      </c>
      <c r="AB30">
        <f t="shared" si="8"/>
        <v>264.10000000000002</v>
      </c>
      <c r="AC30" s="80">
        <f t="shared" si="9"/>
        <v>616.23333333333335</v>
      </c>
    </row>
    <row r="31" spans="1:29">
      <c r="A31" s="46">
        <v>45370</v>
      </c>
      <c r="B31" s="42">
        <v>24</v>
      </c>
      <c r="C31" s="42">
        <v>409</v>
      </c>
      <c r="D31" s="48"/>
      <c r="E31" s="42"/>
      <c r="F31" s="42"/>
      <c r="G31" s="13"/>
      <c r="T31" s="81">
        <f t="shared" si="0"/>
        <v>35</v>
      </c>
      <c r="U31" s="21">
        <f t="shared" si="1"/>
        <v>28</v>
      </c>
      <c r="V31" s="21">
        <f t="shared" si="2"/>
        <v>42</v>
      </c>
      <c r="W31">
        <f t="shared" si="3"/>
        <v>21</v>
      </c>
      <c r="X31" s="80">
        <f t="shared" si="4"/>
        <v>49</v>
      </c>
      <c r="Y31" s="21">
        <f t="shared" si="5"/>
        <v>440.16666666666669</v>
      </c>
      <c r="Z31" s="21">
        <f t="shared" si="6"/>
        <v>352.13333333333333</v>
      </c>
      <c r="AA31" s="21">
        <f t="shared" si="7"/>
        <v>528.20000000000005</v>
      </c>
      <c r="AB31">
        <f t="shared" si="8"/>
        <v>264.10000000000002</v>
      </c>
      <c r="AC31" s="80">
        <f t="shared" si="9"/>
        <v>616.23333333333335</v>
      </c>
    </row>
    <row r="32" spans="1:29">
      <c r="A32" s="46">
        <v>45371</v>
      </c>
      <c r="B32" s="42">
        <v>32</v>
      </c>
      <c r="C32" s="42">
        <v>610</v>
      </c>
      <c r="D32" s="44"/>
      <c r="E32" s="42"/>
      <c r="F32" s="42"/>
      <c r="G32" s="13"/>
      <c r="T32" s="81">
        <f t="shared" si="0"/>
        <v>35</v>
      </c>
      <c r="U32" s="21">
        <f t="shared" si="1"/>
        <v>28</v>
      </c>
      <c r="V32" s="21">
        <f t="shared" si="2"/>
        <v>42</v>
      </c>
      <c r="W32">
        <f t="shared" si="3"/>
        <v>21</v>
      </c>
      <c r="X32" s="80">
        <f t="shared" si="4"/>
        <v>49</v>
      </c>
      <c r="Y32" s="21">
        <f t="shared" si="5"/>
        <v>440.16666666666669</v>
      </c>
      <c r="Z32" s="21">
        <f t="shared" si="6"/>
        <v>352.13333333333333</v>
      </c>
      <c r="AA32" s="21">
        <f t="shared" si="7"/>
        <v>528.20000000000005</v>
      </c>
      <c r="AB32">
        <f t="shared" si="8"/>
        <v>264.10000000000002</v>
      </c>
      <c r="AC32" s="80">
        <f t="shared" si="9"/>
        <v>616.23333333333335</v>
      </c>
    </row>
    <row r="33" spans="1:29">
      <c r="A33" s="46">
        <v>45372</v>
      </c>
      <c r="B33" s="42">
        <v>28</v>
      </c>
      <c r="C33" s="42">
        <v>325</v>
      </c>
      <c r="D33" s="44"/>
      <c r="E33" s="42"/>
      <c r="F33" s="42"/>
      <c r="G33" s="13"/>
      <c r="T33" s="81">
        <f t="shared" si="0"/>
        <v>35</v>
      </c>
      <c r="U33" s="21">
        <f t="shared" si="1"/>
        <v>28</v>
      </c>
      <c r="V33" s="21">
        <f t="shared" si="2"/>
        <v>42</v>
      </c>
      <c r="W33">
        <f t="shared" si="3"/>
        <v>21</v>
      </c>
      <c r="X33" s="80">
        <f t="shared" si="4"/>
        <v>49</v>
      </c>
      <c r="Y33" s="21">
        <f t="shared" si="5"/>
        <v>440.16666666666669</v>
      </c>
      <c r="Z33" s="21">
        <f t="shared" si="6"/>
        <v>352.13333333333333</v>
      </c>
      <c r="AA33" s="21">
        <f t="shared" si="7"/>
        <v>528.20000000000005</v>
      </c>
      <c r="AB33">
        <f t="shared" si="8"/>
        <v>264.10000000000002</v>
      </c>
      <c r="AC33" s="80">
        <f t="shared" si="9"/>
        <v>616.23333333333335</v>
      </c>
    </row>
    <row r="34" spans="1:29">
      <c r="A34" s="46">
        <v>45373</v>
      </c>
      <c r="B34" s="42">
        <v>28</v>
      </c>
      <c r="C34" s="47">
        <v>394</v>
      </c>
      <c r="D34" s="48"/>
      <c r="E34" s="42"/>
      <c r="F34" s="42"/>
      <c r="G34" s="13"/>
      <c r="T34" s="81">
        <f t="shared" si="0"/>
        <v>35</v>
      </c>
      <c r="U34" s="21">
        <f t="shared" si="1"/>
        <v>28</v>
      </c>
      <c r="V34" s="21">
        <f t="shared" si="2"/>
        <v>42</v>
      </c>
      <c r="W34">
        <f t="shared" si="3"/>
        <v>21</v>
      </c>
      <c r="X34" s="80">
        <f t="shared" si="4"/>
        <v>49</v>
      </c>
      <c r="Y34" s="21">
        <f t="shared" si="5"/>
        <v>440.16666666666669</v>
      </c>
      <c r="Z34" s="21">
        <f t="shared" si="6"/>
        <v>352.13333333333333</v>
      </c>
      <c r="AA34" s="21">
        <f t="shared" si="7"/>
        <v>528.20000000000005</v>
      </c>
      <c r="AB34">
        <f t="shared" si="8"/>
        <v>264.10000000000002</v>
      </c>
      <c r="AC34" s="80">
        <f t="shared" si="9"/>
        <v>616.23333333333335</v>
      </c>
    </row>
    <row r="35" spans="1:29">
      <c r="A35" s="46">
        <v>45376</v>
      </c>
      <c r="B35" s="42">
        <v>43</v>
      </c>
      <c r="C35" s="42">
        <v>604</v>
      </c>
      <c r="D35" s="48"/>
      <c r="E35" s="42"/>
      <c r="F35" s="42"/>
      <c r="G35" s="13"/>
      <c r="T35" s="81">
        <f t="shared" si="0"/>
        <v>35</v>
      </c>
      <c r="U35" s="21">
        <f t="shared" si="1"/>
        <v>28</v>
      </c>
      <c r="V35" s="21">
        <f t="shared" si="2"/>
        <v>42</v>
      </c>
      <c r="W35">
        <f t="shared" si="3"/>
        <v>21</v>
      </c>
      <c r="X35" s="80">
        <f t="shared" si="4"/>
        <v>49</v>
      </c>
      <c r="Y35" s="21">
        <f t="shared" si="5"/>
        <v>440.16666666666669</v>
      </c>
      <c r="Z35" s="21">
        <f t="shared" si="6"/>
        <v>352.13333333333333</v>
      </c>
      <c r="AA35" s="21">
        <f t="shared" si="7"/>
        <v>528.20000000000005</v>
      </c>
      <c r="AB35">
        <f t="shared" si="8"/>
        <v>264.10000000000002</v>
      </c>
      <c r="AC35" s="80">
        <f t="shared" si="9"/>
        <v>616.23333333333335</v>
      </c>
    </row>
    <row r="36" spans="1:29">
      <c r="A36" s="46">
        <v>45377</v>
      </c>
      <c r="B36" s="91">
        <v>20</v>
      </c>
      <c r="C36" s="42">
        <v>299</v>
      </c>
      <c r="D36" s="44" t="s">
        <v>49</v>
      </c>
      <c r="E36" s="13"/>
      <c r="F36" s="13"/>
      <c r="G36" s="13"/>
      <c r="T36" s="81">
        <f t="shared" si="0"/>
        <v>35</v>
      </c>
      <c r="U36" s="21">
        <f t="shared" si="1"/>
        <v>28</v>
      </c>
      <c r="V36" s="21">
        <f t="shared" si="2"/>
        <v>42</v>
      </c>
      <c r="W36">
        <f t="shared" si="3"/>
        <v>21</v>
      </c>
      <c r="X36" s="80">
        <f t="shared" si="4"/>
        <v>49</v>
      </c>
      <c r="Y36" s="21">
        <f t="shared" si="5"/>
        <v>440.16666666666669</v>
      </c>
      <c r="Z36" s="21">
        <f t="shared" si="6"/>
        <v>352.13333333333333</v>
      </c>
      <c r="AA36" s="21">
        <f t="shared" si="7"/>
        <v>528.20000000000005</v>
      </c>
      <c r="AB36">
        <f t="shared" si="8"/>
        <v>264.10000000000002</v>
      </c>
      <c r="AC36" s="80">
        <f t="shared" si="9"/>
        <v>616.23333333333335</v>
      </c>
    </row>
    <row r="37" spans="1:29">
      <c r="A37" s="46">
        <v>45378</v>
      </c>
      <c r="B37" s="42">
        <v>31</v>
      </c>
      <c r="C37" s="42">
        <v>382</v>
      </c>
      <c r="D37" s="44"/>
      <c r="E37" s="42"/>
      <c r="F37" s="42"/>
      <c r="G37" s="13"/>
      <c r="T37" s="81">
        <f t="shared" si="0"/>
        <v>35</v>
      </c>
      <c r="U37" s="21">
        <f t="shared" si="1"/>
        <v>28</v>
      </c>
      <c r="V37" s="21">
        <f t="shared" si="2"/>
        <v>42</v>
      </c>
      <c r="W37">
        <f t="shared" si="3"/>
        <v>21</v>
      </c>
      <c r="X37" s="80">
        <f t="shared" si="4"/>
        <v>49</v>
      </c>
      <c r="Y37" s="21">
        <f t="shared" si="5"/>
        <v>440.16666666666669</v>
      </c>
      <c r="Z37" s="21">
        <f t="shared" si="6"/>
        <v>352.13333333333333</v>
      </c>
      <c r="AA37" s="21">
        <f t="shared" si="7"/>
        <v>528.20000000000005</v>
      </c>
      <c r="AB37">
        <f t="shared" si="8"/>
        <v>264.10000000000002</v>
      </c>
      <c r="AC37" s="80">
        <f t="shared" si="9"/>
        <v>616.23333333333335</v>
      </c>
    </row>
    <row r="38" spans="1:29">
      <c r="A38" s="46">
        <v>45379</v>
      </c>
      <c r="B38" s="91">
        <v>19</v>
      </c>
      <c r="C38" s="42">
        <v>392</v>
      </c>
      <c r="D38" s="44" t="s">
        <v>49</v>
      </c>
      <c r="E38" s="42"/>
      <c r="F38" s="42"/>
      <c r="G38" s="13"/>
      <c r="T38" s="81">
        <f t="shared" si="0"/>
        <v>35</v>
      </c>
      <c r="U38" s="21">
        <f t="shared" si="1"/>
        <v>28</v>
      </c>
      <c r="V38" s="21">
        <f t="shared" si="2"/>
        <v>42</v>
      </c>
      <c r="W38">
        <f t="shared" si="3"/>
        <v>21</v>
      </c>
      <c r="X38" s="80">
        <f t="shared" si="4"/>
        <v>49</v>
      </c>
      <c r="Y38" s="21">
        <f t="shared" si="5"/>
        <v>440.16666666666669</v>
      </c>
      <c r="Z38" s="21">
        <f t="shared" si="6"/>
        <v>352.13333333333333</v>
      </c>
      <c r="AA38" s="21">
        <f t="shared" si="7"/>
        <v>528.20000000000005</v>
      </c>
      <c r="AB38">
        <f t="shared" si="8"/>
        <v>264.10000000000002</v>
      </c>
      <c r="AC38" s="80">
        <f t="shared" si="9"/>
        <v>616.23333333333335</v>
      </c>
    </row>
    <row r="39" spans="1:29">
      <c r="A39" s="46">
        <v>45384</v>
      </c>
      <c r="B39" s="91">
        <v>19</v>
      </c>
      <c r="C39" s="42">
        <v>289</v>
      </c>
      <c r="D39" s="48"/>
      <c r="E39" s="42"/>
      <c r="F39" s="42"/>
      <c r="G39" s="13"/>
      <c r="T39" s="81">
        <f t="shared" si="0"/>
        <v>35</v>
      </c>
      <c r="U39" s="21">
        <f t="shared" si="1"/>
        <v>28</v>
      </c>
      <c r="V39" s="21">
        <f t="shared" si="2"/>
        <v>42</v>
      </c>
      <c r="W39">
        <f t="shared" si="3"/>
        <v>21</v>
      </c>
      <c r="X39" s="80">
        <f t="shared" si="4"/>
        <v>49</v>
      </c>
      <c r="Y39" s="21">
        <f t="shared" si="5"/>
        <v>440.16666666666669</v>
      </c>
      <c r="Z39" s="21">
        <f t="shared" si="6"/>
        <v>352.13333333333333</v>
      </c>
      <c r="AA39" s="21">
        <f t="shared" si="7"/>
        <v>528.20000000000005</v>
      </c>
      <c r="AB39">
        <f t="shared" si="8"/>
        <v>264.10000000000002</v>
      </c>
      <c r="AC39" s="80">
        <f t="shared" si="9"/>
        <v>616.23333333333335</v>
      </c>
    </row>
    <row r="40" spans="1:29">
      <c r="A40" s="46">
        <v>45385</v>
      </c>
      <c r="B40" s="42">
        <v>35</v>
      </c>
      <c r="C40" s="42">
        <v>565</v>
      </c>
      <c r="D40" s="44"/>
      <c r="E40" s="42"/>
      <c r="F40" s="42"/>
      <c r="G40" s="13"/>
      <c r="T40" s="81">
        <f t="shared" si="0"/>
        <v>35</v>
      </c>
      <c r="U40" s="21">
        <f t="shared" si="1"/>
        <v>28</v>
      </c>
      <c r="V40" s="21">
        <f t="shared" si="2"/>
        <v>42</v>
      </c>
      <c r="W40">
        <f t="shared" si="3"/>
        <v>21</v>
      </c>
      <c r="X40" s="80">
        <f t="shared" si="4"/>
        <v>49</v>
      </c>
      <c r="Y40" s="21">
        <f t="shared" si="5"/>
        <v>440.16666666666669</v>
      </c>
      <c r="Z40" s="21">
        <f t="shared" si="6"/>
        <v>352.13333333333333</v>
      </c>
      <c r="AA40" s="21">
        <f t="shared" si="7"/>
        <v>528.20000000000005</v>
      </c>
      <c r="AB40">
        <f t="shared" si="8"/>
        <v>264.10000000000002</v>
      </c>
      <c r="AC40" s="80">
        <f t="shared" si="9"/>
        <v>616.23333333333335</v>
      </c>
    </row>
    <row r="41" spans="1:29">
      <c r="A41" s="46">
        <v>45386</v>
      </c>
      <c r="B41" s="42">
        <v>22</v>
      </c>
      <c r="C41" s="42">
        <v>272</v>
      </c>
      <c r="D41" s="48"/>
      <c r="E41" s="42"/>
      <c r="F41" s="42"/>
      <c r="G41" s="13"/>
      <c r="T41" s="81">
        <f t="shared" si="0"/>
        <v>35</v>
      </c>
      <c r="U41" s="21">
        <f t="shared" si="1"/>
        <v>28</v>
      </c>
      <c r="V41" s="21">
        <f t="shared" si="2"/>
        <v>42</v>
      </c>
      <c r="W41">
        <f t="shared" si="3"/>
        <v>21</v>
      </c>
      <c r="X41" s="80">
        <f t="shared" si="4"/>
        <v>49</v>
      </c>
      <c r="Y41" s="21">
        <f t="shared" si="5"/>
        <v>440.16666666666669</v>
      </c>
      <c r="Z41" s="21">
        <f t="shared" si="6"/>
        <v>352.13333333333333</v>
      </c>
      <c r="AA41" s="21">
        <f t="shared" si="7"/>
        <v>528.20000000000005</v>
      </c>
      <c r="AB41">
        <f t="shared" si="8"/>
        <v>264.10000000000002</v>
      </c>
      <c r="AC41" s="80">
        <f t="shared" si="9"/>
        <v>616.23333333333335</v>
      </c>
    </row>
    <row r="42" spans="1:29">
      <c r="A42" s="46">
        <v>45387</v>
      </c>
      <c r="B42" s="42">
        <v>26</v>
      </c>
      <c r="C42" s="42">
        <v>278</v>
      </c>
      <c r="D42" s="48"/>
      <c r="E42" s="42"/>
      <c r="F42" s="42"/>
      <c r="G42" s="13"/>
      <c r="T42" s="81">
        <f t="shared" si="0"/>
        <v>35</v>
      </c>
      <c r="U42" s="21">
        <f t="shared" si="1"/>
        <v>28</v>
      </c>
      <c r="V42" s="21">
        <f t="shared" si="2"/>
        <v>42</v>
      </c>
      <c r="W42">
        <f t="shared" si="3"/>
        <v>21</v>
      </c>
      <c r="X42" s="80">
        <f t="shared" si="4"/>
        <v>49</v>
      </c>
      <c r="Y42" s="21">
        <f t="shared" si="5"/>
        <v>440.16666666666669</v>
      </c>
      <c r="Z42" s="21">
        <f t="shared" si="6"/>
        <v>352.13333333333333</v>
      </c>
      <c r="AA42" s="21">
        <f t="shared" si="7"/>
        <v>528.20000000000005</v>
      </c>
      <c r="AB42">
        <f t="shared" si="8"/>
        <v>264.10000000000002</v>
      </c>
      <c r="AC42" s="80">
        <f t="shared" si="9"/>
        <v>616.23333333333335</v>
      </c>
    </row>
    <row r="43" spans="1:29">
      <c r="A43" s="46">
        <v>45390</v>
      </c>
      <c r="B43" s="49">
        <v>22</v>
      </c>
      <c r="C43" s="42">
        <v>440</v>
      </c>
      <c r="D43" s="44"/>
      <c r="E43" s="42"/>
      <c r="F43" s="42"/>
      <c r="G43" s="13"/>
      <c r="T43" s="81">
        <f t="shared" si="0"/>
        <v>35</v>
      </c>
      <c r="U43" s="21">
        <f t="shared" si="1"/>
        <v>28</v>
      </c>
      <c r="V43" s="21">
        <f t="shared" si="2"/>
        <v>42</v>
      </c>
      <c r="W43">
        <f t="shared" si="3"/>
        <v>21</v>
      </c>
      <c r="X43" s="80">
        <f t="shared" si="4"/>
        <v>49</v>
      </c>
      <c r="Y43" s="21">
        <f t="shared" si="5"/>
        <v>440.16666666666669</v>
      </c>
      <c r="Z43" s="21">
        <f t="shared" si="6"/>
        <v>352.13333333333333</v>
      </c>
      <c r="AA43" s="21">
        <f t="shared" si="7"/>
        <v>528.20000000000005</v>
      </c>
      <c r="AB43">
        <f t="shared" si="8"/>
        <v>264.10000000000002</v>
      </c>
      <c r="AC43" s="80">
        <f t="shared" si="9"/>
        <v>616.23333333333335</v>
      </c>
    </row>
    <row r="44" spans="1:29">
      <c r="A44" s="46">
        <v>45391</v>
      </c>
      <c r="B44" s="40">
        <v>14</v>
      </c>
      <c r="C44" s="91">
        <v>179</v>
      </c>
      <c r="D44" s="44" t="s">
        <v>51</v>
      </c>
      <c r="E44" s="42"/>
      <c r="F44" s="42"/>
      <c r="G44" s="13"/>
      <c r="T44" s="81">
        <f t="shared" si="0"/>
        <v>35</v>
      </c>
      <c r="U44" s="21">
        <f t="shared" si="1"/>
        <v>28</v>
      </c>
      <c r="V44" s="21">
        <f t="shared" si="2"/>
        <v>42</v>
      </c>
      <c r="W44">
        <f t="shared" si="3"/>
        <v>21</v>
      </c>
      <c r="X44" s="80">
        <f t="shared" si="4"/>
        <v>49</v>
      </c>
      <c r="Y44" s="21">
        <f t="shared" si="5"/>
        <v>440.16666666666669</v>
      </c>
      <c r="Z44" s="21">
        <f t="shared" si="6"/>
        <v>352.13333333333333</v>
      </c>
      <c r="AA44" s="21">
        <f t="shared" si="7"/>
        <v>528.20000000000005</v>
      </c>
      <c r="AB44">
        <f t="shared" si="8"/>
        <v>264.10000000000002</v>
      </c>
      <c r="AC44" s="80">
        <f t="shared" si="9"/>
        <v>616.23333333333335</v>
      </c>
    </row>
    <row r="45" spans="1:29">
      <c r="A45" s="46">
        <v>45392</v>
      </c>
      <c r="B45" s="47">
        <v>31</v>
      </c>
      <c r="C45" s="42">
        <v>510</v>
      </c>
      <c r="D45" s="44"/>
      <c r="E45" s="42"/>
      <c r="F45" s="42"/>
      <c r="G45" s="13"/>
      <c r="T45" s="81">
        <f t="shared" si="0"/>
        <v>35</v>
      </c>
      <c r="U45" s="21">
        <f t="shared" si="1"/>
        <v>28</v>
      </c>
      <c r="V45" s="21">
        <f t="shared" si="2"/>
        <v>42</v>
      </c>
      <c r="W45">
        <f t="shared" si="3"/>
        <v>21</v>
      </c>
      <c r="X45" s="80">
        <f t="shared" si="4"/>
        <v>49</v>
      </c>
      <c r="Y45" s="21">
        <f t="shared" si="5"/>
        <v>440.16666666666669</v>
      </c>
      <c r="Z45" s="21">
        <f t="shared" si="6"/>
        <v>352.13333333333333</v>
      </c>
      <c r="AA45" s="21">
        <f t="shared" si="7"/>
        <v>528.20000000000005</v>
      </c>
      <c r="AB45">
        <f t="shared" si="8"/>
        <v>264.10000000000002</v>
      </c>
      <c r="AC45" s="80">
        <f t="shared" si="9"/>
        <v>616.23333333333335</v>
      </c>
    </row>
    <row r="46" spans="1:29">
      <c r="A46" s="46">
        <v>45393</v>
      </c>
      <c r="B46" s="42">
        <v>28</v>
      </c>
      <c r="C46" s="42">
        <v>229</v>
      </c>
      <c r="D46" s="42"/>
      <c r="E46" s="42"/>
      <c r="F46" s="42"/>
      <c r="G46" s="13"/>
      <c r="T46" s="81">
        <f t="shared" si="0"/>
        <v>35</v>
      </c>
      <c r="U46" s="21">
        <f t="shared" si="1"/>
        <v>28</v>
      </c>
      <c r="V46" s="21">
        <f t="shared" si="2"/>
        <v>42</v>
      </c>
      <c r="W46">
        <f t="shared" si="3"/>
        <v>21</v>
      </c>
      <c r="X46" s="80">
        <f t="shared" si="4"/>
        <v>49</v>
      </c>
      <c r="Y46" s="21">
        <f t="shared" si="5"/>
        <v>440.16666666666669</v>
      </c>
      <c r="Z46" s="21">
        <f t="shared" si="6"/>
        <v>352.13333333333333</v>
      </c>
      <c r="AA46" s="21">
        <f t="shared" si="7"/>
        <v>528.20000000000005</v>
      </c>
      <c r="AB46">
        <f t="shared" si="8"/>
        <v>264.10000000000002</v>
      </c>
      <c r="AC46" s="80">
        <f t="shared" si="9"/>
        <v>616.23333333333335</v>
      </c>
    </row>
    <row r="47" spans="1:29">
      <c r="A47" s="46">
        <v>45394</v>
      </c>
      <c r="B47" s="91">
        <v>16</v>
      </c>
      <c r="C47" s="42">
        <v>288</v>
      </c>
      <c r="D47" s="48" t="s">
        <v>51</v>
      </c>
      <c r="E47" s="13"/>
      <c r="F47" s="13"/>
      <c r="G47" s="13"/>
      <c r="T47" s="81">
        <f t="shared" si="0"/>
        <v>35</v>
      </c>
      <c r="U47" s="21">
        <f t="shared" si="1"/>
        <v>28</v>
      </c>
      <c r="V47" s="21">
        <f t="shared" si="2"/>
        <v>42</v>
      </c>
      <c r="W47">
        <f t="shared" si="3"/>
        <v>21</v>
      </c>
      <c r="X47" s="80">
        <f t="shared" si="4"/>
        <v>49</v>
      </c>
      <c r="Y47" s="21">
        <f t="shared" si="5"/>
        <v>440.16666666666669</v>
      </c>
      <c r="Z47" s="21">
        <f t="shared" si="6"/>
        <v>352.13333333333333</v>
      </c>
      <c r="AA47" s="21">
        <f t="shared" si="7"/>
        <v>528.20000000000005</v>
      </c>
      <c r="AB47">
        <f t="shared" si="8"/>
        <v>264.10000000000002</v>
      </c>
      <c r="AC47" s="80">
        <f t="shared" si="9"/>
        <v>616.23333333333335</v>
      </c>
    </row>
    <row r="48" spans="1:29">
      <c r="A48" s="46">
        <v>45397</v>
      </c>
      <c r="B48" s="42">
        <v>34</v>
      </c>
      <c r="C48" s="42">
        <v>479</v>
      </c>
      <c r="D48" s="48"/>
      <c r="E48" s="13"/>
      <c r="F48" s="13"/>
      <c r="G48" s="13"/>
      <c r="T48" s="81">
        <f t="shared" si="0"/>
        <v>35</v>
      </c>
      <c r="U48" s="21">
        <f t="shared" si="1"/>
        <v>28</v>
      </c>
      <c r="V48" s="21">
        <f t="shared" si="2"/>
        <v>42</v>
      </c>
      <c r="W48">
        <f t="shared" si="3"/>
        <v>21</v>
      </c>
      <c r="X48" s="80">
        <f t="shared" si="4"/>
        <v>49</v>
      </c>
      <c r="Y48" s="21">
        <f t="shared" si="5"/>
        <v>440.16666666666669</v>
      </c>
      <c r="Z48" s="21">
        <f t="shared" si="6"/>
        <v>352.13333333333333</v>
      </c>
      <c r="AA48" s="21">
        <f t="shared" si="7"/>
        <v>528.20000000000005</v>
      </c>
      <c r="AB48">
        <f t="shared" si="8"/>
        <v>264.10000000000002</v>
      </c>
      <c r="AC48" s="80">
        <f t="shared" si="9"/>
        <v>616.23333333333335</v>
      </c>
    </row>
    <row r="49" spans="1:29">
      <c r="A49" s="72">
        <v>45398</v>
      </c>
      <c r="B49" s="91">
        <v>20</v>
      </c>
      <c r="C49" s="91">
        <v>246</v>
      </c>
      <c r="D49" s="48" t="s">
        <v>52</v>
      </c>
      <c r="E49" s="13"/>
      <c r="F49" s="13"/>
      <c r="G49" s="13"/>
      <c r="T49" s="81">
        <f t="shared" si="0"/>
        <v>35</v>
      </c>
      <c r="U49" s="21">
        <f t="shared" si="1"/>
        <v>28</v>
      </c>
      <c r="V49" s="21">
        <f t="shared" si="2"/>
        <v>42</v>
      </c>
      <c r="W49">
        <f t="shared" si="3"/>
        <v>21</v>
      </c>
      <c r="X49" s="80">
        <f t="shared" si="4"/>
        <v>49</v>
      </c>
      <c r="Y49" s="21">
        <f t="shared" si="5"/>
        <v>440.16666666666669</v>
      </c>
      <c r="Z49" s="21">
        <f t="shared" si="6"/>
        <v>352.13333333333333</v>
      </c>
      <c r="AA49" s="21">
        <f t="shared" si="7"/>
        <v>528.20000000000005</v>
      </c>
      <c r="AB49">
        <f t="shared" si="8"/>
        <v>264.10000000000002</v>
      </c>
      <c r="AC49" s="80">
        <f t="shared" si="9"/>
        <v>616.23333333333335</v>
      </c>
    </row>
    <row r="50" spans="1:29">
      <c r="A50" s="73">
        <v>45399</v>
      </c>
      <c r="B50" s="42">
        <v>21</v>
      </c>
      <c r="C50" s="42">
        <v>512</v>
      </c>
      <c r="D50" s="48"/>
      <c r="E50" s="13"/>
      <c r="F50" s="13"/>
      <c r="G50" s="13"/>
      <c r="T50" s="81">
        <f t="shared" si="0"/>
        <v>35</v>
      </c>
      <c r="U50" s="21">
        <f t="shared" si="1"/>
        <v>28</v>
      </c>
      <c r="V50" s="21">
        <f t="shared" si="2"/>
        <v>42</v>
      </c>
      <c r="W50">
        <f t="shared" si="3"/>
        <v>21</v>
      </c>
      <c r="X50" s="80">
        <f t="shared" si="4"/>
        <v>49</v>
      </c>
      <c r="Y50" s="21">
        <f t="shared" si="5"/>
        <v>440.16666666666669</v>
      </c>
      <c r="Z50" s="21">
        <f t="shared" si="6"/>
        <v>352.13333333333333</v>
      </c>
      <c r="AA50" s="21">
        <f t="shared" si="7"/>
        <v>528.20000000000005</v>
      </c>
      <c r="AB50">
        <f t="shared" si="8"/>
        <v>264.10000000000002</v>
      </c>
      <c r="AC50" s="80">
        <f t="shared" si="9"/>
        <v>616.23333333333335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35</v>
      </c>
      <c r="U51" s="21">
        <f t="shared" si="1"/>
        <v>28</v>
      </c>
      <c r="V51" s="21">
        <f t="shared" si="2"/>
        <v>42</v>
      </c>
      <c r="W51">
        <f t="shared" si="3"/>
        <v>21</v>
      </c>
      <c r="X51" s="80">
        <f t="shared" si="4"/>
        <v>49</v>
      </c>
      <c r="Y51" s="21">
        <f t="shared" si="5"/>
        <v>440.16666666666669</v>
      </c>
      <c r="Z51" s="21">
        <f t="shared" si="6"/>
        <v>352.13333333333333</v>
      </c>
      <c r="AA51" s="21">
        <f t="shared" si="7"/>
        <v>528.20000000000005</v>
      </c>
      <c r="AB51">
        <f t="shared" si="8"/>
        <v>264.10000000000002</v>
      </c>
      <c r="AC51" s="80">
        <f t="shared" si="9"/>
        <v>616.23333333333335</v>
      </c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12"/>
    </row>
  </sheetData>
  <sheetProtection algorithmName="SHA-512" hashValue="WKxMjiOLb99z/HBMgRSLYMHbp2vf89L3K9VXLtM8G0+rd7WjkYgNNfkFnbdjQvzvppba64GbyjVvlQzweg3lrQ==" saltValue="Bs98nvmHqGnf5mc0XOeI7g==" spinCount="100000" sheet="1" objects="1" scenarios="1"/>
  <mergeCells count="11">
    <mergeCell ref="D9:F9"/>
    <mergeCell ref="A5:A6"/>
    <mergeCell ref="D5:F5"/>
    <mergeCell ref="D6:F6"/>
    <mergeCell ref="D7:F7"/>
    <mergeCell ref="D8:F8"/>
    <mergeCell ref="D11:F11"/>
    <mergeCell ref="D12:F12"/>
    <mergeCell ref="D13:F13"/>
    <mergeCell ref="D14:F14"/>
    <mergeCell ref="D15:F1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BC34-B73F-4F02-AADE-7695E477B0D5}">
  <dimension ref="A1:AC328"/>
  <sheetViews>
    <sheetView workbookViewId="0">
      <selection activeCell="K9" sqref="K9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6.7109375" customWidth="1"/>
    <col min="5" max="5" width="25.5703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1" max="22" width="7.7109375" bestFit="1" customWidth="1"/>
    <col min="25" max="25" width="11.42578125" customWidth="1"/>
  </cols>
  <sheetData>
    <row r="1" spans="1:29" ht="20.25">
      <c r="A1" s="1" t="s">
        <v>0</v>
      </c>
      <c r="B1" s="166" t="s">
        <v>217</v>
      </c>
      <c r="C1" s="3"/>
      <c r="D1" s="4"/>
      <c r="E1" s="5" t="s">
        <v>1</v>
      </c>
      <c r="F1" s="6">
        <v>2025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166" t="s">
        <v>218</v>
      </c>
      <c r="C2" s="3"/>
      <c r="D2" s="4"/>
      <c r="E2" s="11" t="s">
        <v>219</v>
      </c>
      <c r="F2" s="68"/>
      <c r="H2" s="7"/>
      <c r="I2" s="13" t="s">
        <v>10</v>
      </c>
      <c r="J2" s="14">
        <f>AVERAGE(B7:B13)</f>
        <v>46.142857142857146</v>
      </c>
      <c r="K2" s="14">
        <f>AVERAGE(C7:C13)</f>
        <v>517.28571428571433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220</v>
      </c>
      <c r="C3" s="15"/>
      <c r="D3" s="18"/>
      <c r="E3" s="11" t="s">
        <v>221</v>
      </c>
      <c r="F3" s="69"/>
      <c r="H3" s="7"/>
      <c r="I3" s="13" t="s">
        <v>12</v>
      </c>
      <c r="J3" s="19">
        <f>STDEV(B7:B13)</f>
        <v>18.169833712581333</v>
      </c>
      <c r="K3" s="19">
        <f>STDEV(C7:C13)</f>
        <v>147.55757552643004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9.2285714285714295</v>
      </c>
      <c r="K4" s="13">
        <f>0.2*K2</f>
        <v>103.45714285714287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222</v>
      </c>
      <c r="C6" s="57" t="s">
        <v>223</v>
      </c>
      <c r="D6" s="243"/>
      <c r="E6" s="244"/>
      <c r="F6" s="244"/>
      <c r="G6" s="33"/>
      <c r="H6" s="7"/>
      <c r="I6" s="26" t="s">
        <v>22</v>
      </c>
      <c r="J6" s="19">
        <f>J2-(2*J4)</f>
        <v>27.685714285714287</v>
      </c>
      <c r="K6" s="19">
        <f>K2-(2*K4)</f>
        <v>310.37142857142862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197">
        <v>45860</v>
      </c>
      <c r="B7" s="198">
        <v>31</v>
      </c>
      <c r="C7" s="199">
        <v>378</v>
      </c>
      <c r="D7" s="248"/>
      <c r="E7" s="248"/>
      <c r="F7" s="248"/>
      <c r="G7" s="32"/>
      <c r="H7" s="7"/>
      <c r="I7" s="26" t="s">
        <v>25</v>
      </c>
      <c r="J7" s="19">
        <f>J2+(2*J4)</f>
        <v>64.600000000000009</v>
      </c>
      <c r="K7" s="19">
        <f>K2+(2*K4)</f>
        <v>724.2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200">
        <v>45861</v>
      </c>
      <c r="B8" s="198">
        <v>64</v>
      </c>
      <c r="C8" s="232">
        <v>564</v>
      </c>
      <c r="D8" s="248"/>
      <c r="E8" s="248"/>
      <c r="F8" s="248"/>
      <c r="G8" s="33"/>
      <c r="H8" s="7"/>
      <c r="T8" s="81">
        <f>$J$2</f>
        <v>46.142857142857146</v>
      </c>
      <c r="U8" s="21">
        <f>$J$2-$J$4</f>
        <v>36.914285714285718</v>
      </c>
      <c r="V8" s="21">
        <f>$J$2+$J$4</f>
        <v>55.371428571428574</v>
      </c>
      <c r="W8">
        <f>$J$2-(2*$J$4)</f>
        <v>27.685714285714287</v>
      </c>
      <c r="X8" s="80">
        <f>$J$2+(2*$J$4)</f>
        <v>64.600000000000009</v>
      </c>
      <c r="Y8" s="21">
        <f>$K$2</f>
        <v>517.28571428571433</v>
      </c>
      <c r="Z8" s="21">
        <f>$K$2-$K$4</f>
        <v>413.82857142857148</v>
      </c>
      <c r="AA8" s="21">
        <f>$K$2+$K$4</f>
        <v>620.74285714285725</v>
      </c>
      <c r="AB8">
        <f>$K$2-(2*$K$4)</f>
        <v>310.37142857142862</v>
      </c>
      <c r="AC8" s="80">
        <f>$K$2+(2*$K$4)</f>
        <v>724.2</v>
      </c>
    </row>
    <row r="9" spans="1:29">
      <c r="A9" s="200">
        <v>45862</v>
      </c>
      <c r="B9" s="198">
        <v>49</v>
      </c>
      <c r="C9" s="202">
        <v>401</v>
      </c>
      <c r="D9" s="248"/>
      <c r="E9" s="248"/>
      <c r="F9" s="248"/>
      <c r="G9" s="32"/>
      <c r="M9" s="7"/>
      <c r="N9" s="34"/>
      <c r="O9" s="7"/>
      <c r="P9" s="7"/>
      <c r="Q9" s="7"/>
      <c r="R9" s="7"/>
      <c r="T9" s="81">
        <f t="shared" ref="T9:T52" si="0">$J$2</f>
        <v>46.142857142857146</v>
      </c>
      <c r="U9" s="21">
        <f t="shared" ref="U9:U52" si="1">$J$2-$J$4</f>
        <v>36.914285714285718</v>
      </c>
      <c r="V9" s="21">
        <f t="shared" ref="V9:V52" si="2">$J$2+$J$4</f>
        <v>55.371428571428574</v>
      </c>
      <c r="W9">
        <f t="shared" ref="W9:W52" si="3">$J$2-(2*$J$4)</f>
        <v>27.685714285714287</v>
      </c>
      <c r="X9" s="80">
        <f t="shared" ref="X9:X52" si="4">$J$2+(2*$J$4)</f>
        <v>64.600000000000009</v>
      </c>
      <c r="Y9" s="21">
        <f t="shared" ref="Y9:Y52" si="5">$K$2</f>
        <v>517.28571428571433</v>
      </c>
      <c r="Z9" s="21">
        <f t="shared" ref="Z9:Z52" si="6">$K$2-$K$4</f>
        <v>413.82857142857148</v>
      </c>
      <c r="AA9" s="21">
        <f t="shared" ref="AA9:AA52" si="7">$K$2+$K$4</f>
        <v>620.74285714285725</v>
      </c>
      <c r="AB9">
        <f t="shared" ref="AB9:AB52" si="8">$K$2-(2*$K$4)</f>
        <v>310.37142857142862</v>
      </c>
      <c r="AC9" s="80">
        <f t="shared" ref="AC9:AC52" si="9">$K$2+(2*$K$4)</f>
        <v>724.2</v>
      </c>
    </row>
    <row r="10" spans="1:29">
      <c r="A10" s="200">
        <v>45863</v>
      </c>
      <c r="B10" s="204">
        <v>69</v>
      </c>
      <c r="C10" s="205">
        <v>511</v>
      </c>
      <c r="D10" s="250" t="s">
        <v>224</v>
      </c>
      <c r="E10" s="250"/>
      <c r="F10" s="250"/>
      <c r="G10" s="32"/>
      <c r="I10" s="36"/>
      <c r="T10" s="81">
        <f t="shared" si="0"/>
        <v>46.142857142857146</v>
      </c>
      <c r="U10" s="21">
        <f t="shared" si="1"/>
        <v>36.914285714285718</v>
      </c>
      <c r="V10" s="21">
        <f t="shared" si="2"/>
        <v>55.371428571428574</v>
      </c>
      <c r="W10">
        <f t="shared" si="3"/>
        <v>27.685714285714287</v>
      </c>
      <c r="X10" s="80">
        <f t="shared" si="4"/>
        <v>64.600000000000009</v>
      </c>
      <c r="Y10" s="21">
        <f t="shared" si="5"/>
        <v>517.28571428571433</v>
      </c>
      <c r="Z10" s="21">
        <f t="shared" si="6"/>
        <v>413.82857142857148</v>
      </c>
      <c r="AA10" s="21">
        <f t="shared" si="7"/>
        <v>620.74285714285725</v>
      </c>
      <c r="AB10">
        <f t="shared" si="8"/>
        <v>310.37142857142862</v>
      </c>
      <c r="AC10" s="80">
        <f t="shared" si="9"/>
        <v>724.2</v>
      </c>
    </row>
    <row r="11" spans="1:29">
      <c r="A11" s="200">
        <v>45866</v>
      </c>
      <c r="B11" s="206">
        <v>56</v>
      </c>
      <c r="C11" s="206">
        <v>701</v>
      </c>
      <c r="D11" s="249"/>
      <c r="E11" s="249"/>
      <c r="F11" s="249"/>
      <c r="G11" s="32"/>
      <c r="J11" s="21"/>
      <c r="K11" s="21"/>
      <c r="T11" s="81">
        <f t="shared" si="0"/>
        <v>46.142857142857146</v>
      </c>
      <c r="U11" s="21">
        <f t="shared" si="1"/>
        <v>36.914285714285718</v>
      </c>
      <c r="V11" s="21">
        <f t="shared" si="2"/>
        <v>55.371428571428574</v>
      </c>
      <c r="W11">
        <f t="shared" si="3"/>
        <v>27.685714285714287</v>
      </c>
      <c r="X11" s="80">
        <f t="shared" si="4"/>
        <v>64.600000000000009</v>
      </c>
      <c r="Y11" s="21">
        <f t="shared" si="5"/>
        <v>517.28571428571433</v>
      </c>
      <c r="Z11" s="21">
        <f t="shared" si="6"/>
        <v>413.82857142857148</v>
      </c>
      <c r="AA11" s="21">
        <f t="shared" si="7"/>
        <v>620.74285714285725</v>
      </c>
      <c r="AB11">
        <f t="shared" si="8"/>
        <v>310.37142857142862</v>
      </c>
      <c r="AC11" s="80">
        <f t="shared" si="9"/>
        <v>724.2</v>
      </c>
    </row>
    <row r="12" spans="1:29">
      <c r="A12" s="200">
        <v>45867</v>
      </c>
      <c r="B12" s="233">
        <v>21</v>
      </c>
      <c r="C12" s="198">
        <v>358</v>
      </c>
      <c r="D12" s="249" t="s">
        <v>224</v>
      </c>
      <c r="E12" s="249"/>
      <c r="F12" s="249"/>
      <c r="G12" s="32"/>
      <c r="J12" s="52"/>
      <c r="K12" s="52"/>
      <c r="T12" s="81">
        <f t="shared" si="0"/>
        <v>46.142857142857146</v>
      </c>
      <c r="U12" s="21">
        <f t="shared" si="1"/>
        <v>36.914285714285718</v>
      </c>
      <c r="V12" s="21">
        <f t="shared" si="2"/>
        <v>55.371428571428574</v>
      </c>
      <c r="W12">
        <f t="shared" si="3"/>
        <v>27.685714285714287</v>
      </c>
      <c r="X12" s="80">
        <f t="shared" si="4"/>
        <v>64.600000000000009</v>
      </c>
      <c r="Y12" s="21">
        <f t="shared" si="5"/>
        <v>517.28571428571433</v>
      </c>
      <c r="Z12" s="21">
        <f t="shared" si="6"/>
        <v>413.82857142857148</v>
      </c>
      <c r="AA12" s="21">
        <f t="shared" si="7"/>
        <v>620.74285714285725</v>
      </c>
      <c r="AB12">
        <f t="shared" si="8"/>
        <v>310.37142857142862</v>
      </c>
      <c r="AC12" s="80">
        <f t="shared" si="9"/>
        <v>724.2</v>
      </c>
    </row>
    <row r="13" spans="1:29">
      <c r="A13" s="200">
        <v>45868</v>
      </c>
      <c r="B13" s="208">
        <v>33</v>
      </c>
      <c r="C13" s="209">
        <v>708</v>
      </c>
      <c r="D13" s="210"/>
      <c r="E13" s="207"/>
      <c r="F13" s="207"/>
      <c r="G13" s="33"/>
      <c r="T13" s="81">
        <f t="shared" si="0"/>
        <v>46.142857142857146</v>
      </c>
      <c r="U13" s="21">
        <f t="shared" si="1"/>
        <v>36.914285714285718</v>
      </c>
      <c r="V13" s="21">
        <f t="shared" si="2"/>
        <v>55.371428571428574</v>
      </c>
      <c r="W13">
        <f t="shared" si="3"/>
        <v>27.685714285714287</v>
      </c>
      <c r="X13" s="80">
        <f t="shared" si="4"/>
        <v>64.600000000000009</v>
      </c>
      <c r="Y13" s="21">
        <f t="shared" si="5"/>
        <v>517.28571428571433</v>
      </c>
      <c r="Z13" s="21">
        <f t="shared" si="6"/>
        <v>413.82857142857148</v>
      </c>
      <c r="AA13" s="21">
        <f t="shared" si="7"/>
        <v>620.74285714285725</v>
      </c>
      <c r="AB13">
        <f t="shared" si="8"/>
        <v>310.37142857142862</v>
      </c>
      <c r="AC13" s="80">
        <f t="shared" si="9"/>
        <v>724.2</v>
      </c>
    </row>
    <row r="14" spans="1:29">
      <c r="A14" s="200"/>
      <c r="B14" s="208"/>
      <c r="C14" s="209"/>
      <c r="D14" s="210"/>
      <c r="E14" s="207"/>
      <c r="F14" s="207"/>
      <c r="G14" s="33"/>
      <c r="I14" s="13" t="s">
        <v>31</v>
      </c>
      <c r="J14" s="13"/>
      <c r="K14" s="13"/>
      <c r="T14" s="81">
        <f t="shared" si="0"/>
        <v>46.142857142857146</v>
      </c>
      <c r="U14" s="21">
        <f t="shared" si="1"/>
        <v>36.914285714285718</v>
      </c>
      <c r="V14" s="21">
        <f t="shared" si="2"/>
        <v>55.371428571428574</v>
      </c>
      <c r="W14">
        <f t="shared" si="3"/>
        <v>27.685714285714287</v>
      </c>
      <c r="X14" s="80">
        <f t="shared" si="4"/>
        <v>64.600000000000009</v>
      </c>
      <c r="Y14" s="21">
        <f t="shared" si="5"/>
        <v>517.28571428571433</v>
      </c>
      <c r="Z14" s="21">
        <f t="shared" si="6"/>
        <v>413.82857142857148</v>
      </c>
      <c r="AA14" s="21">
        <f t="shared" si="7"/>
        <v>620.74285714285725</v>
      </c>
      <c r="AB14">
        <f t="shared" si="8"/>
        <v>310.37142857142862</v>
      </c>
      <c r="AC14" s="80">
        <f t="shared" si="9"/>
        <v>724.2</v>
      </c>
    </row>
    <row r="15" spans="1:29">
      <c r="A15" s="200"/>
      <c r="B15" s="211"/>
      <c r="C15" s="211"/>
      <c r="D15" s="207"/>
      <c r="E15" s="212"/>
      <c r="F15" s="212"/>
      <c r="G15" s="33"/>
      <c r="I15" s="13" t="s">
        <v>10</v>
      </c>
      <c r="J15" s="14">
        <f>AVERAGE(B7:B41)</f>
        <v>46.142857142857146</v>
      </c>
      <c r="K15" s="13">
        <f>AVERAGE(C7:C41)</f>
        <v>517.28571428571433</v>
      </c>
      <c r="T15" s="81">
        <f t="shared" si="0"/>
        <v>46.142857142857146</v>
      </c>
      <c r="U15" s="21">
        <f t="shared" si="1"/>
        <v>36.914285714285718</v>
      </c>
      <c r="V15" s="21">
        <f t="shared" si="2"/>
        <v>55.371428571428574</v>
      </c>
      <c r="W15">
        <f t="shared" si="3"/>
        <v>27.685714285714287</v>
      </c>
      <c r="X15" s="80">
        <f t="shared" si="4"/>
        <v>64.600000000000009</v>
      </c>
      <c r="Y15" s="21">
        <f t="shared" si="5"/>
        <v>517.28571428571433</v>
      </c>
      <c r="Z15" s="21">
        <f t="shared" si="6"/>
        <v>413.82857142857148</v>
      </c>
      <c r="AA15" s="21">
        <f t="shared" si="7"/>
        <v>620.74285714285725</v>
      </c>
      <c r="AB15">
        <f t="shared" si="8"/>
        <v>310.37142857142862</v>
      </c>
      <c r="AC15" s="80">
        <f t="shared" si="9"/>
        <v>724.2</v>
      </c>
    </row>
    <row r="16" spans="1:29">
      <c r="A16" s="200"/>
      <c r="B16" s="211"/>
      <c r="C16" s="211"/>
      <c r="D16" s="213"/>
      <c r="E16" s="214"/>
      <c r="F16" s="214"/>
      <c r="G16" s="32"/>
      <c r="I16" s="13" t="s">
        <v>12</v>
      </c>
      <c r="J16" s="13" t="e">
        <f>STDEV(B13:B39)</f>
        <v>#DIV/0!</v>
      </c>
      <c r="K16" s="13" t="e">
        <f>STDEV(C13:C39)</f>
        <v>#DIV/0!</v>
      </c>
      <c r="T16" s="81">
        <f t="shared" si="0"/>
        <v>46.142857142857146</v>
      </c>
      <c r="U16" s="21">
        <f t="shared" si="1"/>
        <v>36.914285714285718</v>
      </c>
      <c r="V16" s="21">
        <f t="shared" si="2"/>
        <v>55.371428571428574</v>
      </c>
      <c r="W16">
        <f t="shared" si="3"/>
        <v>27.685714285714287</v>
      </c>
      <c r="X16" s="80">
        <f t="shared" si="4"/>
        <v>64.600000000000009</v>
      </c>
      <c r="Y16" s="21">
        <f t="shared" si="5"/>
        <v>517.28571428571433</v>
      </c>
      <c r="Z16" s="21">
        <f t="shared" si="6"/>
        <v>413.82857142857148</v>
      </c>
      <c r="AA16" s="21">
        <f t="shared" si="7"/>
        <v>620.74285714285725</v>
      </c>
      <c r="AB16">
        <f t="shared" si="8"/>
        <v>310.37142857142862</v>
      </c>
      <c r="AC16" s="80">
        <f t="shared" si="9"/>
        <v>724.2</v>
      </c>
    </row>
    <row r="17" spans="1:29">
      <c r="A17" s="197"/>
      <c r="B17" s="215"/>
      <c r="C17" s="211"/>
      <c r="D17" s="213"/>
      <c r="E17" s="214"/>
      <c r="F17" s="214"/>
      <c r="G17" s="32"/>
      <c r="I17" s="13" t="s">
        <v>33</v>
      </c>
      <c r="J17" s="13" t="e">
        <f>J16/J15*100</f>
        <v>#DIV/0!</v>
      </c>
      <c r="K17" s="13" t="e">
        <f>K16/K15*100</f>
        <v>#DIV/0!</v>
      </c>
      <c r="T17" s="81">
        <f t="shared" si="0"/>
        <v>46.142857142857146</v>
      </c>
      <c r="U17" s="21">
        <f t="shared" si="1"/>
        <v>36.914285714285718</v>
      </c>
      <c r="V17" s="21">
        <f t="shared" si="2"/>
        <v>55.371428571428574</v>
      </c>
      <c r="W17">
        <f t="shared" si="3"/>
        <v>27.685714285714287</v>
      </c>
      <c r="X17" s="80">
        <f t="shared" si="4"/>
        <v>64.600000000000009</v>
      </c>
      <c r="Y17" s="21">
        <f t="shared" si="5"/>
        <v>517.28571428571433</v>
      </c>
      <c r="Z17" s="21">
        <f t="shared" si="6"/>
        <v>413.82857142857148</v>
      </c>
      <c r="AA17" s="21">
        <f t="shared" si="7"/>
        <v>620.74285714285725</v>
      </c>
      <c r="AB17">
        <f t="shared" si="8"/>
        <v>310.37142857142862</v>
      </c>
      <c r="AC17" s="80">
        <f t="shared" si="9"/>
        <v>724.2</v>
      </c>
    </row>
    <row r="18" spans="1:29">
      <c r="A18" s="197"/>
      <c r="B18" s="206"/>
      <c r="C18" s="206"/>
      <c r="D18" s="213"/>
      <c r="E18" s="214"/>
      <c r="F18" s="214"/>
      <c r="G18" s="32"/>
      <c r="T18" s="81">
        <f t="shared" si="0"/>
        <v>46.142857142857146</v>
      </c>
      <c r="U18" s="21">
        <f t="shared" si="1"/>
        <v>36.914285714285718</v>
      </c>
      <c r="V18" s="21">
        <f t="shared" si="2"/>
        <v>55.371428571428574</v>
      </c>
      <c r="W18">
        <f t="shared" si="3"/>
        <v>27.685714285714287</v>
      </c>
      <c r="X18" s="80">
        <f t="shared" si="4"/>
        <v>64.600000000000009</v>
      </c>
      <c r="Y18" s="21">
        <f t="shared" si="5"/>
        <v>517.28571428571433</v>
      </c>
      <c r="Z18" s="21">
        <f t="shared" si="6"/>
        <v>413.82857142857148</v>
      </c>
      <c r="AA18" s="21">
        <f t="shared" si="7"/>
        <v>620.74285714285725</v>
      </c>
      <c r="AB18">
        <f t="shared" si="8"/>
        <v>310.37142857142862</v>
      </c>
      <c r="AC18" s="80">
        <f t="shared" si="9"/>
        <v>724.2</v>
      </c>
    </row>
    <row r="19" spans="1:29">
      <c r="A19" s="216"/>
      <c r="B19" s="206"/>
      <c r="C19" s="206"/>
      <c r="D19" s="213"/>
      <c r="E19" s="214"/>
      <c r="F19" s="214"/>
      <c r="G19" s="32"/>
      <c r="T19" s="81">
        <f t="shared" si="0"/>
        <v>46.142857142857146</v>
      </c>
      <c r="U19" s="21">
        <f t="shared" si="1"/>
        <v>36.914285714285718</v>
      </c>
      <c r="V19" s="21">
        <f t="shared" si="2"/>
        <v>55.371428571428574</v>
      </c>
      <c r="W19">
        <f t="shared" si="3"/>
        <v>27.685714285714287</v>
      </c>
      <c r="X19" s="80">
        <f t="shared" si="4"/>
        <v>64.600000000000009</v>
      </c>
      <c r="Y19" s="21">
        <f t="shared" si="5"/>
        <v>517.28571428571433</v>
      </c>
      <c r="Z19" s="21">
        <f t="shared" si="6"/>
        <v>413.82857142857148</v>
      </c>
      <c r="AA19" s="21">
        <f t="shared" si="7"/>
        <v>620.74285714285725</v>
      </c>
      <c r="AB19">
        <f t="shared" si="8"/>
        <v>310.37142857142862</v>
      </c>
      <c r="AC19" s="80">
        <f t="shared" si="9"/>
        <v>724.2</v>
      </c>
    </row>
    <row r="20" spans="1:29">
      <c r="A20" s="216"/>
      <c r="B20" s="206"/>
      <c r="C20" s="206"/>
      <c r="D20" s="213"/>
      <c r="E20" s="214"/>
      <c r="F20" s="214"/>
      <c r="G20" s="32"/>
      <c r="T20" s="81">
        <f t="shared" si="0"/>
        <v>46.142857142857146</v>
      </c>
      <c r="U20" s="21">
        <f t="shared" si="1"/>
        <v>36.914285714285718</v>
      </c>
      <c r="V20" s="21">
        <f t="shared" si="2"/>
        <v>55.371428571428574</v>
      </c>
      <c r="W20">
        <f t="shared" si="3"/>
        <v>27.685714285714287</v>
      </c>
      <c r="X20" s="80">
        <f t="shared" si="4"/>
        <v>64.600000000000009</v>
      </c>
      <c r="Y20" s="21">
        <f t="shared" si="5"/>
        <v>517.28571428571433</v>
      </c>
      <c r="Z20" s="21">
        <f t="shared" si="6"/>
        <v>413.82857142857148</v>
      </c>
      <c r="AA20" s="21">
        <f t="shared" si="7"/>
        <v>620.74285714285725</v>
      </c>
      <c r="AB20">
        <f t="shared" si="8"/>
        <v>310.37142857142862</v>
      </c>
      <c r="AC20" s="80">
        <f t="shared" si="9"/>
        <v>724.2</v>
      </c>
    </row>
    <row r="21" spans="1:29">
      <c r="A21" s="217"/>
      <c r="B21" s="229"/>
      <c r="C21" s="229"/>
      <c r="D21" s="218"/>
      <c r="E21" s="219"/>
      <c r="F21" s="219"/>
      <c r="G21" s="13"/>
      <c r="T21" s="81">
        <f t="shared" si="0"/>
        <v>46.142857142857146</v>
      </c>
      <c r="U21" s="21">
        <f t="shared" si="1"/>
        <v>36.914285714285718</v>
      </c>
      <c r="V21" s="21">
        <f t="shared" si="2"/>
        <v>55.371428571428574</v>
      </c>
      <c r="W21">
        <f t="shared" si="3"/>
        <v>27.685714285714287</v>
      </c>
      <c r="X21" s="80">
        <f t="shared" si="4"/>
        <v>64.600000000000009</v>
      </c>
      <c r="Y21" s="21">
        <f t="shared" si="5"/>
        <v>517.28571428571433</v>
      </c>
      <c r="Z21" s="21">
        <f t="shared" si="6"/>
        <v>413.82857142857148</v>
      </c>
      <c r="AA21" s="21">
        <f t="shared" si="7"/>
        <v>620.74285714285725</v>
      </c>
      <c r="AB21">
        <f t="shared" si="8"/>
        <v>310.37142857142862</v>
      </c>
      <c r="AC21" s="80">
        <f t="shared" si="9"/>
        <v>724.2</v>
      </c>
    </row>
    <row r="22" spans="1:29">
      <c r="A22" s="200"/>
      <c r="B22" s="221"/>
      <c r="C22" s="221"/>
      <c r="D22" s="222"/>
      <c r="E22" s="209"/>
      <c r="F22" s="209"/>
      <c r="G22" s="13"/>
      <c r="T22" s="81">
        <f t="shared" si="0"/>
        <v>46.142857142857146</v>
      </c>
      <c r="U22" s="21">
        <f t="shared" si="1"/>
        <v>36.914285714285718</v>
      </c>
      <c r="V22" s="21">
        <f t="shared" si="2"/>
        <v>55.371428571428574</v>
      </c>
      <c r="W22">
        <f t="shared" si="3"/>
        <v>27.685714285714287</v>
      </c>
      <c r="X22" s="80">
        <f t="shared" si="4"/>
        <v>64.600000000000009</v>
      </c>
      <c r="Y22" s="21">
        <f t="shared" si="5"/>
        <v>517.28571428571433</v>
      </c>
      <c r="Z22" s="21">
        <f t="shared" si="6"/>
        <v>413.82857142857148</v>
      </c>
      <c r="AA22" s="21">
        <f t="shared" si="7"/>
        <v>620.74285714285725</v>
      </c>
      <c r="AB22">
        <f t="shared" si="8"/>
        <v>310.37142857142862</v>
      </c>
      <c r="AC22" s="80">
        <f t="shared" si="9"/>
        <v>724.2</v>
      </c>
    </row>
    <row r="23" spans="1:29">
      <c r="A23" s="200"/>
      <c r="B23" s="223"/>
      <c r="C23" s="221"/>
      <c r="D23" s="222"/>
      <c r="E23" s="224"/>
      <c r="F23" s="220"/>
      <c r="G23" s="13"/>
      <c r="T23" s="81">
        <f t="shared" si="0"/>
        <v>46.142857142857146</v>
      </c>
      <c r="U23" s="21">
        <f t="shared" si="1"/>
        <v>36.914285714285718</v>
      </c>
      <c r="V23" s="21">
        <f t="shared" si="2"/>
        <v>55.371428571428574</v>
      </c>
      <c r="W23">
        <f t="shared" si="3"/>
        <v>27.685714285714287</v>
      </c>
      <c r="X23" s="80">
        <f t="shared" si="4"/>
        <v>64.600000000000009</v>
      </c>
      <c r="Y23" s="21">
        <f t="shared" si="5"/>
        <v>517.28571428571433</v>
      </c>
      <c r="Z23" s="21">
        <f t="shared" si="6"/>
        <v>413.82857142857148</v>
      </c>
      <c r="AA23" s="21">
        <f t="shared" si="7"/>
        <v>620.74285714285725</v>
      </c>
      <c r="AB23">
        <f t="shared" si="8"/>
        <v>310.37142857142862</v>
      </c>
      <c r="AC23" s="80">
        <f t="shared" si="9"/>
        <v>724.2</v>
      </c>
    </row>
    <row r="24" spans="1:29">
      <c r="A24" s="200"/>
      <c r="B24" s="225"/>
      <c r="C24" s="225"/>
      <c r="D24" s="224"/>
      <c r="E24" s="209"/>
      <c r="F24" s="209"/>
      <c r="G24" s="13"/>
      <c r="T24" s="81">
        <f t="shared" si="0"/>
        <v>46.142857142857146</v>
      </c>
      <c r="U24" s="21">
        <f t="shared" si="1"/>
        <v>36.914285714285718</v>
      </c>
      <c r="V24" s="21">
        <f t="shared" si="2"/>
        <v>55.371428571428574</v>
      </c>
      <c r="W24">
        <f t="shared" si="3"/>
        <v>27.685714285714287</v>
      </c>
      <c r="X24" s="80">
        <f t="shared" si="4"/>
        <v>64.600000000000009</v>
      </c>
      <c r="Y24" s="21">
        <f t="shared" si="5"/>
        <v>517.28571428571433</v>
      </c>
      <c r="Z24" s="21">
        <f t="shared" si="6"/>
        <v>413.82857142857148</v>
      </c>
      <c r="AA24" s="21">
        <f t="shared" si="7"/>
        <v>620.74285714285725</v>
      </c>
      <c r="AB24">
        <f t="shared" si="8"/>
        <v>310.37142857142862</v>
      </c>
      <c r="AC24" s="80">
        <f t="shared" si="9"/>
        <v>724.2</v>
      </c>
    </row>
    <row r="25" spans="1:29">
      <c r="A25" s="200"/>
      <c r="B25" s="221"/>
      <c r="C25" s="209"/>
      <c r="D25" s="224"/>
      <c r="E25" s="209"/>
      <c r="F25" s="209"/>
      <c r="G25" s="13"/>
      <c r="J25" s="21"/>
      <c r="T25" s="81">
        <f t="shared" si="0"/>
        <v>46.142857142857146</v>
      </c>
      <c r="U25" s="21">
        <f t="shared" si="1"/>
        <v>36.914285714285718</v>
      </c>
      <c r="V25" s="21">
        <f t="shared" si="2"/>
        <v>55.371428571428574</v>
      </c>
      <c r="W25">
        <f t="shared" si="3"/>
        <v>27.685714285714287</v>
      </c>
      <c r="X25" s="80">
        <f t="shared" si="4"/>
        <v>64.600000000000009</v>
      </c>
      <c r="Y25" s="21">
        <f t="shared" si="5"/>
        <v>517.28571428571433</v>
      </c>
      <c r="Z25" s="21">
        <f t="shared" si="6"/>
        <v>413.82857142857148</v>
      </c>
      <c r="AA25" s="21">
        <f t="shared" si="7"/>
        <v>620.74285714285725</v>
      </c>
      <c r="AB25">
        <f t="shared" si="8"/>
        <v>310.37142857142862</v>
      </c>
      <c r="AC25" s="80">
        <f t="shared" si="9"/>
        <v>724.2</v>
      </c>
    </row>
    <row r="26" spans="1:29">
      <c r="A26" s="200"/>
      <c r="B26" s="221"/>
      <c r="C26" s="209"/>
      <c r="D26" s="222"/>
      <c r="E26" s="209"/>
      <c r="F26" s="209"/>
      <c r="G26" s="13"/>
      <c r="T26" s="81">
        <f t="shared" si="0"/>
        <v>46.142857142857146</v>
      </c>
      <c r="U26" s="21">
        <f t="shared" si="1"/>
        <v>36.914285714285718</v>
      </c>
      <c r="V26" s="21">
        <f t="shared" si="2"/>
        <v>55.371428571428574</v>
      </c>
      <c r="W26">
        <f t="shared" si="3"/>
        <v>27.685714285714287</v>
      </c>
      <c r="X26" s="80">
        <f t="shared" si="4"/>
        <v>64.600000000000009</v>
      </c>
      <c r="Y26" s="21">
        <f t="shared" si="5"/>
        <v>517.28571428571433</v>
      </c>
      <c r="Z26" s="21">
        <f t="shared" si="6"/>
        <v>413.82857142857148</v>
      </c>
      <c r="AA26" s="21">
        <f t="shared" si="7"/>
        <v>620.74285714285725</v>
      </c>
      <c r="AB26">
        <f t="shared" si="8"/>
        <v>310.37142857142862</v>
      </c>
      <c r="AC26" s="80">
        <f t="shared" si="9"/>
        <v>724.2</v>
      </c>
    </row>
    <row r="27" spans="1:29">
      <c r="A27" s="200"/>
      <c r="B27" s="209"/>
      <c r="C27" s="209"/>
      <c r="D27" s="222"/>
      <c r="E27" s="209"/>
      <c r="F27" s="209"/>
      <c r="G27" s="13"/>
      <c r="T27" s="81">
        <f t="shared" si="0"/>
        <v>46.142857142857146</v>
      </c>
      <c r="U27" s="21">
        <f t="shared" si="1"/>
        <v>36.914285714285718</v>
      </c>
      <c r="V27" s="21">
        <f t="shared" si="2"/>
        <v>55.371428571428574</v>
      </c>
      <c r="W27">
        <f t="shared" si="3"/>
        <v>27.685714285714287</v>
      </c>
      <c r="X27" s="80">
        <f t="shared" si="4"/>
        <v>64.600000000000009</v>
      </c>
      <c r="Y27" s="21">
        <f t="shared" si="5"/>
        <v>517.28571428571433</v>
      </c>
      <c r="Z27" s="21">
        <f t="shared" si="6"/>
        <v>413.82857142857148</v>
      </c>
      <c r="AA27" s="21">
        <f t="shared" si="7"/>
        <v>620.74285714285725</v>
      </c>
      <c r="AB27">
        <f t="shared" si="8"/>
        <v>310.37142857142862</v>
      </c>
      <c r="AC27" s="80">
        <f t="shared" si="9"/>
        <v>724.2</v>
      </c>
    </row>
    <row r="28" spans="1:29">
      <c r="A28" s="200"/>
      <c r="B28" s="209"/>
      <c r="C28" s="209"/>
      <c r="D28" s="222"/>
      <c r="E28" s="209"/>
      <c r="F28" s="209"/>
      <c r="G28" s="13"/>
      <c r="T28" s="81">
        <f t="shared" si="0"/>
        <v>46.142857142857146</v>
      </c>
      <c r="U28" s="21">
        <f t="shared" si="1"/>
        <v>36.914285714285718</v>
      </c>
      <c r="V28" s="21">
        <f t="shared" si="2"/>
        <v>55.371428571428574</v>
      </c>
      <c r="W28">
        <f t="shared" si="3"/>
        <v>27.685714285714287</v>
      </c>
      <c r="X28" s="80">
        <f t="shared" si="4"/>
        <v>64.600000000000009</v>
      </c>
      <c r="Y28" s="21">
        <f t="shared" si="5"/>
        <v>517.28571428571433</v>
      </c>
      <c r="Z28" s="21">
        <f t="shared" si="6"/>
        <v>413.82857142857148</v>
      </c>
      <c r="AA28" s="21">
        <f t="shared" si="7"/>
        <v>620.74285714285725</v>
      </c>
      <c r="AB28">
        <f t="shared" si="8"/>
        <v>310.37142857142862</v>
      </c>
      <c r="AC28" s="80">
        <f t="shared" si="9"/>
        <v>724.2</v>
      </c>
    </row>
    <row r="29" spans="1:29">
      <c r="A29" s="200"/>
      <c r="B29" s="209"/>
      <c r="C29" s="209"/>
      <c r="D29" s="222"/>
      <c r="E29" s="209"/>
      <c r="F29" s="209"/>
      <c r="G29" s="13"/>
      <c r="T29" s="81">
        <f>$J$2</f>
        <v>46.142857142857146</v>
      </c>
      <c r="U29" s="21">
        <f>$J$2-$J$4</f>
        <v>36.914285714285718</v>
      </c>
      <c r="V29" s="21">
        <f>$J$2+$J$4</f>
        <v>55.371428571428574</v>
      </c>
      <c r="W29">
        <f>$J$2-(2*$J$4)</f>
        <v>27.685714285714287</v>
      </c>
      <c r="X29" s="80">
        <f>$J$2+(2*$J$4)</f>
        <v>64.600000000000009</v>
      </c>
      <c r="Y29" s="21">
        <f>$K$2</f>
        <v>517.28571428571433</v>
      </c>
      <c r="Z29" s="21">
        <f>$K$2-$K$4</f>
        <v>413.82857142857148</v>
      </c>
      <c r="AA29" s="21">
        <f>$K$2+$K$4</f>
        <v>620.74285714285725</v>
      </c>
      <c r="AB29">
        <f>$K$2-(2*$K$4)</f>
        <v>310.37142857142862</v>
      </c>
      <c r="AC29" s="80">
        <f>$K$2+(2*$K$4)</f>
        <v>724.2</v>
      </c>
    </row>
    <row r="30" spans="1:29">
      <c r="A30" s="200"/>
      <c r="B30" s="209"/>
      <c r="C30" s="209"/>
      <c r="D30" s="222"/>
      <c r="E30" s="209"/>
      <c r="F30" s="209"/>
      <c r="G30" s="13"/>
      <c r="T30" s="81">
        <f t="shared" si="0"/>
        <v>46.142857142857146</v>
      </c>
      <c r="U30" s="21">
        <f t="shared" si="1"/>
        <v>36.914285714285718</v>
      </c>
      <c r="V30" s="21">
        <f t="shared" si="2"/>
        <v>55.371428571428574</v>
      </c>
      <c r="W30">
        <f t="shared" si="3"/>
        <v>27.685714285714287</v>
      </c>
      <c r="X30" s="80">
        <f t="shared" si="4"/>
        <v>64.600000000000009</v>
      </c>
      <c r="Y30" s="21">
        <f t="shared" si="5"/>
        <v>517.28571428571433</v>
      </c>
      <c r="Z30" s="21">
        <f t="shared" si="6"/>
        <v>413.82857142857148</v>
      </c>
      <c r="AA30" s="21">
        <f t="shared" si="7"/>
        <v>620.74285714285725</v>
      </c>
      <c r="AB30">
        <f t="shared" si="8"/>
        <v>310.37142857142862</v>
      </c>
      <c r="AC30" s="80">
        <f t="shared" si="9"/>
        <v>724.2</v>
      </c>
    </row>
    <row r="31" spans="1:29">
      <c r="A31" s="200"/>
      <c r="B31" s="209"/>
      <c r="C31" s="209"/>
      <c r="D31" s="222"/>
      <c r="E31" s="209"/>
      <c r="F31" s="209"/>
      <c r="G31" s="13"/>
      <c r="T31" s="81">
        <f t="shared" si="0"/>
        <v>46.142857142857146</v>
      </c>
      <c r="U31" s="21">
        <f t="shared" si="1"/>
        <v>36.914285714285718</v>
      </c>
      <c r="V31" s="21">
        <f t="shared" si="2"/>
        <v>55.371428571428574</v>
      </c>
      <c r="W31">
        <f t="shared" si="3"/>
        <v>27.685714285714287</v>
      </c>
      <c r="X31" s="80">
        <f t="shared" si="4"/>
        <v>64.600000000000009</v>
      </c>
      <c r="Y31" s="21">
        <f t="shared" si="5"/>
        <v>517.28571428571433</v>
      </c>
      <c r="Z31" s="21">
        <f t="shared" si="6"/>
        <v>413.82857142857148</v>
      </c>
      <c r="AA31" s="21">
        <f t="shared" si="7"/>
        <v>620.74285714285725</v>
      </c>
      <c r="AB31">
        <f t="shared" si="8"/>
        <v>310.37142857142862</v>
      </c>
      <c r="AC31" s="80">
        <f t="shared" si="9"/>
        <v>724.2</v>
      </c>
    </row>
    <row r="32" spans="1:29">
      <c r="A32" s="200"/>
      <c r="B32" s="209"/>
      <c r="C32" s="209"/>
      <c r="D32" s="224"/>
      <c r="E32" s="209"/>
      <c r="F32" s="209"/>
      <c r="G32" s="13"/>
      <c r="T32" s="81">
        <f t="shared" si="0"/>
        <v>46.142857142857146</v>
      </c>
      <c r="U32" s="21">
        <f t="shared" si="1"/>
        <v>36.914285714285718</v>
      </c>
      <c r="V32" s="21">
        <f t="shared" si="2"/>
        <v>55.371428571428574</v>
      </c>
      <c r="W32">
        <f t="shared" si="3"/>
        <v>27.685714285714287</v>
      </c>
      <c r="X32" s="80">
        <f t="shared" si="4"/>
        <v>64.600000000000009</v>
      </c>
      <c r="Y32" s="21">
        <f t="shared" si="5"/>
        <v>517.28571428571433</v>
      </c>
      <c r="Z32" s="21">
        <f t="shared" si="6"/>
        <v>413.82857142857148</v>
      </c>
      <c r="AA32" s="21">
        <f t="shared" si="7"/>
        <v>620.74285714285725</v>
      </c>
      <c r="AB32">
        <f t="shared" si="8"/>
        <v>310.37142857142862</v>
      </c>
      <c r="AC32" s="80">
        <f t="shared" si="9"/>
        <v>724.2</v>
      </c>
    </row>
    <row r="33" spans="1:29">
      <c r="A33" s="200"/>
      <c r="B33" s="209"/>
      <c r="C33" s="209"/>
      <c r="D33" s="222"/>
      <c r="E33" s="209"/>
      <c r="F33" s="209"/>
      <c r="G33" s="13"/>
      <c r="T33" s="81">
        <f t="shared" si="0"/>
        <v>46.142857142857146</v>
      </c>
      <c r="U33" s="21">
        <f t="shared" si="1"/>
        <v>36.914285714285718</v>
      </c>
      <c r="V33" s="21">
        <f t="shared" si="2"/>
        <v>55.371428571428574</v>
      </c>
      <c r="W33">
        <f t="shared" si="3"/>
        <v>27.685714285714287</v>
      </c>
      <c r="X33" s="80">
        <f t="shared" si="4"/>
        <v>64.600000000000009</v>
      </c>
      <c r="Y33" s="21">
        <f t="shared" si="5"/>
        <v>517.28571428571433</v>
      </c>
      <c r="Z33" s="21">
        <f t="shared" si="6"/>
        <v>413.82857142857148</v>
      </c>
      <c r="AA33" s="21">
        <f t="shared" si="7"/>
        <v>620.74285714285725</v>
      </c>
      <c r="AB33">
        <f t="shared" si="8"/>
        <v>310.37142857142862</v>
      </c>
      <c r="AC33" s="80">
        <f t="shared" si="9"/>
        <v>724.2</v>
      </c>
    </row>
    <row r="34" spans="1:29">
      <c r="A34" s="200"/>
      <c r="B34" s="209"/>
      <c r="C34" s="209"/>
      <c r="D34" s="222"/>
      <c r="E34" s="209"/>
      <c r="F34" s="209"/>
      <c r="G34" s="13"/>
      <c r="T34" s="81">
        <f t="shared" si="0"/>
        <v>46.142857142857146</v>
      </c>
      <c r="U34" s="21">
        <f t="shared" si="1"/>
        <v>36.914285714285718</v>
      </c>
      <c r="V34" s="21">
        <f t="shared" si="2"/>
        <v>55.371428571428574</v>
      </c>
      <c r="W34">
        <f t="shared" si="3"/>
        <v>27.685714285714287</v>
      </c>
      <c r="X34" s="80">
        <f t="shared" si="4"/>
        <v>64.600000000000009</v>
      </c>
      <c r="Y34" s="21">
        <f t="shared" si="5"/>
        <v>517.28571428571433</v>
      </c>
      <c r="Z34" s="21">
        <f t="shared" si="6"/>
        <v>413.82857142857148</v>
      </c>
      <c r="AA34" s="21">
        <f t="shared" si="7"/>
        <v>620.74285714285725</v>
      </c>
      <c r="AB34">
        <f t="shared" si="8"/>
        <v>310.37142857142862</v>
      </c>
      <c r="AC34" s="80">
        <f t="shared" si="9"/>
        <v>724.2</v>
      </c>
    </row>
    <row r="35" spans="1:29">
      <c r="A35" s="200"/>
      <c r="B35" s="209"/>
      <c r="C35" s="221"/>
      <c r="D35" s="224"/>
      <c r="E35" s="209"/>
      <c r="F35" s="209"/>
      <c r="G35" s="13"/>
      <c r="T35" s="81">
        <f t="shared" si="0"/>
        <v>46.142857142857146</v>
      </c>
      <c r="U35" s="21">
        <f t="shared" si="1"/>
        <v>36.914285714285718</v>
      </c>
      <c r="V35" s="21">
        <f t="shared" si="2"/>
        <v>55.371428571428574</v>
      </c>
      <c r="W35">
        <f t="shared" si="3"/>
        <v>27.685714285714287</v>
      </c>
      <c r="X35" s="80">
        <f t="shared" si="4"/>
        <v>64.600000000000009</v>
      </c>
      <c r="Y35" s="21">
        <f t="shared" si="5"/>
        <v>517.28571428571433</v>
      </c>
      <c r="Z35" s="21">
        <f t="shared" si="6"/>
        <v>413.82857142857148</v>
      </c>
      <c r="AA35" s="21">
        <f t="shared" si="7"/>
        <v>620.74285714285725</v>
      </c>
      <c r="AB35">
        <f t="shared" si="8"/>
        <v>310.37142857142862</v>
      </c>
      <c r="AC35" s="80">
        <f t="shared" si="9"/>
        <v>724.2</v>
      </c>
    </row>
    <row r="36" spans="1:29">
      <c r="A36" s="200"/>
      <c r="B36" s="209"/>
      <c r="C36" s="209"/>
      <c r="D36" s="224"/>
      <c r="E36" s="209"/>
      <c r="F36" s="209"/>
      <c r="G36" s="13"/>
      <c r="T36" s="81">
        <f t="shared" si="0"/>
        <v>46.142857142857146</v>
      </c>
      <c r="U36" s="21">
        <f t="shared" si="1"/>
        <v>36.914285714285718</v>
      </c>
      <c r="V36" s="21">
        <f t="shared" si="2"/>
        <v>55.371428571428574</v>
      </c>
      <c r="W36">
        <f t="shared" si="3"/>
        <v>27.685714285714287</v>
      </c>
      <c r="X36" s="80">
        <f t="shared" si="4"/>
        <v>64.600000000000009</v>
      </c>
      <c r="Y36" s="21">
        <f t="shared" si="5"/>
        <v>517.28571428571433</v>
      </c>
      <c r="Z36" s="21">
        <f t="shared" si="6"/>
        <v>413.82857142857148</v>
      </c>
      <c r="AA36" s="21">
        <f t="shared" si="7"/>
        <v>620.74285714285725</v>
      </c>
      <c r="AB36">
        <f t="shared" si="8"/>
        <v>310.37142857142862</v>
      </c>
      <c r="AC36" s="80">
        <f t="shared" si="9"/>
        <v>724.2</v>
      </c>
    </row>
    <row r="37" spans="1:29">
      <c r="A37" s="200"/>
      <c r="B37" s="209"/>
      <c r="C37" s="209"/>
      <c r="D37" s="222"/>
      <c r="E37" s="226"/>
      <c r="F37" s="226"/>
      <c r="G37" s="13"/>
      <c r="T37" s="81">
        <f t="shared" si="0"/>
        <v>46.142857142857146</v>
      </c>
      <c r="U37" s="21">
        <f t="shared" si="1"/>
        <v>36.914285714285718</v>
      </c>
      <c r="V37" s="21">
        <f t="shared" si="2"/>
        <v>55.371428571428574</v>
      </c>
      <c r="W37">
        <f t="shared" si="3"/>
        <v>27.685714285714287</v>
      </c>
      <c r="X37" s="80">
        <f t="shared" si="4"/>
        <v>64.600000000000009</v>
      </c>
      <c r="Y37" s="21">
        <f t="shared" si="5"/>
        <v>517.28571428571433</v>
      </c>
      <c r="Z37" s="21">
        <f t="shared" si="6"/>
        <v>413.82857142857148</v>
      </c>
      <c r="AA37" s="21">
        <f t="shared" si="7"/>
        <v>620.74285714285725</v>
      </c>
      <c r="AB37">
        <f t="shared" si="8"/>
        <v>310.37142857142862</v>
      </c>
      <c r="AC37" s="80">
        <f t="shared" si="9"/>
        <v>724.2</v>
      </c>
    </row>
    <row r="38" spans="1:29">
      <c r="A38" s="200"/>
      <c r="B38" s="209"/>
      <c r="C38" s="209"/>
      <c r="D38" s="222"/>
      <c r="E38" s="209"/>
      <c r="F38" s="209"/>
      <c r="G38" s="13"/>
      <c r="T38" s="81">
        <f t="shared" si="0"/>
        <v>46.142857142857146</v>
      </c>
      <c r="U38" s="21">
        <f t="shared" si="1"/>
        <v>36.914285714285718</v>
      </c>
      <c r="V38" s="21">
        <f t="shared" si="2"/>
        <v>55.371428571428574</v>
      </c>
      <c r="W38">
        <f t="shared" si="3"/>
        <v>27.685714285714287</v>
      </c>
      <c r="X38" s="80">
        <f t="shared" si="4"/>
        <v>64.600000000000009</v>
      </c>
      <c r="Y38" s="21">
        <f t="shared" si="5"/>
        <v>517.28571428571433</v>
      </c>
      <c r="Z38" s="21">
        <f t="shared" si="6"/>
        <v>413.82857142857148</v>
      </c>
      <c r="AA38" s="21">
        <f t="shared" si="7"/>
        <v>620.74285714285725</v>
      </c>
      <c r="AB38">
        <f t="shared" si="8"/>
        <v>310.37142857142862</v>
      </c>
      <c r="AC38" s="80">
        <f t="shared" si="9"/>
        <v>724.2</v>
      </c>
    </row>
    <row r="39" spans="1:29">
      <c r="A39" s="200"/>
      <c r="B39" s="209"/>
      <c r="C39" s="209"/>
      <c r="D39" s="224"/>
      <c r="E39" s="209"/>
      <c r="F39" s="209"/>
      <c r="G39" s="13"/>
      <c r="T39" s="81">
        <f t="shared" si="0"/>
        <v>46.142857142857146</v>
      </c>
      <c r="U39" s="21">
        <f t="shared" si="1"/>
        <v>36.914285714285718</v>
      </c>
      <c r="V39" s="21">
        <f t="shared" si="2"/>
        <v>55.371428571428574</v>
      </c>
      <c r="W39">
        <f t="shared" si="3"/>
        <v>27.685714285714287</v>
      </c>
      <c r="X39" s="80">
        <f t="shared" si="4"/>
        <v>64.600000000000009</v>
      </c>
      <c r="Y39" s="21">
        <f t="shared" si="5"/>
        <v>517.28571428571433</v>
      </c>
      <c r="Z39" s="21">
        <f t="shared" si="6"/>
        <v>413.82857142857148</v>
      </c>
      <c r="AA39" s="21">
        <f t="shared" si="7"/>
        <v>620.74285714285725</v>
      </c>
      <c r="AB39">
        <f t="shared" si="8"/>
        <v>310.37142857142862</v>
      </c>
      <c r="AC39" s="80">
        <f t="shared" si="9"/>
        <v>724.2</v>
      </c>
    </row>
    <row r="40" spans="1:29">
      <c r="A40" s="200"/>
      <c r="B40" s="209"/>
      <c r="C40" s="209"/>
      <c r="D40" s="224"/>
      <c r="E40" s="209"/>
      <c r="F40" s="209"/>
      <c r="G40" s="13"/>
      <c r="T40" s="81">
        <f t="shared" si="0"/>
        <v>46.142857142857146</v>
      </c>
      <c r="U40" s="21">
        <f t="shared" si="1"/>
        <v>36.914285714285718</v>
      </c>
      <c r="V40" s="21">
        <f t="shared" si="2"/>
        <v>55.371428571428574</v>
      </c>
      <c r="W40">
        <f t="shared" si="3"/>
        <v>27.685714285714287</v>
      </c>
      <c r="X40" s="80">
        <f t="shared" si="4"/>
        <v>64.600000000000009</v>
      </c>
      <c r="Y40" s="21">
        <f t="shared" si="5"/>
        <v>517.28571428571433</v>
      </c>
      <c r="Z40" s="21">
        <f t="shared" si="6"/>
        <v>413.82857142857148</v>
      </c>
      <c r="AA40" s="21">
        <f t="shared" si="7"/>
        <v>620.74285714285725</v>
      </c>
      <c r="AB40">
        <f t="shared" si="8"/>
        <v>310.37142857142862</v>
      </c>
      <c r="AC40" s="80">
        <f t="shared" si="9"/>
        <v>724.2</v>
      </c>
    </row>
    <row r="41" spans="1:29">
      <c r="A41" s="200"/>
      <c r="B41" s="209"/>
      <c r="C41" s="209"/>
      <c r="D41" s="222"/>
      <c r="E41" s="209"/>
      <c r="F41" s="209"/>
      <c r="G41" s="13"/>
      <c r="T41" s="81">
        <f t="shared" si="0"/>
        <v>46.142857142857146</v>
      </c>
      <c r="U41" s="21">
        <f t="shared" si="1"/>
        <v>36.914285714285718</v>
      </c>
      <c r="V41" s="21">
        <f t="shared" si="2"/>
        <v>55.371428571428574</v>
      </c>
      <c r="W41">
        <f t="shared" si="3"/>
        <v>27.685714285714287</v>
      </c>
      <c r="X41" s="80">
        <f t="shared" si="4"/>
        <v>64.600000000000009</v>
      </c>
      <c r="Y41" s="21">
        <f t="shared" si="5"/>
        <v>517.28571428571433</v>
      </c>
      <c r="Z41" s="21">
        <f t="shared" si="6"/>
        <v>413.82857142857148</v>
      </c>
      <c r="AA41" s="21">
        <f t="shared" si="7"/>
        <v>620.74285714285725</v>
      </c>
      <c r="AB41">
        <f t="shared" si="8"/>
        <v>310.37142857142862</v>
      </c>
      <c r="AC41" s="80">
        <f t="shared" si="9"/>
        <v>724.2</v>
      </c>
    </row>
    <row r="42" spans="1:29">
      <c r="A42" s="200"/>
      <c r="B42" s="209"/>
      <c r="C42" s="209"/>
      <c r="D42" s="224"/>
      <c r="E42" s="209"/>
      <c r="F42" s="209"/>
      <c r="G42" s="13"/>
      <c r="T42" s="81">
        <f t="shared" si="0"/>
        <v>46.142857142857146</v>
      </c>
      <c r="U42" s="21">
        <f t="shared" si="1"/>
        <v>36.914285714285718</v>
      </c>
      <c r="V42" s="21">
        <f t="shared" si="2"/>
        <v>55.371428571428574</v>
      </c>
      <c r="W42">
        <f t="shared" si="3"/>
        <v>27.685714285714287</v>
      </c>
      <c r="X42" s="80">
        <f t="shared" si="4"/>
        <v>64.600000000000009</v>
      </c>
      <c r="Y42" s="21">
        <f t="shared" si="5"/>
        <v>517.28571428571433</v>
      </c>
      <c r="Z42" s="21">
        <f t="shared" si="6"/>
        <v>413.82857142857148</v>
      </c>
      <c r="AA42" s="21">
        <f t="shared" si="7"/>
        <v>620.74285714285725</v>
      </c>
      <c r="AB42">
        <f t="shared" si="8"/>
        <v>310.37142857142862</v>
      </c>
      <c r="AC42" s="80">
        <f t="shared" si="9"/>
        <v>724.2</v>
      </c>
    </row>
    <row r="43" spans="1:29">
      <c r="A43" s="200"/>
      <c r="B43" s="209"/>
      <c r="C43" s="209"/>
      <c r="D43" s="224"/>
      <c r="E43" s="209"/>
      <c r="F43" s="209"/>
      <c r="G43" s="13"/>
      <c r="T43" s="81">
        <f t="shared" si="0"/>
        <v>46.142857142857146</v>
      </c>
      <c r="U43" s="21">
        <f t="shared" si="1"/>
        <v>36.914285714285718</v>
      </c>
      <c r="V43" s="21">
        <f t="shared" si="2"/>
        <v>55.371428571428574</v>
      </c>
      <c r="W43">
        <f t="shared" si="3"/>
        <v>27.685714285714287</v>
      </c>
      <c r="X43" s="80">
        <f t="shared" si="4"/>
        <v>64.600000000000009</v>
      </c>
      <c r="Y43" s="21">
        <f t="shared" si="5"/>
        <v>517.28571428571433</v>
      </c>
      <c r="Z43" s="21">
        <f t="shared" si="6"/>
        <v>413.82857142857148</v>
      </c>
      <c r="AA43" s="21">
        <f t="shared" si="7"/>
        <v>620.74285714285725</v>
      </c>
      <c r="AB43">
        <f t="shared" si="8"/>
        <v>310.37142857142862</v>
      </c>
      <c r="AC43" s="80">
        <f t="shared" si="9"/>
        <v>724.2</v>
      </c>
    </row>
    <row r="44" spans="1:29">
      <c r="A44" s="200"/>
      <c r="B44" s="221"/>
      <c r="C44" s="209"/>
      <c r="D44" s="222"/>
      <c r="E44" s="209"/>
      <c r="F44" s="209"/>
      <c r="G44" s="13"/>
      <c r="T44" s="81">
        <f t="shared" si="0"/>
        <v>46.142857142857146</v>
      </c>
      <c r="U44" s="21">
        <f t="shared" si="1"/>
        <v>36.914285714285718</v>
      </c>
      <c r="V44" s="21">
        <f t="shared" si="2"/>
        <v>55.371428571428574</v>
      </c>
      <c r="W44">
        <f t="shared" si="3"/>
        <v>27.685714285714287</v>
      </c>
      <c r="X44" s="80">
        <f t="shared" si="4"/>
        <v>64.600000000000009</v>
      </c>
      <c r="Y44" s="21">
        <f t="shared" si="5"/>
        <v>517.28571428571433</v>
      </c>
      <c r="Z44" s="21">
        <f t="shared" si="6"/>
        <v>413.82857142857148</v>
      </c>
      <c r="AA44" s="21">
        <f t="shared" si="7"/>
        <v>620.74285714285725</v>
      </c>
      <c r="AB44">
        <f t="shared" si="8"/>
        <v>310.37142857142862</v>
      </c>
      <c r="AC44" s="80">
        <f t="shared" si="9"/>
        <v>724.2</v>
      </c>
    </row>
    <row r="45" spans="1:29">
      <c r="A45" s="200"/>
      <c r="B45" s="221"/>
      <c r="C45" s="209"/>
      <c r="D45" s="222"/>
      <c r="E45" s="209"/>
      <c r="F45" s="209"/>
      <c r="G45" s="13"/>
      <c r="T45" s="81">
        <f t="shared" si="0"/>
        <v>46.142857142857146</v>
      </c>
      <c r="U45" s="21">
        <f t="shared" si="1"/>
        <v>36.914285714285718</v>
      </c>
      <c r="V45" s="21">
        <f t="shared" si="2"/>
        <v>55.371428571428574</v>
      </c>
      <c r="W45">
        <f t="shared" si="3"/>
        <v>27.685714285714287</v>
      </c>
      <c r="X45" s="80">
        <f t="shared" si="4"/>
        <v>64.600000000000009</v>
      </c>
      <c r="Y45" s="21">
        <f t="shared" si="5"/>
        <v>517.28571428571433</v>
      </c>
      <c r="Z45" s="21">
        <f t="shared" si="6"/>
        <v>413.82857142857148</v>
      </c>
      <c r="AA45" s="21">
        <f t="shared" si="7"/>
        <v>620.74285714285725</v>
      </c>
      <c r="AB45">
        <f t="shared" si="8"/>
        <v>310.37142857142862</v>
      </c>
      <c r="AC45" s="80">
        <f t="shared" si="9"/>
        <v>724.2</v>
      </c>
    </row>
    <row r="46" spans="1:29">
      <c r="A46" s="200"/>
      <c r="B46" s="221"/>
      <c r="C46" s="209"/>
      <c r="D46" s="222"/>
      <c r="E46" s="209"/>
      <c r="F46" s="209"/>
      <c r="G46" s="13"/>
      <c r="T46" s="81">
        <f t="shared" si="0"/>
        <v>46.142857142857146</v>
      </c>
      <c r="U46" s="21">
        <f t="shared" si="1"/>
        <v>36.914285714285718</v>
      </c>
      <c r="V46" s="21">
        <f t="shared" si="2"/>
        <v>55.371428571428574</v>
      </c>
      <c r="W46">
        <f t="shared" si="3"/>
        <v>27.685714285714287</v>
      </c>
      <c r="X46" s="80">
        <f t="shared" si="4"/>
        <v>64.600000000000009</v>
      </c>
      <c r="Y46" s="21">
        <f t="shared" si="5"/>
        <v>517.28571428571433</v>
      </c>
      <c r="Z46" s="21">
        <f t="shared" si="6"/>
        <v>413.82857142857148</v>
      </c>
      <c r="AA46" s="21">
        <f t="shared" si="7"/>
        <v>620.74285714285725</v>
      </c>
      <c r="AB46">
        <f t="shared" si="8"/>
        <v>310.37142857142862</v>
      </c>
      <c r="AC46" s="80">
        <f t="shared" si="9"/>
        <v>724.2</v>
      </c>
    </row>
    <row r="47" spans="1:29">
      <c r="A47" s="200"/>
      <c r="B47" s="209"/>
      <c r="C47" s="209"/>
      <c r="D47" s="209"/>
      <c r="E47" s="209"/>
      <c r="F47" s="209"/>
      <c r="G47" s="13"/>
      <c r="T47" s="81">
        <f t="shared" si="0"/>
        <v>46.142857142857146</v>
      </c>
      <c r="U47" s="21">
        <f t="shared" si="1"/>
        <v>36.914285714285718</v>
      </c>
      <c r="V47" s="21">
        <f t="shared" si="2"/>
        <v>55.371428571428574</v>
      </c>
      <c r="W47">
        <f t="shared" si="3"/>
        <v>27.685714285714287</v>
      </c>
      <c r="X47" s="80">
        <f t="shared" si="4"/>
        <v>64.600000000000009</v>
      </c>
      <c r="Y47" s="21">
        <f t="shared" si="5"/>
        <v>517.28571428571433</v>
      </c>
      <c r="Z47" s="21">
        <f t="shared" si="6"/>
        <v>413.82857142857148</v>
      </c>
      <c r="AA47" s="21">
        <f t="shared" si="7"/>
        <v>620.74285714285725</v>
      </c>
      <c r="AB47">
        <f t="shared" si="8"/>
        <v>310.37142857142862</v>
      </c>
      <c r="AC47" s="80">
        <f t="shared" si="9"/>
        <v>724.2</v>
      </c>
    </row>
    <row r="48" spans="1:29">
      <c r="A48" s="200"/>
      <c r="B48" s="209"/>
      <c r="C48" s="209"/>
      <c r="D48" s="224"/>
      <c r="E48" s="226"/>
      <c r="F48" s="226"/>
      <c r="G48" s="13"/>
      <c r="T48" s="81">
        <f t="shared" si="0"/>
        <v>46.142857142857146</v>
      </c>
      <c r="U48" s="21">
        <f t="shared" si="1"/>
        <v>36.914285714285718</v>
      </c>
      <c r="V48" s="21">
        <f t="shared" si="2"/>
        <v>55.371428571428574</v>
      </c>
      <c r="W48">
        <f t="shared" si="3"/>
        <v>27.685714285714287</v>
      </c>
      <c r="X48" s="80">
        <f t="shared" si="4"/>
        <v>64.600000000000009</v>
      </c>
      <c r="Y48" s="21">
        <f t="shared" si="5"/>
        <v>517.28571428571433</v>
      </c>
      <c r="Z48" s="21">
        <f t="shared" si="6"/>
        <v>413.82857142857148</v>
      </c>
      <c r="AA48" s="21">
        <f t="shared" si="7"/>
        <v>620.74285714285725</v>
      </c>
      <c r="AB48">
        <f t="shared" si="8"/>
        <v>310.37142857142862</v>
      </c>
      <c r="AC48" s="80">
        <f t="shared" si="9"/>
        <v>724.2</v>
      </c>
    </row>
    <row r="49" spans="1:29">
      <c r="A49" s="200"/>
      <c r="B49" s="209"/>
      <c r="C49" s="209"/>
      <c r="D49" s="224"/>
      <c r="E49" s="226"/>
      <c r="F49" s="226"/>
      <c r="G49" s="13"/>
      <c r="T49" s="81">
        <f t="shared" si="0"/>
        <v>46.142857142857146</v>
      </c>
      <c r="U49" s="21">
        <f t="shared" si="1"/>
        <v>36.914285714285718</v>
      </c>
      <c r="V49" s="21">
        <f t="shared" si="2"/>
        <v>55.371428571428574</v>
      </c>
      <c r="W49">
        <f t="shared" si="3"/>
        <v>27.685714285714287</v>
      </c>
      <c r="X49" s="80">
        <f t="shared" si="4"/>
        <v>64.600000000000009</v>
      </c>
      <c r="Y49" s="21">
        <f t="shared" si="5"/>
        <v>517.28571428571433</v>
      </c>
      <c r="Z49" s="21">
        <f t="shared" si="6"/>
        <v>413.82857142857148</v>
      </c>
      <c r="AA49" s="21">
        <f t="shared" si="7"/>
        <v>620.74285714285725</v>
      </c>
      <c r="AB49">
        <f t="shared" si="8"/>
        <v>310.37142857142862</v>
      </c>
      <c r="AC49" s="80">
        <f t="shared" si="9"/>
        <v>724.2</v>
      </c>
    </row>
    <row r="50" spans="1:29">
      <c r="A50" s="200"/>
      <c r="B50" s="209"/>
      <c r="C50" s="209"/>
      <c r="D50" s="224"/>
      <c r="E50" s="226"/>
      <c r="F50" s="226"/>
      <c r="G50" s="13"/>
      <c r="T50" s="81">
        <f t="shared" si="0"/>
        <v>46.142857142857146</v>
      </c>
      <c r="U50" s="21">
        <f t="shared" si="1"/>
        <v>36.914285714285718</v>
      </c>
      <c r="V50" s="21">
        <f t="shared" si="2"/>
        <v>55.371428571428574</v>
      </c>
      <c r="W50">
        <f t="shared" si="3"/>
        <v>27.685714285714287</v>
      </c>
      <c r="X50" s="80">
        <f t="shared" si="4"/>
        <v>64.600000000000009</v>
      </c>
      <c r="Y50" s="21">
        <f t="shared" si="5"/>
        <v>517.28571428571433</v>
      </c>
      <c r="Z50" s="21">
        <f t="shared" si="6"/>
        <v>413.82857142857148</v>
      </c>
      <c r="AA50" s="21">
        <f t="shared" si="7"/>
        <v>620.74285714285725</v>
      </c>
      <c r="AB50">
        <f t="shared" si="8"/>
        <v>310.37142857142862</v>
      </c>
      <c r="AC50" s="80">
        <f t="shared" si="9"/>
        <v>724.2</v>
      </c>
    </row>
    <row r="51" spans="1:29">
      <c r="A51" s="200"/>
      <c r="B51" s="209"/>
      <c r="C51" s="209"/>
      <c r="D51" s="224"/>
      <c r="E51" s="226"/>
      <c r="F51" s="226"/>
      <c r="G51" s="13"/>
      <c r="T51" s="81">
        <f t="shared" si="0"/>
        <v>46.142857142857146</v>
      </c>
      <c r="U51" s="21">
        <f t="shared" si="1"/>
        <v>36.914285714285718</v>
      </c>
      <c r="V51" s="21">
        <f t="shared" si="2"/>
        <v>55.371428571428574</v>
      </c>
      <c r="W51">
        <f t="shared" si="3"/>
        <v>27.685714285714287</v>
      </c>
      <c r="X51" s="80">
        <f t="shared" si="4"/>
        <v>64.600000000000009</v>
      </c>
      <c r="Y51" s="21">
        <f t="shared" si="5"/>
        <v>517.28571428571433</v>
      </c>
      <c r="Z51" s="21">
        <f t="shared" si="6"/>
        <v>413.82857142857148</v>
      </c>
      <c r="AA51" s="21">
        <f t="shared" si="7"/>
        <v>620.74285714285725</v>
      </c>
      <c r="AB51">
        <f t="shared" si="8"/>
        <v>310.37142857142862</v>
      </c>
      <c r="AC51" s="80">
        <f t="shared" si="9"/>
        <v>724.2</v>
      </c>
    </row>
    <row r="52" spans="1:29">
      <c r="A52" s="200"/>
      <c r="B52" s="209"/>
      <c r="C52" s="209"/>
      <c r="D52" s="224"/>
      <c r="E52" s="226"/>
      <c r="F52" s="226"/>
      <c r="G52" s="13"/>
      <c r="T52" s="81">
        <f t="shared" si="0"/>
        <v>46.142857142857146</v>
      </c>
      <c r="U52" s="21">
        <f t="shared" si="1"/>
        <v>36.914285714285718</v>
      </c>
      <c r="V52" s="21">
        <f t="shared" si="2"/>
        <v>55.371428571428574</v>
      </c>
      <c r="W52">
        <f t="shared" si="3"/>
        <v>27.685714285714287</v>
      </c>
      <c r="X52" s="80">
        <f t="shared" si="4"/>
        <v>64.600000000000009</v>
      </c>
      <c r="Y52" s="21">
        <f t="shared" si="5"/>
        <v>517.28571428571433</v>
      </c>
      <c r="Z52" s="21">
        <f t="shared" si="6"/>
        <v>413.82857142857148</v>
      </c>
      <c r="AA52" s="21">
        <f t="shared" si="7"/>
        <v>620.74285714285725</v>
      </c>
      <c r="AB52">
        <f t="shared" si="8"/>
        <v>310.37142857142862</v>
      </c>
      <c r="AC52" s="80">
        <f t="shared" si="9"/>
        <v>724.2</v>
      </c>
    </row>
    <row r="53" spans="1:29">
      <c r="A53" s="200"/>
      <c r="B53" s="209"/>
      <c r="C53" s="209"/>
      <c r="D53" s="224"/>
      <c r="E53" s="226"/>
      <c r="F53" s="226"/>
      <c r="G53" s="13"/>
    </row>
    <row r="54" spans="1:29">
      <c r="A54" s="200"/>
      <c r="B54" s="209"/>
      <c r="C54" s="209"/>
      <c r="D54" s="224"/>
      <c r="E54" s="226"/>
      <c r="F54" s="226"/>
      <c r="G54" s="13"/>
    </row>
    <row r="55" spans="1:29">
      <c r="A55" s="200"/>
      <c r="B55" s="209"/>
      <c r="C55" s="209"/>
      <c r="D55" s="224"/>
      <c r="E55" s="226"/>
      <c r="F55" s="226"/>
      <c r="G55" s="13"/>
    </row>
    <row r="56" spans="1:29">
      <c r="A56" s="227"/>
      <c r="B56" s="230"/>
      <c r="C56" s="230"/>
      <c r="D56" s="226"/>
      <c r="E56" s="226"/>
      <c r="F56" s="226"/>
      <c r="G56" s="13"/>
    </row>
    <row r="57" spans="1:29">
      <c r="A57" s="227"/>
      <c r="B57" s="230"/>
      <c r="C57" s="230"/>
      <c r="D57" s="226"/>
      <c r="E57" s="226"/>
      <c r="F57" s="226"/>
      <c r="G57" s="13"/>
    </row>
    <row r="58" spans="1:29">
      <c r="A58" s="227"/>
      <c r="B58" s="230"/>
      <c r="C58" s="230"/>
      <c r="D58" s="226"/>
      <c r="E58" s="226"/>
      <c r="F58" s="226"/>
      <c r="G58" s="13"/>
    </row>
    <row r="59" spans="1:29">
      <c r="A59" s="228"/>
      <c r="B59" s="196"/>
      <c r="C59" s="196"/>
      <c r="D59" s="196"/>
      <c r="E59" s="196"/>
      <c r="F59" s="196"/>
    </row>
    <row r="60" spans="1:29">
      <c r="A60" s="196"/>
      <c r="B60" s="196"/>
      <c r="C60" s="196"/>
      <c r="D60" s="196"/>
      <c r="E60" s="196"/>
      <c r="F60" s="196"/>
    </row>
    <row r="61" spans="1:29">
      <c r="A61" s="196"/>
      <c r="B61" s="196"/>
      <c r="C61" s="196"/>
      <c r="D61" s="196"/>
      <c r="E61" s="196"/>
      <c r="F61" s="196"/>
    </row>
    <row r="62" spans="1:29">
      <c r="A62" s="196"/>
      <c r="B62" s="196"/>
      <c r="C62" s="196"/>
      <c r="D62" s="196"/>
      <c r="E62" s="196"/>
      <c r="F62" s="196"/>
    </row>
    <row r="63" spans="1:29">
      <c r="A63" s="196"/>
      <c r="B63" s="196"/>
      <c r="C63" s="196"/>
      <c r="D63" s="196"/>
      <c r="E63" s="196"/>
      <c r="F63" s="196"/>
    </row>
    <row r="64" spans="1:29">
      <c r="A64" s="196"/>
      <c r="B64" s="196"/>
      <c r="C64" s="196"/>
      <c r="D64" s="196"/>
      <c r="E64" s="196"/>
      <c r="F64" s="196"/>
    </row>
    <row r="65" spans="1:6">
      <c r="A65" s="196"/>
      <c r="B65" s="196"/>
      <c r="C65" s="196"/>
      <c r="D65" s="196"/>
      <c r="E65" s="196"/>
      <c r="F65" s="196"/>
    </row>
    <row r="66" spans="1:6">
      <c r="A66" s="196"/>
      <c r="B66" s="196"/>
      <c r="C66" s="196"/>
      <c r="D66" s="196"/>
      <c r="E66" s="196"/>
      <c r="F66" s="196"/>
    </row>
    <row r="67" spans="1:6">
      <c r="A67" s="196"/>
      <c r="B67" s="196"/>
      <c r="C67" s="196"/>
      <c r="D67" s="196"/>
      <c r="E67" s="196"/>
      <c r="F67" s="196"/>
    </row>
    <row r="68" spans="1:6">
      <c r="A68" s="196"/>
      <c r="B68" s="196"/>
      <c r="C68" s="196"/>
      <c r="D68" s="196"/>
      <c r="E68" s="196"/>
      <c r="F68" s="196"/>
    </row>
    <row r="69" spans="1:6">
      <c r="A69" s="196"/>
      <c r="B69" s="196"/>
      <c r="C69" s="196"/>
      <c r="D69" s="196"/>
      <c r="E69" s="196"/>
      <c r="F69" s="196"/>
    </row>
    <row r="70" spans="1:6">
      <c r="A70" s="196"/>
      <c r="B70" s="196"/>
      <c r="C70" s="196"/>
      <c r="D70" s="196"/>
      <c r="E70" s="196"/>
      <c r="F70" s="196"/>
    </row>
    <row r="71" spans="1:6">
      <c r="A71" s="196"/>
      <c r="B71" s="196"/>
      <c r="C71" s="196"/>
      <c r="D71" s="196"/>
      <c r="E71" s="196"/>
      <c r="F71" s="196"/>
    </row>
    <row r="72" spans="1:6">
      <c r="A72" s="196"/>
      <c r="B72" s="196"/>
      <c r="C72" s="196"/>
      <c r="D72" s="196"/>
      <c r="E72" s="196"/>
      <c r="F72" s="196"/>
    </row>
    <row r="73" spans="1:6">
      <c r="A73" s="196"/>
      <c r="B73" s="196"/>
      <c r="C73" s="196"/>
      <c r="D73" s="196"/>
      <c r="E73" s="196"/>
      <c r="F73" s="196"/>
    </row>
    <row r="74" spans="1:6">
      <c r="A74" s="196"/>
      <c r="B74" s="196"/>
      <c r="C74" s="196"/>
      <c r="D74" s="196"/>
      <c r="E74" s="196"/>
      <c r="F74" s="196"/>
    </row>
    <row r="75" spans="1:6">
      <c r="A75" s="196"/>
      <c r="B75" s="196"/>
      <c r="C75" s="196"/>
      <c r="D75" s="196"/>
      <c r="E75" s="196"/>
      <c r="F75" s="196"/>
    </row>
    <row r="76" spans="1:6">
      <c r="A76" s="196"/>
      <c r="B76" s="196"/>
      <c r="C76" s="196"/>
      <c r="D76" s="196"/>
      <c r="E76" s="196"/>
      <c r="F76" s="196"/>
    </row>
    <row r="77" spans="1:6">
      <c r="A77" s="196"/>
      <c r="B77" s="196"/>
      <c r="C77" s="196"/>
      <c r="D77" s="196"/>
      <c r="E77" s="196"/>
      <c r="F77" s="196"/>
    </row>
    <row r="78" spans="1:6">
      <c r="A78" s="196"/>
      <c r="B78" s="196"/>
      <c r="C78" s="196"/>
      <c r="D78" s="196"/>
      <c r="E78" s="196"/>
      <c r="F78" s="196"/>
    </row>
    <row r="79" spans="1:6">
      <c r="A79" s="196"/>
      <c r="B79" s="196"/>
      <c r="C79" s="196"/>
      <c r="D79" s="196"/>
      <c r="E79" s="196"/>
      <c r="F79" s="196"/>
    </row>
    <row r="80" spans="1:6">
      <c r="A80" s="196"/>
      <c r="B80" s="196"/>
      <c r="C80" s="196"/>
      <c r="D80" s="196"/>
      <c r="E80" s="196"/>
      <c r="F80" s="196"/>
    </row>
    <row r="81" spans="1:6">
      <c r="A81" s="196"/>
      <c r="B81" s="196"/>
      <c r="C81" s="196"/>
      <c r="D81" s="196"/>
      <c r="E81" s="196"/>
      <c r="F81" s="196"/>
    </row>
    <row r="82" spans="1:6">
      <c r="A82" s="196"/>
      <c r="B82" s="196"/>
      <c r="C82" s="196"/>
      <c r="D82" s="196"/>
      <c r="E82" s="196"/>
      <c r="F82" s="196"/>
    </row>
    <row r="83" spans="1:6">
      <c r="A83" s="196"/>
      <c r="B83" s="196"/>
      <c r="C83" s="196"/>
      <c r="D83" s="196"/>
      <c r="E83" s="196"/>
      <c r="F83" s="196"/>
    </row>
    <row r="84" spans="1:6">
      <c r="A84" s="196"/>
      <c r="B84" s="196"/>
      <c r="C84" s="196"/>
      <c r="D84" s="196"/>
      <c r="E84" s="196"/>
      <c r="F84" s="196"/>
    </row>
    <row r="85" spans="1:6">
      <c r="A85" s="196"/>
      <c r="B85" s="196"/>
      <c r="C85" s="196"/>
      <c r="D85" s="196"/>
      <c r="E85" s="196"/>
      <c r="F85" s="196"/>
    </row>
    <row r="86" spans="1:6">
      <c r="A86" s="196"/>
      <c r="B86" s="196"/>
      <c r="C86" s="196"/>
      <c r="D86" s="196"/>
      <c r="E86" s="196"/>
      <c r="F86" s="196"/>
    </row>
    <row r="87" spans="1:6">
      <c r="A87" s="196"/>
      <c r="B87" s="196"/>
      <c r="C87" s="196"/>
      <c r="D87" s="196"/>
      <c r="E87" s="196"/>
      <c r="F87" s="196"/>
    </row>
    <row r="88" spans="1:6">
      <c r="A88" s="196"/>
      <c r="B88" s="196"/>
      <c r="C88" s="196"/>
      <c r="D88" s="196"/>
      <c r="E88" s="196"/>
      <c r="F88" s="196"/>
    </row>
    <row r="89" spans="1:6">
      <c r="A89" s="196"/>
      <c r="B89" s="196"/>
      <c r="C89" s="196"/>
      <c r="D89" s="196"/>
      <c r="E89" s="196"/>
      <c r="F89" s="196"/>
    </row>
    <row r="90" spans="1:6">
      <c r="A90" s="196"/>
      <c r="B90" s="196"/>
      <c r="C90" s="196"/>
      <c r="D90" s="196"/>
      <c r="E90" s="196"/>
      <c r="F90" s="196"/>
    </row>
    <row r="91" spans="1:6">
      <c r="A91" s="196"/>
      <c r="B91" s="196"/>
      <c r="C91" s="196"/>
      <c r="D91" s="196"/>
      <c r="E91" s="196"/>
      <c r="F91" s="196"/>
    </row>
    <row r="92" spans="1:6">
      <c r="A92" s="196"/>
      <c r="B92" s="196"/>
      <c r="C92" s="196"/>
      <c r="D92" s="196"/>
      <c r="E92" s="196"/>
      <c r="F92" s="196"/>
    </row>
    <row r="93" spans="1:6">
      <c r="A93" s="196"/>
      <c r="B93" s="196"/>
      <c r="C93" s="196"/>
      <c r="D93" s="196"/>
      <c r="E93" s="196"/>
      <c r="F93" s="196"/>
    </row>
    <row r="94" spans="1:6">
      <c r="A94" s="196"/>
      <c r="B94" s="196"/>
      <c r="C94" s="196"/>
      <c r="D94" s="196"/>
      <c r="E94" s="196"/>
      <c r="F94" s="196"/>
    </row>
    <row r="95" spans="1:6">
      <c r="A95" s="196"/>
      <c r="B95" s="196"/>
      <c r="C95" s="196"/>
      <c r="D95" s="196"/>
      <c r="E95" s="196"/>
      <c r="F95" s="196"/>
    </row>
    <row r="96" spans="1:6">
      <c r="A96" s="196"/>
      <c r="B96" s="196"/>
      <c r="C96" s="196"/>
      <c r="D96" s="196"/>
      <c r="E96" s="196"/>
      <c r="F96" s="196"/>
    </row>
    <row r="97" spans="1:6">
      <c r="A97" s="196"/>
      <c r="B97" s="196"/>
      <c r="C97" s="196"/>
      <c r="D97" s="196"/>
      <c r="E97" s="196"/>
      <c r="F97" s="196"/>
    </row>
    <row r="98" spans="1:6">
      <c r="A98" s="196"/>
      <c r="B98" s="196"/>
      <c r="C98" s="196"/>
      <c r="D98" s="196"/>
      <c r="E98" s="196"/>
      <c r="F98" s="196"/>
    </row>
    <row r="99" spans="1:6">
      <c r="A99" s="196"/>
      <c r="B99" s="196"/>
      <c r="C99" s="196"/>
      <c r="D99" s="196"/>
      <c r="E99" s="196"/>
      <c r="F99" s="196"/>
    </row>
    <row r="100" spans="1:6">
      <c r="A100" s="196"/>
      <c r="B100" s="196"/>
      <c r="C100" s="196"/>
      <c r="D100" s="196"/>
      <c r="E100" s="196"/>
      <c r="F100" s="196"/>
    </row>
    <row r="101" spans="1:6">
      <c r="A101" s="196"/>
      <c r="B101" s="196"/>
      <c r="C101" s="196"/>
      <c r="D101" s="196"/>
      <c r="E101" s="196"/>
      <c r="F101" s="196"/>
    </row>
    <row r="102" spans="1:6">
      <c r="A102" s="196"/>
      <c r="B102" s="196"/>
      <c r="C102" s="196"/>
      <c r="D102" s="196"/>
      <c r="E102" s="196"/>
      <c r="F102" s="196"/>
    </row>
    <row r="103" spans="1:6">
      <c r="A103" s="196"/>
      <c r="B103" s="196"/>
      <c r="C103" s="196"/>
      <c r="D103" s="196"/>
      <c r="E103" s="196"/>
      <c r="F103" s="196"/>
    </row>
    <row r="104" spans="1:6">
      <c r="A104" s="196"/>
      <c r="B104" s="196"/>
      <c r="C104" s="196"/>
      <c r="D104" s="196"/>
      <c r="E104" s="196"/>
      <c r="F104" s="196"/>
    </row>
    <row r="105" spans="1:6">
      <c r="A105" s="196"/>
      <c r="B105" s="196"/>
      <c r="C105" s="196"/>
      <c r="D105" s="196"/>
      <c r="E105" s="196"/>
      <c r="F105" s="196"/>
    </row>
    <row r="106" spans="1:6">
      <c r="A106" s="196"/>
      <c r="B106" s="196"/>
      <c r="C106" s="196"/>
      <c r="D106" s="196"/>
      <c r="E106" s="196"/>
      <c r="F106" s="196"/>
    </row>
    <row r="107" spans="1:6">
      <c r="A107" s="196"/>
      <c r="B107" s="196"/>
      <c r="C107" s="196"/>
      <c r="D107" s="196"/>
      <c r="E107" s="196"/>
      <c r="F107" s="196"/>
    </row>
    <row r="108" spans="1:6">
      <c r="A108" s="196"/>
      <c r="B108" s="196"/>
      <c r="C108" s="196"/>
      <c r="D108" s="196"/>
      <c r="E108" s="196"/>
      <c r="F108" s="196"/>
    </row>
    <row r="109" spans="1:6">
      <c r="A109" s="196"/>
      <c r="B109" s="196"/>
      <c r="C109" s="196"/>
      <c r="D109" s="196"/>
      <c r="E109" s="196"/>
      <c r="F109" s="196"/>
    </row>
    <row r="110" spans="1:6">
      <c r="A110" s="196"/>
      <c r="B110" s="196"/>
      <c r="C110" s="196"/>
      <c r="D110" s="196"/>
      <c r="E110" s="196"/>
      <c r="F110" s="196"/>
    </row>
    <row r="111" spans="1:6">
      <c r="A111" s="196"/>
      <c r="B111" s="196"/>
      <c r="C111" s="196"/>
      <c r="D111" s="196"/>
      <c r="E111" s="196"/>
      <c r="F111" s="196"/>
    </row>
    <row r="112" spans="1:6">
      <c r="A112" s="196"/>
      <c r="B112" s="196"/>
      <c r="C112" s="196"/>
      <c r="D112" s="196"/>
      <c r="E112" s="196"/>
      <c r="F112" s="196"/>
    </row>
    <row r="113" spans="1:6">
      <c r="A113" s="196"/>
      <c r="B113" s="196"/>
      <c r="C113" s="196"/>
      <c r="D113" s="196"/>
      <c r="E113" s="196"/>
      <c r="F113" s="196"/>
    </row>
    <row r="114" spans="1:6">
      <c r="A114" s="196"/>
      <c r="B114" s="196"/>
      <c r="C114" s="196"/>
      <c r="D114" s="196"/>
      <c r="E114" s="196"/>
      <c r="F114" s="196"/>
    </row>
    <row r="115" spans="1:6">
      <c r="A115" s="196"/>
      <c r="B115" s="196"/>
      <c r="C115" s="196"/>
      <c r="D115" s="196"/>
      <c r="E115" s="196"/>
      <c r="F115" s="196"/>
    </row>
    <row r="116" spans="1:6">
      <c r="A116" s="196"/>
      <c r="B116" s="196"/>
      <c r="C116" s="196"/>
      <c r="D116" s="196"/>
      <c r="E116" s="196"/>
      <c r="F116" s="196"/>
    </row>
    <row r="117" spans="1:6">
      <c r="A117" s="196"/>
      <c r="B117" s="196"/>
      <c r="C117" s="196"/>
      <c r="D117" s="196"/>
      <c r="E117" s="196"/>
      <c r="F117" s="196"/>
    </row>
    <row r="118" spans="1:6">
      <c r="A118" s="196"/>
      <c r="B118" s="196"/>
      <c r="C118" s="196"/>
      <c r="D118" s="196"/>
      <c r="E118" s="196"/>
      <c r="F118" s="196"/>
    </row>
    <row r="119" spans="1:6">
      <c r="A119" s="196"/>
      <c r="B119" s="196"/>
      <c r="C119" s="196"/>
      <c r="D119" s="196"/>
      <c r="E119" s="196"/>
      <c r="F119" s="196"/>
    </row>
    <row r="120" spans="1:6">
      <c r="A120" s="196"/>
      <c r="B120" s="196"/>
      <c r="C120" s="196"/>
      <c r="D120" s="196"/>
      <c r="E120" s="196"/>
      <c r="F120" s="196"/>
    </row>
    <row r="121" spans="1:6">
      <c r="A121" s="196"/>
      <c r="B121" s="196"/>
      <c r="C121" s="196"/>
      <c r="D121" s="196"/>
      <c r="E121" s="196"/>
      <c r="F121" s="196"/>
    </row>
    <row r="122" spans="1:6">
      <c r="A122" s="196"/>
      <c r="B122" s="196"/>
      <c r="C122" s="196"/>
      <c r="D122" s="196"/>
      <c r="E122" s="196"/>
      <c r="F122" s="196"/>
    </row>
    <row r="123" spans="1:6">
      <c r="A123" s="196"/>
      <c r="B123" s="196"/>
      <c r="C123" s="196"/>
      <c r="D123" s="196"/>
      <c r="E123" s="196"/>
      <c r="F123" s="196"/>
    </row>
    <row r="124" spans="1:6">
      <c r="A124" s="196"/>
      <c r="B124" s="196"/>
      <c r="C124" s="196"/>
      <c r="D124" s="196"/>
      <c r="E124" s="196"/>
      <c r="F124" s="196"/>
    </row>
    <row r="125" spans="1:6">
      <c r="A125" s="196"/>
      <c r="B125" s="196"/>
      <c r="C125" s="196"/>
      <c r="D125" s="196"/>
      <c r="E125" s="196"/>
      <c r="F125" s="196"/>
    </row>
    <row r="126" spans="1:6">
      <c r="A126" s="196"/>
      <c r="B126" s="196"/>
      <c r="C126" s="196"/>
      <c r="D126" s="196"/>
      <c r="E126" s="196"/>
      <c r="F126" s="196"/>
    </row>
    <row r="127" spans="1:6">
      <c r="A127" s="196"/>
      <c r="B127" s="196"/>
      <c r="C127" s="196"/>
      <c r="D127" s="196"/>
      <c r="E127" s="196"/>
      <c r="F127" s="196"/>
    </row>
    <row r="128" spans="1:6">
      <c r="A128" s="196"/>
      <c r="B128" s="196"/>
      <c r="C128" s="196"/>
      <c r="D128" s="196"/>
      <c r="E128" s="196"/>
      <c r="F128" s="196"/>
    </row>
    <row r="129" spans="1:6">
      <c r="A129" s="196"/>
      <c r="B129" s="196"/>
      <c r="C129" s="196"/>
      <c r="D129" s="196"/>
      <c r="E129" s="196"/>
      <c r="F129" s="196"/>
    </row>
    <row r="130" spans="1:6">
      <c r="A130" s="196"/>
      <c r="B130" s="196"/>
      <c r="C130" s="196"/>
      <c r="D130" s="196"/>
      <c r="E130" s="196"/>
      <c r="F130" s="196"/>
    </row>
    <row r="131" spans="1:6">
      <c r="A131" s="196"/>
      <c r="B131" s="196"/>
      <c r="C131" s="196"/>
      <c r="D131" s="196"/>
      <c r="E131" s="196"/>
      <c r="F131" s="196"/>
    </row>
    <row r="132" spans="1:6">
      <c r="A132" s="196"/>
      <c r="B132" s="196"/>
      <c r="C132" s="196"/>
      <c r="D132" s="196"/>
      <c r="E132" s="196"/>
      <c r="F132" s="196"/>
    </row>
    <row r="133" spans="1:6">
      <c r="A133" s="196"/>
      <c r="B133" s="196"/>
      <c r="C133" s="196"/>
      <c r="D133" s="196"/>
      <c r="E133" s="196"/>
      <c r="F133" s="196"/>
    </row>
    <row r="134" spans="1:6">
      <c r="A134" s="196"/>
      <c r="B134" s="196"/>
      <c r="C134" s="196"/>
      <c r="D134" s="196"/>
      <c r="E134" s="196"/>
      <c r="F134" s="196"/>
    </row>
    <row r="135" spans="1:6">
      <c r="A135" s="196"/>
      <c r="B135" s="196"/>
      <c r="C135" s="196"/>
      <c r="D135" s="196"/>
      <c r="E135" s="196"/>
      <c r="F135" s="196"/>
    </row>
    <row r="136" spans="1:6">
      <c r="A136" s="196"/>
      <c r="B136" s="196"/>
      <c r="C136" s="196"/>
      <c r="D136" s="196"/>
      <c r="E136" s="196"/>
      <c r="F136" s="196"/>
    </row>
    <row r="137" spans="1:6">
      <c r="A137" s="196"/>
      <c r="B137" s="196"/>
      <c r="C137" s="196"/>
      <c r="D137" s="196"/>
      <c r="E137" s="196"/>
      <c r="F137" s="196"/>
    </row>
    <row r="138" spans="1:6">
      <c r="A138" s="196"/>
      <c r="B138" s="196"/>
      <c r="C138" s="196"/>
      <c r="D138" s="196"/>
      <c r="E138" s="196"/>
      <c r="F138" s="196"/>
    </row>
    <row r="139" spans="1:6">
      <c r="A139" s="196"/>
      <c r="B139" s="196"/>
      <c r="C139" s="196"/>
      <c r="D139" s="196"/>
      <c r="E139" s="196"/>
      <c r="F139" s="196"/>
    </row>
    <row r="140" spans="1:6">
      <c r="A140" s="196"/>
      <c r="B140" s="196"/>
      <c r="C140" s="196"/>
      <c r="D140" s="196"/>
      <c r="E140" s="196"/>
      <c r="F140" s="196"/>
    </row>
    <row r="141" spans="1:6">
      <c r="A141" s="196"/>
      <c r="B141" s="196"/>
      <c r="C141" s="196"/>
      <c r="D141" s="196"/>
      <c r="E141" s="196"/>
      <c r="F141" s="196"/>
    </row>
    <row r="142" spans="1:6">
      <c r="A142" s="196"/>
      <c r="B142" s="196"/>
      <c r="C142" s="196"/>
      <c r="D142" s="196"/>
      <c r="E142" s="196"/>
      <c r="F142" s="196"/>
    </row>
    <row r="143" spans="1:6">
      <c r="A143" s="196"/>
      <c r="B143" s="196"/>
      <c r="C143" s="196"/>
      <c r="D143" s="196"/>
      <c r="E143" s="196"/>
      <c r="F143" s="196"/>
    </row>
    <row r="144" spans="1:6">
      <c r="A144" s="196"/>
      <c r="B144" s="196"/>
      <c r="C144" s="196"/>
      <c r="D144" s="196"/>
      <c r="E144" s="196"/>
      <c r="F144" s="196"/>
    </row>
    <row r="145" spans="1:6">
      <c r="A145" s="196"/>
      <c r="B145" s="196"/>
      <c r="C145" s="196"/>
      <c r="D145" s="196"/>
      <c r="E145" s="196"/>
      <c r="F145" s="196"/>
    </row>
    <row r="146" spans="1:6">
      <c r="A146" s="196"/>
      <c r="B146" s="196"/>
      <c r="C146" s="196"/>
      <c r="D146" s="196"/>
      <c r="E146" s="196"/>
      <c r="F146" s="196"/>
    </row>
    <row r="147" spans="1:6">
      <c r="A147" s="196"/>
      <c r="B147" s="196"/>
      <c r="C147" s="196"/>
      <c r="D147" s="196"/>
      <c r="E147" s="196"/>
      <c r="F147" s="196"/>
    </row>
    <row r="148" spans="1:6">
      <c r="A148" s="196"/>
      <c r="B148" s="196"/>
      <c r="C148" s="196"/>
      <c r="D148" s="196"/>
      <c r="E148" s="196"/>
      <c r="F148" s="196"/>
    </row>
    <row r="149" spans="1:6">
      <c r="A149" s="196"/>
      <c r="B149" s="196"/>
      <c r="C149" s="196"/>
      <c r="D149" s="196"/>
      <c r="E149" s="196"/>
      <c r="F149" s="196"/>
    </row>
    <row r="150" spans="1:6">
      <c r="A150" s="196"/>
      <c r="B150" s="196"/>
      <c r="C150" s="196"/>
      <c r="D150" s="196"/>
      <c r="E150" s="196"/>
      <c r="F150" s="196"/>
    </row>
    <row r="151" spans="1:6">
      <c r="A151" s="196"/>
      <c r="B151" s="196"/>
      <c r="C151" s="196"/>
      <c r="D151" s="196"/>
      <c r="E151" s="196"/>
      <c r="F151" s="196"/>
    </row>
    <row r="152" spans="1:6">
      <c r="A152" s="196"/>
      <c r="B152" s="196"/>
      <c r="C152" s="196"/>
      <c r="D152" s="196"/>
      <c r="E152" s="196"/>
      <c r="F152" s="196"/>
    </row>
    <row r="153" spans="1:6">
      <c r="A153" s="196"/>
      <c r="B153" s="196"/>
      <c r="C153" s="196"/>
      <c r="D153" s="196"/>
      <c r="E153" s="196"/>
      <c r="F153" s="196"/>
    </row>
    <row r="154" spans="1:6">
      <c r="A154" s="196"/>
      <c r="B154" s="196"/>
      <c r="C154" s="196"/>
      <c r="D154" s="196"/>
      <c r="E154" s="196"/>
      <c r="F154" s="196"/>
    </row>
    <row r="155" spans="1:6">
      <c r="A155" s="196"/>
      <c r="B155" s="196"/>
      <c r="C155" s="196"/>
      <c r="D155" s="196"/>
      <c r="E155" s="196"/>
      <c r="F155" s="196"/>
    </row>
    <row r="156" spans="1:6">
      <c r="A156" s="196"/>
      <c r="B156" s="196"/>
      <c r="C156" s="196"/>
      <c r="D156" s="196"/>
      <c r="E156" s="196"/>
      <c r="F156" s="196"/>
    </row>
    <row r="157" spans="1:6">
      <c r="A157" s="196"/>
      <c r="B157" s="196"/>
      <c r="C157" s="196"/>
      <c r="D157" s="196"/>
      <c r="E157" s="196"/>
      <c r="F157" s="196"/>
    </row>
    <row r="158" spans="1:6">
      <c r="A158" s="196"/>
      <c r="B158" s="196"/>
      <c r="C158" s="196"/>
      <c r="D158" s="196"/>
      <c r="E158" s="196"/>
      <c r="F158" s="196"/>
    </row>
    <row r="159" spans="1:6">
      <c r="A159" s="196"/>
      <c r="B159" s="196"/>
      <c r="C159" s="196"/>
      <c r="D159" s="196"/>
      <c r="E159" s="196"/>
      <c r="F159" s="196"/>
    </row>
    <row r="160" spans="1:6">
      <c r="A160" s="196"/>
      <c r="B160" s="196"/>
      <c r="C160" s="196"/>
      <c r="D160" s="196"/>
      <c r="E160" s="196"/>
      <c r="F160" s="196"/>
    </row>
    <row r="161" spans="1:6">
      <c r="A161" s="196"/>
      <c r="B161" s="196"/>
      <c r="C161" s="196"/>
      <c r="D161" s="196"/>
      <c r="E161" s="196"/>
      <c r="F161" s="196"/>
    </row>
    <row r="162" spans="1:6">
      <c r="A162" s="196"/>
      <c r="B162" s="196"/>
      <c r="C162" s="196"/>
      <c r="D162" s="196"/>
      <c r="E162" s="196"/>
      <c r="F162" s="196"/>
    </row>
    <row r="163" spans="1:6">
      <c r="A163" s="196"/>
      <c r="B163" s="196"/>
      <c r="C163" s="196"/>
      <c r="D163" s="196"/>
      <c r="E163" s="196"/>
      <c r="F163" s="196"/>
    </row>
    <row r="164" spans="1:6">
      <c r="A164" s="196"/>
      <c r="B164" s="196"/>
      <c r="C164" s="196"/>
      <c r="D164" s="196"/>
      <c r="E164" s="196"/>
      <c r="F164" s="196"/>
    </row>
    <row r="165" spans="1:6">
      <c r="A165" s="196"/>
      <c r="B165" s="196"/>
      <c r="C165" s="196"/>
      <c r="D165" s="196"/>
      <c r="E165" s="196"/>
      <c r="F165" s="196"/>
    </row>
    <row r="166" spans="1:6">
      <c r="A166" s="196"/>
      <c r="B166" s="196"/>
      <c r="C166" s="196"/>
      <c r="D166" s="196"/>
      <c r="E166" s="196"/>
      <c r="F166" s="196"/>
    </row>
    <row r="167" spans="1:6">
      <c r="A167" s="196"/>
      <c r="B167" s="196"/>
      <c r="C167" s="196"/>
      <c r="D167" s="196"/>
      <c r="E167" s="196"/>
      <c r="F167" s="196"/>
    </row>
    <row r="168" spans="1:6">
      <c r="A168" s="196"/>
      <c r="B168" s="196"/>
      <c r="C168" s="196"/>
      <c r="D168" s="196"/>
      <c r="E168" s="196"/>
      <c r="F168" s="196"/>
    </row>
    <row r="169" spans="1:6">
      <c r="A169" s="196"/>
      <c r="B169" s="196"/>
      <c r="C169" s="196"/>
      <c r="D169" s="196"/>
      <c r="E169" s="196"/>
      <c r="F169" s="196"/>
    </row>
    <row r="170" spans="1:6">
      <c r="A170" s="196"/>
      <c r="B170" s="196"/>
      <c r="C170" s="196"/>
      <c r="D170" s="196"/>
      <c r="E170" s="196"/>
      <c r="F170" s="196"/>
    </row>
    <row r="171" spans="1:6">
      <c r="A171" s="196"/>
      <c r="B171" s="196"/>
      <c r="C171" s="196"/>
      <c r="D171" s="196"/>
      <c r="E171" s="196"/>
      <c r="F171" s="196"/>
    </row>
    <row r="172" spans="1:6">
      <c r="A172" s="196"/>
      <c r="B172" s="196"/>
      <c r="C172" s="196"/>
      <c r="D172" s="196"/>
      <c r="E172" s="196"/>
      <c r="F172" s="196"/>
    </row>
    <row r="173" spans="1:6">
      <c r="A173" s="196"/>
      <c r="B173" s="196"/>
      <c r="C173" s="196"/>
      <c r="D173" s="196"/>
      <c r="E173" s="196"/>
      <c r="F173" s="196"/>
    </row>
    <row r="174" spans="1:6">
      <c r="A174" s="196"/>
      <c r="B174" s="196"/>
      <c r="C174" s="196"/>
      <c r="D174" s="196"/>
      <c r="E174" s="196"/>
      <c r="F174" s="196"/>
    </row>
    <row r="175" spans="1:6">
      <c r="A175" s="196"/>
      <c r="B175" s="196"/>
      <c r="C175" s="196"/>
      <c r="D175" s="196"/>
      <c r="E175" s="196"/>
      <c r="F175" s="196"/>
    </row>
    <row r="176" spans="1:6">
      <c r="A176" s="196"/>
      <c r="B176" s="196"/>
      <c r="C176" s="196"/>
      <c r="D176" s="196"/>
      <c r="E176" s="196"/>
      <c r="F176" s="196"/>
    </row>
    <row r="177" spans="1:6">
      <c r="A177" s="196"/>
      <c r="B177" s="196"/>
      <c r="C177" s="196"/>
      <c r="D177" s="196"/>
      <c r="E177" s="196"/>
      <c r="F177" s="196"/>
    </row>
    <row r="178" spans="1:6">
      <c r="A178" s="196"/>
      <c r="B178" s="196"/>
      <c r="C178" s="196"/>
      <c r="D178" s="196"/>
      <c r="E178" s="196"/>
      <c r="F178" s="196"/>
    </row>
    <row r="179" spans="1:6">
      <c r="A179" s="196"/>
      <c r="B179" s="196"/>
      <c r="C179" s="196"/>
      <c r="D179" s="196"/>
      <c r="E179" s="196"/>
      <c r="F179" s="196"/>
    </row>
    <row r="180" spans="1:6">
      <c r="A180" s="196"/>
      <c r="B180" s="196"/>
      <c r="C180" s="196"/>
      <c r="D180" s="196"/>
      <c r="E180" s="196"/>
      <c r="F180" s="196"/>
    </row>
    <row r="181" spans="1:6">
      <c r="A181" s="196"/>
      <c r="B181" s="196"/>
      <c r="C181" s="196"/>
      <c r="D181" s="196"/>
      <c r="E181" s="196"/>
      <c r="F181" s="196"/>
    </row>
    <row r="182" spans="1:6">
      <c r="A182" s="196"/>
      <c r="B182" s="196"/>
      <c r="C182" s="196"/>
      <c r="D182" s="196"/>
      <c r="E182" s="196"/>
      <c r="F182" s="196"/>
    </row>
    <row r="183" spans="1:6">
      <c r="A183" s="196"/>
      <c r="B183" s="196"/>
      <c r="C183" s="196"/>
      <c r="D183" s="196"/>
      <c r="E183" s="196"/>
      <c r="F183" s="196"/>
    </row>
    <row r="184" spans="1:6">
      <c r="A184" s="196"/>
      <c r="B184" s="196"/>
      <c r="C184" s="196"/>
      <c r="D184" s="196"/>
      <c r="E184" s="196"/>
      <c r="F184" s="196"/>
    </row>
    <row r="185" spans="1:6">
      <c r="A185" s="196"/>
      <c r="B185" s="196"/>
      <c r="C185" s="196"/>
      <c r="D185" s="196"/>
      <c r="E185" s="196"/>
      <c r="F185" s="196"/>
    </row>
    <row r="186" spans="1:6">
      <c r="A186" s="196"/>
      <c r="B186" s="196"/>
      <c r="C186" s="196"/>
      <c r="D186" s="196"/>
      <c r="E186" s="196"/>
      <c r="F186" s="196"/>
    </row>
    <row r="187" spans="1:6">
      <c r="A187" s="196"/>
      <c r="B187" s="196"/>
      <c r="C187" s="196"/>
      <c r="D187" s="196"/>
      <c r="E187" s="196"/>
      <c r="F187" s="196"/>
    </row>
    <row r="188" spans="1:6">
      <c r="A188" s="196"/>
      <c r="B188" s="196"/>
      <c r="C188" s="196"/>
      <c r="D188" s="196"/>
      <c r="E188" s="196"/>
      <c r="F188" s="196"/>
    </row>
    <row r="189" spans="1:6">
      <c r="A189" s="196"/>
      <c r="B189" s="196"/>
      <c r="C189" s="196"/>
      <c r="D189" s="196"/>
      <c r="E189" s="196"/>
      <c r="F189" s="196"/>
    </row>
    <row r="190" spans="1:6">
      <c r="A190" s="196"/>
      <c r="B190" s="196"/>
      <c r="C190" s="196"/>
      <c r="D190" s="196"/>
      <c r="E190" s="196"/>
      <c r="F190" s="196"/>
    </row>
    <row r="191" spans="1:6">
      <c r="A191" s="196"/>
      <c r="B191" s="196"/>
      <c r="C191" s="196"/>
      <c r="D191" s="196"/>
      <c r="E191" s="196"/>
      <c r="F191" s="196"/>
    </row>
    <row r="192" spans="1:6">
      <c r="A192" s="196"/>
      <c r="B192" s="196"/>
      <c r="C192" s="196"/>
      <c r="D192" s="196"/>
      <c r="E192" s="196"/>
      <c r="F192" s="196"/>
    </row>
    <row r="193" spans="1:6">
      <c r="A193" s="196"/>
      <c r="B193" s="196"/>
      <c r="C193" s="196"/>
      <c r="D193" s="196"/>
      <c r="E193" s="196"/>
      <c r="F193" s="196"/>
    </row>
    <row r="194" spans="1:6">
      <c r="A194" s="196"/>
      <c r="B194" s="196"/>
      <c r="C194" s="196"/>
      <c r="D194" s="196"/>
      <c r="E194" s="196"/>
      <c r="F194" s="196"/>
    </row>
    <row r="195" spans="1:6">
      <c r="A195" s="196"/>
      <c r="B195" s="196"/>
      <c r="C195" s="196"/>
      <c r="D195" s="196"/>
      <c r="E195" s="196"/>
      <c r="F195" s="196"/>
    </row>
    <row r="196" spans="1:6">
      <c r="A196" s="196"/>
      <c r="B196" s="196"/>
      <c r="C196" s="196"/>
      <c r="D196" s="196"/>
      <c r="E196" s="196"/>
      <c r="F196" s="196"/>
    </row>
    <row r="197" spans="1:6">
      <c r="A197" s="196"/>
      <c r="B197" s="196"/>
      <c r="C197" s="196"/>
      <c r="D197" s="196"/>
      <c r="E197" s="196"/>
      <c r="F197" s="196"/>
    </row>
    <row r="198" spans="1:6">
      <c r="A198" s="196"/>
      <c r="B198" s="196"/>
      <c r="C198" s="196"/>
      <c r="D198" s="196"/>
      <c r="E198" s="196"/>
      <c r="F198" s="196"/>
    </row>
    <row r="199" spans="1:6">
      <c r="A199" s="196"/>
      <c r="B199" s="196"/>
      <c r="C199" s="196"/>
      <c r="D199" s="196"/>
      <c r="E199" s="196"/>
      <c r="F199" s="196"/>
    </row>
    <row r="200" spans="1:6">
      <c r="A200" s="196"/>
      <c r="B200" s="196"/>
      <c r="C200" s="196"/>
      <c r="D200" s="196"/>
      <c r="E200" s="196"/>
      <c r="F200" s="196"/>
    </row>
    <row r="201" spans="1:6">
      <c r="A201" s="196"/>
      <c r="B201" s="196"/>
      <c r="C201" s="196"/>
      <c r="D201" s="196"/>
      <c r="E201" s="196"/>
      <c r="F201" s="196"/>
    </row>
    <row r="202" spans="1:6">
      <c r="A202" s="196"/>
      <c r="B202" s="196"/>
      <c r="C202" s="196"/>
      <c r="D202" s="196"/>
      <c r="E202" s="196"/>
      <c r="F202" s="196"/>
    </row>
    <row r="203" spans="1:6">
      <c r="A203" s="196"/>
      <c r="B203" s="196"/>
      <c r="C203" s="196"/>
      <c r="D203" s="196"/>
      <c r="E203" s="196"/>
      <c r="F203" s="196"/>
    </row>
    <row r="204" spans="1:6">
      <c r="A204" s="196"/>
      <c r="B204" s="196"/>
      <c r="C204" s="196"/>
      <c r="D204" s="196"/>
      <c r="E204" s="196"/>
      <c r="F204" s="196"/>
    </row>
    <row r="205" spans="1:6">
      <c r="A205" s="196"/>
      <c r="B205" s="196"/>
      <c r="C205" s="196"/>
      <c r="D205" s="196"/>
      <c r="E205" s="196"/>
      <c r="F205" s="196"/>
    </row>
    <row r="206" spans="1:6">
      <c r="A206" s="196"/>
      <c r="B206" s="196"/>
      <c r="C206" s="196"/>
      <c r="D206" s="196"/>
      <c r="E206" s="196"/>
      <c r="F206" s="196"/>
    </row>
    <row r="207" spans="1:6">
      <c r="A207" s="196"/>
      <c r="B207" s="196"/>
      <c r="C207" s="196"/>
      <c r="D207" s="196"/>
      <c r="E207" s="196"/>
      <c r="F207" s="196"/>
    </row>
    <row r="208" spans="1:6">
      <c r="A208" s="196"/>
      <c r="B208" s="196"/>
      <c r="C208" s="196"/>
      <c r="D208" s="196"/>
      <c r="E208" s="196"/>
      <c r="F208" s="196"/>
    </row>
    <row r="209" spans="1:6">
      <c r="A209" s="196"/>
      <c r="B209" s="196"/>
      <c r="C209" s="196"/>
      <c r="D209" s="196"/>
      <c r="E209" s="196"/>
      <c r="F209" s="196"/>
    </row>
    <row r="210" spans="1:6">
      <c r="A210" s="196"/>
      <c r="B210" s="196"/>
      <c r="C210" s="196"/>
      <c r="D210" s="196"/>
      <c r="E210" s="196"/>
      <c r="F210" s="196"/>
    </row>
    <row r="211" spans="1:6">
      <c r="A211" s="196"/>
      <c r="B211" s="196"/>
      <c r="C211" s="196"/>
      <c r="D211" s="196"/>
      <c r="E211" s="196"/>
      <c r="F211" s="196"/>
    </row>
    <row r="212" spans="1:6">
      <c r="A212" s="196"/>
      <c r="B212" s="196"/>
      <c r="C212" s="196"/>
      <c r="D212" s="196"/>
      <c r="E212" s="196"/>
      <c r="F212" s="196"/>
    </row>
    <row r="213" spans="1:6">
      <c r="A213" s="196"/>
      <c r="B213" s="196"/>
      <c r="C213" s="196"/>
      <c r="D213" s="196"/>
      <c r="E213" s="196"/>
      <c r="F213" s="196"/>
    </row>
    <row r="214" spans="1:6">
      <c r="A214" s="196"/>
      <c r="B214" s="196"/>
      <c r="C214" s="196"/>
      <c r="D214" s="196"/>
      <c r="E214" s="196"/>
      <c r="F214" s="196"/>
    </row>
    <row r="215" spans="1:6">
      <c r="A215" s="196"/>
      <c r="B215" s="196"/>
      <c r="C215" s="196"/>
      <c r="D215" s="196"/>
      <c r="E215" s="196"/>
      <c r="F215" s="196"/>
    </row>
    <row r="216" spans="1:6">
      <c r="A216" s="196"/>
      <c r="B216" s="196"/>
      <c r="C216" s="196"/>
      <c r="D216" s="196"/>
      <c r="E216" s="196"/>
      <c r="F216" s="196"/>
    </row>
    <row r="217" spans="1:6">
      <c r="A217" s="196"/>
      <c r="B217" s="196"/>
      <c r="C217" s="196"/>
      <c r="D217" s="196"/>
      <c r="E217" s="196"/>
      <c r="F217" s="196"/>
    </row>
    <row r="218" spans="1:6">
      <c r="A218" s="196"/>
      <c r="B218" s="196"/>
      <c r="C218" s="196"/>
      <c r="D218" s="196"/>
      <c r="E218" s="196"/>
      <c r="F218" s="196"/>
    </row>
    <row r="219" spans="1:6">
      <c r="A219" s="196"/>
      <c r="B219" s="196"/>
      <c r="C219" s="196"/>
      <c r="D219" s="196"/>
      <c r="E219" s="196"/>
      <c r="F219" s="196"/>
    </row>
    <row r="220" spans="1:6">
      <c r="A220" s="196"/>
      <c r="B220" s="196"/>
      <c r="C220" s="196"/>
      <c r="D220" s="196"/>
      <c r="E220" s="196"/>
      <c r="F220" s="196"/>
    </row>
    <row r="221" spans="1:6">
      <c r="A221" s="196"/>
      <c r="B221" s="196"/>
      <c r="C221" s="196"/>
      <c r="D221" s="196"/>
      <c r="E221" s="196"/>
      <c r="F221" s="196"/>
    </row>
    <row r="222" spans="1:6">
      <c r="A222" s="196"/>
      <c r="B222" s="196"/>
      <c r="C222" s="196"/>
      <c r="D222" s="196"/>
      <c r="E222" s="196"/>
      <c r="F222" s="196"/>
    </row>
    <row r="223" spans="1:6">
      <c r="A223" s="196"/>
      <c r="B223" s="196"/>
      <c r="C223" s="196"/>
      <c r="D223" s="196"/>
      <c r="E223" s="196"/>
      <c r="F223" s="196"/>
    </row>
    <row r="224" spans="1:6">
      <c r="A224" s="196"/>
      <c r="B224" s="196"/>
      <c r="C224" s="196"/>
      <c r="D224" s="196"/>
      <c r="E224" s="196"/>
      <c r="F224" s="196"/>
    </row>
    <row r="225" spans="1:6">
      <c r="A225" s="196"/>
      <c r="B225" s="196"/>
      <c r="C225" s="196"/>
      <c r="D225" s="196"/>
      <c r="E225" s="196"/>
      <c r="F225" s="196"/>
    </row>
    <row r="226" spans="1:6">
      <c r="A226" s="196"/>
      <c r="B226" s="196"/>
      <c r="C226" s="196"/>
      <c r="D226" s="196"/>
      <c r="E226" s="196"/>
      <c r="F226" s="196"/>
    </row>
    <row r="227" spans="1:6">
      <c r="A227" s="196"/>
      <c r="B227" s="196"/>
      <c r="C227" s="196"/>
      <c r="D227" s="196"/>
      <c r="E227" s="196"/>
      <c r="F227" s="196"/>
    </row>
    <row r="228" spans="1:6">
      <c r="A228" s="196"/>
      <c r="B228" s="196"/>
      <c r="C228" s="196"/>
      <c r="D228" s="196"/>
      <c r="E228" s="196"/>
      <c r="F228" s="196"/>
    </row>
    <row r="229" spans="1:6">
      <c r="A229" s="196"/>
      <c r="B229" s="196"/>
      <c r="C229" s="196"/>
      <c r="D229" s="196"/>
      <c r="E229" s="196"/>
      <c r="F229" s="196"/>
    </row>
    <row r="230" spans="1:6">
      <c r="A230" s="196"/>
      <c r="B230" s="196"/>
      <c r="C230" s="196"/>
      <c r="D230" s="196"/>
      <c r="E230" s="196"/>
      <c r="F230" s="196"/>
    </row>
    <row r="231" spans="1:6">
      <c r="A231" s="196"/>
      <c r="B231" s="196"/>
      <c r="C231" s="196"/>
      <c r="D231" s="196"/>
      <c r="E231" s="196"/>
      <c r="F231" s="196"/>
    </row>
    <row r="232" spans="1:6">
      <c r="A232" s="196"/>
      <c r="B232" s="196"/>
      <c r="C232" s="196"/>
      <c r="D232" s="196"/>
      <c r="E232" s="196"/>
      <c r="F232" s="196"/>
    </row>
    <row r="233" spans="1:6">
      <c r="A233" s="196"/>
      <c r="B233" s="196"/>
      <c r="C233" s="196"/>
      <c r="D233" s="196"/>
      <c r="E233" s="196"/>
      <c r="F233" s="196"/>
    </row>
    <row r="234" spans="1:6">
      <c r="A234" s="196"/>
      <c r="B234" s="196"/>
      <c r="C234" s="196"/>
      <c r="D234" s="196"/>
      <c r="E234" s="196"/>
      <c r="F234" s="196"/>
    </row>
    <row r="235" spans="1:6">
      <c r="A235" s="196"/>
      <c r="B235" s="196"/>
      <c r="C235" s="196"/>
      <c r="D235" s="196"/>
      <c r="E235" s="196"/>
      <c r="F235" s="196"/>
    </row>
    <row r="236" spans="1:6">
      <c r="A236" s="196"/>
      <c r="B236" s="196"/>
      <c r="C236" s="196"/>
      <c r="D236" s="196"/>
      <c r="E236" s="196"/>
      <c r="F236" s="196"/>
    </row>
    <row r="237" spans="1:6">
      <c r="A237" s="196"/>
      <c r="B237" s="196"/>
      <c r="C237" s="196"/>
      <c r="D237" s="196"/>
      <c r="E237" s="196"/>
      <c r="F237" s="196"/>
    </row>
    <row r="238" spans="1:6">
      <c r="A238" s="196"/>
      <c r="B238" s="196"/>
      <c r="C238" s="196"/>
      <c r="D238" s="196"/>
      <c r="E238" s="196"/>
      <c r="F238" s="196"/>
    </row>
    <row r="239" spans="1:6">
      <c r="A239" s="196"/>
      <c r="B239" s="196"/>
      <c r="C239" s="196"/>
      <c r="D239" s="196"/>
      <c r="E239" s="196"/>
      <c r="F239" s="196"/>
    </row>
    <row r="240" spans="1:6">
      <c r="A240" s="196"/>
      <c r="B240" s="196"/>
      <c r="C240" s="196"/>
      <c r="D240" s="196"/>
      <c r="E240" s="196"/>
      <c r="F240" s="196"/>
    </row>
    <row r="241" spans="1:6">
      <c r="A241" s="196"/>
      <c r="B241" s="196"/>
      <c r="C241" s="196"/>
      <c r="D241" s="196"/>
      <c r="E241" s="196"/>
      <c r="F241" s="196"/>
    </row>
    <row r="242" spans="1:6">
      <c r="A242" s="196"/>
      <c r="B242" s="196"/>
      <c r="C242" s="196"/>
      <c r="D242" s="196"/>
      <c r="E242" s="196"/>
      <c r="F242" s="196"/>
    </row>
    <row r="243" spans="1:6">
      <c r="A243" s="196"/>
      <c r="B243" s="196"/>
      <c r="C243" s="196"/>
      <c r="D243" s="196"/>
      <c r="E243" s="196"/>
      <c r="F243" s="196"/>
    </row>
    <row r="244" spans="1:6">
      <c r="A244" s="196"/>
      <c r="B244" s="196"/>
      <c r="C244" s="196"/>
      <c r="D244" s="196"/>
      <c r="E244" s="196"/>
      <c r="F244" s="196"/>
    </row>
    <row r="245" spans="1:6">
      <c r="A245" s="196"/>
      <c r="B245" s="196"/>
      <c r="C245" s="196"/>
      <c r="D245" s="196"/>
      <c r="E245" s="196"/>
      <c r="F245" s="196"/>
    </row>
    <row r="246" spans="1:6">
      <c r="A246" s="196"/>
      <c r="B246" s="196"/>
      <c r="C246" s="196"/>
      <c r="D246" s="196"/>
      <c r="E246" s="196"/>
      <c r="F246" s="196"/>
    </row>
    <row r="247" spans="1:6">
      <c r="A247" s="196"/>
      <c r="B247" s="196"/>
      <c r="C247" s="196"/>
      <c r="D247" s="196"/>
      <c r="E247" s="196"/>
      <c r="F247" s="196"/>
    </row>
    <row r="248" spans="1:6">
      <c r="A248" s="196"/>
      <c r="B248" s="196"/>
      <c r="C248" s="196"/>
      <c r="D248" s="196"/>
      <c r="E248" s="196"/>
      <c r="F248" s="196"/>
    </row>
    <row r="249" spans="1:6">
      <c r="A249" s="196"/>
      <c r="B249" s="196"/>
      <c r="C249" s="196"/>
      <c r="D249" s="196"/>
      <c r="E249" s="196"/>
      <c r="F249" s="196"/>
    </row>
    <row r="250" spans="1:6">
      <c r="A250" s="196"/>
      <c r="B250" s="196"/>
      <c r="C250" s="196"/>
      <c r="D250" s="196"/>
      <c r="E250" s="196"/>
      <c r="F250" s="196"/>
    </row>
    <row r="251" spans="1:6">
      <c r="A251" s="196"/>
      <c r="B251" s="196"/>
      <c r="C251" s="196"/>
      <c r="D251" s="196"/>
      <c r="E251" s="196"/>
      <c r="F251" s="196"/>
    </row>
    <row r="252" spans="1:6">
      <c r="A252" s="196"/>
      <c r="B252" s="196"/>
      <c r="C252" s="196"/>
      <c r="D252" s="196"/>
      <c r="E252" s="196"/>
      <c r="F252" s="196"/>
    </row>
    <row r="253" spans="1:6">
      <c r="A253" s="196"/>
      <c r="B253" s="196"/>
      <c r="C253" s="196"/>
      <c r="D253" s="196"/>
      <c r="E253" s="196"/>
      <c r="F253" s="196"/>
    </row>
    <row r="254" spans="1:6">
      <c r="A254" s="196"/>
      <c r="B254" s="196"/>
      <c r="C254" s="196"/>
      <c r="D254" s="196"/>
      <c r="E254" s="196"/>
      <c r="F254" s="196"/>
    </row>
    <row r="255" spans="1:6">
      <c r="A255" s="196"/>
      <c r="B255" s="196"/>
      <c r="C255" s="196"/>
      <c r="D255" s="196"/>
      <c r="E255" s="196"/>
      <c r="F255" s="196"/>
    </row>
    <row r="256" spans="1:6">
      <c r="A256" s="196"/>
      <c r="B256" s="196"/>
      <c r="C256" s="196"/>
      <c r="D256" s="196"/>
      <c r="E256" s="196"/>
      <c r="F256" s="196"/>
    </row>
    <row r="257" spans="1:6">
      <c r="A257" s="196"/>
      <c r="B257" s="196"/>
      <c r="C257" s="196"/>
      <c r="D257" s="196"/>
      <c r="E257" s="196"/>
      <c r="F257" s="196"/>
    </row>
    <row r="258" spans="1:6">
      <c r="A258" s="196"/>
      <c r="B258" s="196"/>
      <c r="C258" s="196"/>
      <c r="D258" s="196"/>
      <c r="E258" s="196"/>
      <c r="F258" s="196"/>
    </row>
    <row r="259" spans="1:6">
      <c r="A259" s="196"/>
      <c r="B259" s="196"/>
      <c r="C259" s="196"/>
      <c r="D259" s="196"/>
      <c r="E259" s="196"/>
      <c r="F259" s="196"/>
    </row>
    <row r="260" spans="1:6">
      <c r="A260" s="196"/>
      <c r="B260" s="196"/>
      <c r="C260" s="196"/>
      <c r="D260" s="196"/>
      <c r="E260" s="196"/>
      <c r="F260" s="196"/>
    </row>
    <row r="261" spans="1:6">
      <c r="A261" s="196"/>
      <c r="B261" s="196"/>
      <c r="C261" s="196"/>
      <c r="D261" s="196"/>
      <c r="E261" s="196"/>
      <c r="F261" s="196"/>
    </row>
    <row r="262" spans="1:6">
      <c r="A262" s="196"/>
      <c r="B262" s="196"/>
      <c r="C262" s="196"/>
      <c r="D262" s="196"/>
      <c r="E262" s="196"/>
      <c r="F262" s="196"/>
    </row>
    <row r="263" spans="1:6">
      <c r="A263" s="196"/>
      <c r="B263" s="196"/>
      <c r="C263" s="196"/>
      <c r="D263" s="196"/>
      <c r="E263" s="196"/>
      <c r="F263" s="196"/>
    </row>
    <row r="264" spans="1:6">
      <c r="A264" s="196"/>
      <c r="B264" s="196"/>
      <c r="C264" s="196"/>
      <c r="D264" s="196"/>
      <c r="E264" s="196"/>
      <c r="F264" s="196"/>
    </row>
    <row r="265" spans="1:6">
      <c r="A265" s="196"/>
      <c r="B265" s="196"/>
      <c r="C265" s="196"/>
      <c r="D265" s="196"/>
      <c r="E265" s="196"/>
      <c r="F265" s="196"/>
    </row>
    <row r="266" spans="1:6">
      <c r="A266" s="196"/>
      <c r="B266" s="196"/>
      <c r="C266" s="196"/>
      <c r="D266" s="196"/>
      <c r="E266" s="196"/>
      <c r="F266" s="196"/>
    </row>
    <row r="267" spans="1:6">
      <c r="A267" s="196"/>
      <c r="B267" s="196"/>
      <c r="C267" s="196"/>
      <c r="D267" s="196"/>
      <c r="E267" s="196"/>
      <c r="F267" s="196"/>
    </row>
    <row r="268" spans="1:6">
      <c r="A268" s="196"/>
      <c r="B268" s="196"/>
      <c r="C268" s="196"/>
      <c r="D268" s="196"/>
      <c r="E268" s="196"/>
      <c r="F268" s="196"/>
    </row>
    <row r="269" spans="1:6">
      <c r="A269" s="196"/>
      <c r="B269" s="196"/>
      <c r="C269" s="196"/>
      <c r="D269" s="196"/>
      <c r="E269" s="196"/>
      <c r="F269" s="196"/>
    </row>
    <row r="270" spans="1:6">
      <c r="A270" s="196"/>
      <c r="B270" s="196"/>
      <c r="C270" s="196"/>
      <c r="D270" s="196"/>
      <c r="E270" s="196"/>
      <c r="F270" s="196"/>
    </row>
    <row r="271" spans="1:6">
      <c r="A271" s="196"/>
      <c r="B271" s="196"/>
      <c r="C271" s="196"/>
      <c r="D271" s="196"/>
      <c r="E271" s="196"/>
      <c r="F271" s="196"/>
    </row>
    <row r="272" spans="1:6">
      <c r="A272" s="196"/>
      <c r="B272" s="196"/>
      <c r="C272" s="196"/>
      <c r="D272" s="196"/>
      <c r="E272" s="196"/>
      <c r="F272" s="196"/>
    </row>
    <row r="273" spans="1:6">
      <c r="A273" s="196"/>
      <c r="B273" s="196"/>
      <c r="C273" s="196"/>
      <c r="D273" s="196"/>
      <c r="E273" s="196"/>
      <c r="F273" s="196"/>
    </row>
    <row r="274" spans="1:6">
      <c r="A274" s="196"/>
      <c r="B274" s="196"/>
      <c r="C274" s="196"/>
      <c r="D274" s="196"/>
      <c r="E274" s="196"/>
      <c r="F274" s="196"/>
    </row>
    <row r="275" spans="1:6">
      <c r="A275" s="196"/>
      <c r="B275" s="196"/>
      <c r="C275" s="196"/>
      <c r="D275" s="196"/>
      <c r="E275" s="196"/>
      <c r="F275" s="196"/>
    </row>
    <row r="276" spans="1:6">
      <c r="A276" s="196"/>
      <c r="B276" s="196"/>
      <c r="C276" s="196"/>
      <c r="D276" s="196"/>
      <c r="E276" s="196"/>
      <c r="F276" s="196"/>
    </row>
    <row r="277" spans="1:6">
      <c r="A277" s="196"/>
      <c r="B277" s="196"/>
      <c r="C277" s="196"/>
      <c r="D277" s="196"/>
      <c r="E277" s="196"/>
      <c r="F277" s="196"/>
    </row>
    <row r="278" spans="1:6">
      <c r="A278" s="196"/>
      <c r="B278" s="196"/>
      <c r="C278" s="196"/>
      <c r="D278" s="196"/>
      <c r="E278" s="196"/>
      <c r="F278" s="196"/>
    </row>
    <row r="279" spans="1:6">
      <c r="A279" s="196"/>
      <c r="B279" s="196"/>
      <c r="C279" s="196"/>
      <c r="D279" s="196"/>
      <c r="E279" s="196"/>
      <c r="F279" s="196"/>
    </row>
    <row r="280" spans="1:6">
      <c r="A280" s="196"/>
      <c r="B280" s="196"/>
      <c r="C280" s="196"/>
      <c r="D280" s="196"/>
      <c r="E280" s="196"/>
      <c r="F280" s="196"/>
    </row>
    <row r="281" spans="1:6">
      <c r="A281" s="196"/>
      <c r="B281" s="196"/>
      <c r="C281" s="196"/>
      <c r="D281" s="196"/>
      <c r="E281" s="196"/>
      <c r="F281" s="196"/>
    </row>
    <row r="282" spans="1:6">
      <c r="A282" s="196"/>
      <c r="B282" s="196"/>
      <c r="C282" s="196"/>
      <c r="D282" s="196"/>
      <c r="E282" s="196"/>
      <c r="F282" s="196"/>
    </row>
    <row r="283" spans="1:6">
      <c r="A283" s="196"/>
      <c r="B283" s="196"/>
      <c r="C283" s="196"/>
      <c r="D283" s="196"/>
      <c r="E283" s="196"/>
      <c r="F283" s="196"/>
    </row>
    <row r="284" spans="1:6">
      <c r="A284" s="196"/>
      <c r="B284" s="196"/>
      <c r="C284" s="196"/>
      <c r="D284" s="196"/>
      <c r="E284" s="196"/>
      <c r="F284" s="196"/>
    </row>
    <row r="285" spans="1:6">
      <c r="A285" s="196"/>
      <c r="B285" s="196"/>
      <c r="C285" s="196"/>
      <c r="D285" s="196"/>
      <c r="E285" s="196"/>
      <c r="F285" s="196"/>
    </row>
    <row r="286" spans="1:6">
      <c r="A286" s="196"/>
      <c r="B286" s="196"/>
      <c r="C286" s="196"/>
      <c r="D286" s="196"/>
      <c r="E286" s="196"/>
      <c r="F286" s="196"/>
    </row>
    <row r="287" spans="1:6">
      <c r="A287" s="196"/>
      <c r="B287" s="196"/>
      <c r="C287" s="196"/>
      <c r="D287" s="196"/>
      <c r="E287" s="196"/>
      <c r="F287" s="196"/>
    </row>
    <row r="288" spans="1:6">
      <c r="A288" s="196"/>
      <c r="B288" s="196"/>
      <c r="C288" s="196"/>
      <c r="D288" s="196"/>
      <c r="E288" s="196"/>
      <c r="F288" s="196"/>
    </row>
    <row r="289" spans="1:6">
      <c r="A289" s="196"/>
      <c r="B289" s="196"/>
      <c r="C289" s="196"/>
      <c r="D289" s="196"/>
      <c r="E289" s="196"/>
      <c r="F289" s="196"/>
    </row>
    <row r="290" spans="1:6">
      <c r="A290" s="196"/>
      <c r="B290" s="196"/>
      <c r="C290" s="196"/>
      <c r="D290" s="196"/>
      <c r="E290" s="196"/>
      <c r="F290" s="196"/>
    </row>
    <row r="291" spans="1:6">
      <c r="A291" s="196"/>
      <c r="B291" s="196"/>
      <c r="C291" s="196"/>
      <c r="D291" s="196"/>
      <c r="E291" s="196"/>
      <c r="F291" s="196"/>
    </row>
    <row r="292" spans="1:6">
      <c r="A292" s="196"/>
      <c r="B292" s="196"/>
      <c r="C292" s="196"/>
      <c r="D292" s="196"/>
      <c r="E292" s="196"/>
      <c r="F292" s="196"/>
    </row>
    <row r="293" spans="1:6">
      <c r="A293" s="196"/>
      <c r="B293" s="196"/>
      <c r="C293" s="196"/>
      <c r="D293" s="196"/>
      <c r="E293" s="196"/>
      <c r="F293" s="196"/>
    </row>
    <row r="294" spans="1:6">
      <c r="A294" s="196"/>
      <c r="B294" s="196"/>
      <c r="C294" s="196"/>
      <c r="D294" s="196"/>
      <c r="E294" s="196"/>
      <c r="F294" s="196"/>
    </row>
    <row r="295" spans="1:6">
      <c r="A295" s="196"/>
      <c r="B295" s="196"/>
      <c r="C295" s="196"/>
      <c r="D295" s="196"/>
      <c r="E295" s="196"/>
      <c r="F295" s="196"/>
    </row>
    <row r="296" spans="1:6">
      <c r="A296" s="196"/>
      <c r="B296" s="196"/>
      <c r="C296" s="196"/>
      <c r="D296" s="196"/>
      <c r="E296" s="196"/>
      <c r="F296" s="196"/>
    </row>
    <row r="297" spans="1:6">
      <c r="A297" s="196"/>
      <c r="B297" s="196"/>
      <c r="C297" s="196"/>
      <c r="D297" s="196"/>
      <c r="E297" s="196"/>
      <c r="F297" s="196"/>
    </row>
    <row r="298" spans="1:6">
      <c r="A298" s="196"/>
      <c r="B298" s="196"/>
      <c r="C298" s="196"/>
      <c r="D298" s="196"/>
      <c r="E298" s="196"/>
      <c r="F298" s="196"/>
    </row>
    <row r="299" spans="1:6">
      <c r="A299" s="196"/>
      <c r="B299" s="196"/>
      <c r="C299" s="196"/>
      <c r="D299" s="196"/>
      <c r="E299" s="196"/>
      <c r="F299" s="196"/>
    </row>
    <row r="300" spans="1:6">
      <c r="A300" s="196"/>
      <c r="B300" s="196"/>
      <c r="C300" s="196"/>
      <c r="D300" s="196"/>
      <c r="E300" s="196"/>
      <c r="F300" s="196"/>
    </row>
    <row r="301" spans="1:6">
      <c r="A301" s="196"/>
      <c r="B301" s="196"/>
      <c r="C301" s="196"/>
      <c r="D301" s="196"/>
      <c r="E301" s="196"/>
      <c r="F301" s="196"/>
    </row>
    <row r="302" spans="1:6">
      <c r="A302" s="196"/>
      <c r="B302" s="196"/>
      <c r="C302" s="196"/>
      <c r="D302" s="196"/>
      <c r="E302" s="196"/>
      <c r="F302" s="196"/>
    </row>
    <row r="303" spans="1:6">
      <c r="A303" s="196"/>
      <c r="B303" s="196"/>
      <c r="C303" s="196"/>
      <c r="D303" s="196"/>
      <c r="E303" s="196"/>
      <c r="F303" s="196"/>
    </row>
    <row r="304" spans="1:6">
      <c r="A304" s="196"/>
      <c r="B304" s="196"/>
      <c r="C304" s="196"/>
      <c r="D304" s="196"/>
      <c r="E304" s="196"/>
      <c r="F304" s="196"/>
    </row>
    <row r="305" spans="1:6">
      <c r="A305" s="196"/>
      <c r="B305" s="196"/>
      <c r="C305" s="196"/>
      <c r="D305" s="196"/>
      <c r="E305" s="196"/>
      <c r="F305" s="196"/>
    </row>
    <row r="306" spans="1:6">
      <c r="A306" s="196"/>
      <c r="B306" s="196"/>
      <c r="C306" s="196"/>
      <c r="D306" s="196"/>
      <c r="E306" s="196"/>
      <c r="F306" s="196"/>
    </row>
    <row r="307" spans="1:6">
      <c r="A307" s="196"/>
      <c r="B307" s="196"/>
      <c r="C307" s="196"/>
      <c r="D307" s="196"/>
      <c r="E307" s="196"/>
      <c r="F307" s="196"/>
    </row>
    <row r="308" spans="1:6">
      <c r="A308" s="196"/>
      <c r="B308" s="196"/>
      <c r="C308" s="196"/>
      <c r="D308" s="196"/>
      <c r="E308" s="196"/>
      <c r="F308" s="196"/>
    </row>
    <row r="309" spans="1:6">
      <c r="A309" s="196"/>
      <c r="B309" s="196"/>
      <c r="C309" s="196"/>
      <c r="D309" s="196"/>
      <c r="E309" s="196"/>
      <c r="F309" s="196"/>
    </row>
    <row r="310" spans="1:6">
      <c r="A310" s="196"/>
      <c r="B310" s="196"/>
      <c r="C310" s="196"/>
      <c r="D310" s="196"/>
      <c r="E310" s="196"/>
      <c r="F310" s="196"/>
    </row>
    <row r="311" spans="1:6">
      <c r="A311" s="196"/>
      <c r="B311" s="196"/>
      <c r="C311" s="196"/>
      <c r="D311" s="196"/>
      <c r="E311" s="196"/>
      <c r="F311" s="196"/>
    </row>
    <row r="312" spans="1:6">
      <c r="A312" s="196"/>
      <c r="B312" s="196"/>
      <c r="C312" s="196"/>
      <c r="D312" s="196"/>
      <c r="E312" s="196"/>
      <c r="F312" s="196"/>
    </row>
    <row r="313" spans="1:6">
      <c r="A313" s="196"/>
      <c r="B313" s="196"/>
      <c r="C313" s="196"/>
      <c r="D313" s="196"/>
      <c r="E313" s="196"/>
      <c r="F313" s="196"/>
    </row>
    <row r="314" spans="1:6">
      <c r="A314" s="196"/>
      <c r="B314" s="196"/>
      <c r="C314" s="196"/>
      <c r="D314" s="196"/>
      <c r="E314" s="196"/>
      <c r="F314" s="196"/>
    </row>
    <row r="315" spans="1:6">
      <c r="A315" s="196"/>
      <c r="B315" s="196"/>
      <c r="C315" s="196"/>
      <c r="D315" s="196"/>
      <c r="E315" s="196"/>
      <c r="F315" s="196"/>
    </row>
    <row r="316" spans="1:6">
      <c r="A316" s="196"/>
      <c r="B316" s="196"/>
      <c r="C316" s="196"/>
      <c r="D316" s="196"/>
      <c r="E316" s="196"/>
      <c r="F316" s="196"/>
    </row>
    <row r="317" spans="1:6">
      <c r="A317" s="196"/>
      <c r="B317" s="196"/>
      <c r="C317" s="196"/>
      <c r="D317" s="196"/>
      <c r="E317" s="196"/>
      <c r="F317" s="196"/>
    </row>
    <row r="318" spans="1:6">
      <c r="A318" s="196"/>
      <c r="B318" s="196"/>
      <c r="C318" s="196"/>
      <c r="D318" s="196"/>
      <c r="E318" s="196"/>
      <c r="F318" s="196"/>
    </row>
    <row r="319" spans="1:6">
      <c r="A319" s="196"/>
      <c r="B319" s="196"/>
      <c r="C319" s="196"/>
      <c r="D319" s="196"/>
      <c r="E319" s="196"/>
      <c r="F319" s="196"/>
    </row>
    <row r="320" spans="1:6">
      <c r="A320" s="196"/>
      <c r="B320" s="196"/>
      <c r="C320" s="196"/>
      <c r="D320" s="196"/>
      <c r="E320" s="196"/>
      <c r="F320" s="196"/>
    </row>
    <row r="321" spans="1:6">
      <c r="A321" s="196"/>
      <c r="B321" s="196"/>
      <c r="C321" s="196"/>
      <c r="D321" s="196"/>
      <c r="E321" s="196"/>
      <c r="F321" s="196"/>
    </row>
    <row r="322" spans="1:6">
      <c r="A322" s="196"/>
      <c r="B322" s="196"/>
      <c r="C322" s="196"/>
      <c r="D322" s="196"/>
      <c r="E322" s="196"/>
      <c r="F322" s="196"/>
    </row>
    <row r="323" spans="1:6">
      <c r="A323" s="196"/>
      <c r="B323" s="196"/>
      <c r="C323" s="196"/>
      <c r="D323" s="196"/>
      <c r="E323" s="196"/>
      <c r="F323" s="196"/>
    </row>
    <row r="324" spans="1:6">
      <c r="A324" s="196"/>
      <c r="B324" s="196"/>
      <c r="C324" s="196"/>
      <c r="D324" s="196"/>
      <c r="E324" s="196"/>
      <c r="F324" s="196"/>
    </row>
    <row r="325" spans="1:6">
      <c r="A325" s="196"/>
      <c r="B325" s="196"/>
      <c r="C325" s="196"/>
      <c r="D325" s="196"/>
      <c r="E325" s="196"/>
      <c r="F325" s="196"/>
    </row>
    <row r="326" spans="1:6">
      <c r="A326" s="196"/>
      <c r="B326" s="196"/>
      <c r="C326" s="196"/>
      <c r="D326" s="196"/>
      <c r="E326" s="196"/>
      <c r="F326" s="196"/>
    </row>
    <row r="327" spans="1:6">
      <c r="A327" s="196"/>
      <c r="B327" s="196"/>
      <c r="C327" s="196"/>
      <c r="D327" s="196"/>
      <c r="E327" s="196"/>
      <c r="F327" s="196"/>
    </row>
    <row r="328" spans="1:6">
      <c r="A328" s="196"/>
      <c r="B328" s="196"/>
      <c r="C328" s="196"/>
      <c r="D328" s="196"/>
      <c r="E328" s="196"/>
      <c r="F328" s="196"/>
    </row>
  </sheetData>
  <mergeCells count="9">
    <mergeCell ref="D10:F10"/>
    <mergeCell ref="D11:F11"/>
    <mergeCell ref="D12:F12"/>
    <mergeCell ref="D9:F9"/>
    <mergeCell ref="A5:A6"/>
    <mergeCell ref="D5:F5"/>
    <mergeCell ref="D6:F6"/>
    <mergeCell ref="D7:F7"/>
    <mergeCell ref="D8:F8"/>
  </mergeCells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E51F-D86C-4AFB-B025-A0320CE5497E}">
  <dimension ref="A1:D1445"/>
  <sheetViews>
    <sheetView topLeftCell="A40" workbookViewId="0">
      <selection activeCell="E50" sqref="E50"/>
    </sheetView>
  </sheetViews>
  <sheetFormatPr defaultRowHeight="15"/>
  <cols>
    <col min="1" max="1" width="11.42578125" bestFit="1" customWidth="1"/>
  </cols>
  <sheetData>
    <row r="1" spans="1:2">
      <c r="A1">
        <v>291956</v>
      </c>
      <c r="B1">
        <v>50</v>
      </c>
    </row>
    <row r="2" spans="1:2">
      <c r="A2">
        <v>192041</v>
      </c>
      <c r="B2">
        <v>41</v>
      </c>
    </row>
    <row r="3" spans="1:2">
      <c r="A3">
        <v>250084</v>
      </c>
      <c r="B3">
        <v>51</v>
      </c>
    </row>
    <row r="4" spans="1:2">
      <c r="A4">
        <v>166171</v>
      </c>
      <c r="B4">
        <v>34</v>
      </c>
    </row>
    <row r="6" spans="1:2">
      <c r="A6">
        <v>273101</v>
      </c>
      <c r="B6">
        <v>383</v>
      </c>
    </row>
    <row r="7" spans="1:2">
      <c r="A7">
        <v>258895</v>
      </c>
      <c r="B7">
        <v>374</v>
      </c>
    </row>
    <row r="8" spans="1:2">
      <c r="A8">
        <v>261741</v>
      </c>
      <c r="B8">
        <v>243</v>
      </c>
    </row>
    <row r="9" spans="1:2">
      <c r="A9">
        <v>292573</v>
      </c>
      <c r="B9">
        <v>320</v>
      </c>
    </row>
    <row r="12" spans="1:2">
      <c r="A12">
        <v>321776</v>
      </c>
      <c r="B12">
        <v>44</v>
      </c>
    </row>
    <row r="13" spans="1:2">
      <c r="A13">
        <v>328814</v>
      </c>
      <c r="B13">
        <v>49</v>
      </c>
    </row>
    <row r="15" spans="1:2">
      <c r="A15">
        <v>345635</v>
      </c>
      <c r="B15">
        <v>383</v>
      </c>
    </row>
    <row r="16" spans="1:2">
      <c r="A16">
        <v>331910</v>
      </c>
      <c r="B16">
        <v>283</v>
      </c>
    </row>
    <row r="18" spans="1:4">
      <c r="A18">
        <v>373849</v>
      </c>
      <c r="B18">
        <v>45</v>
      </c>
    </row>
    <row r="19" spans="1:4">
      <c r="A19">
        <v>373927</v>
      </c>
      <c r="B19">
        <v>329</v>
      </c>
    </row>
    <row r="22" spans="1:4">
      <c r="A22">
        <v>351839</v>
      </c>
      <c r="B22">
        <v>318</v>
      </c>
    </row>
    <row r="23" spans="1:4">
      <c r="A23">
        <v>428681</v>
      </c>
      <c r="B23">
        <v>43</v>
      </c>
      <c r="D23" t="s">
        <v>225</v>
      </c>
    </row>
    <row r="24" spans="1:4">
      <c r="A24">
        <v>355981</v>
      </c>
      <c r="B24">
        <v>43</v>
      </c>
    </row>
    <row r="26" spans="1:4">
      <c r="A26">
        <v>475584</v>
      </c>
      <c r="B26">
        <v>50</v>
      </c>
    </row>
    <row r="27" spans="1:4">
      <c r="A27">
        <v>336714</v>
      </c>
      <c r="B27">
        <v>51</v>
      </c>
    </row>
    <row r="28" spans="1:4">
      <c r="A28">
        <v>381191</v>
      </c>
      <c r="B28">
        <v>52</v>
      </c>
    </row>
    <row r="29" spans="1:4">
      <c r="A29">
        <v>457788</v>
      </c>
      <c r="B29">
        <v>346</v>
      </c>
    </row>
    <row r="30" spans="1:4">
      <c r="A30">
        <v>467756</v>
      </c>
      <c r="B30">
        <v>292</v>
      </c>
    </row>
    <row r="36" spans="1:2">
      <c r="A36" s="12">
        <v>45607</v>
      </c>
    </row>
    <row r="37" spans="1:2">
      <c r="A37">
        <v>742545</v>
      </c>
      <c r="B37">
        <v>351</v>
      </c>
    </row>
    <row r="38" spans="1:2">
      <c r="A38">
        <v>766228</v>
      </c>
      <c r="B38">
        <v>346</v>
      </c>
    </row>
    <row r="39" spans="1:2">
      <c r="A39">
        <v>772720</v>
      </c>
      <c r="B39">
        <v>332</v>
      </c>
    </row>
    <row r="40" spans="1:2">
      <c r="A40">
        <v>770323</v>
      </c>
      <c r="B40">
        <v>283</v>
      </c>
    </row>
    <row r="42" spans="1:2">
      <c r="A42" s="12">
        <v>45608</v>
      </c>
    </row>
    <row r="43" spans="1:2">
      <c r="A43">
        <v>776762</v>
      </c>
      <c r="B43">
        <v>45</v>
      </c>
    </row>
    <row r="44" spans="1:2">
      <c r="A44">
        <v>770335</v>
      </c>
      <c r="B44">
        <v>42</v>
      </c>
    </row>
    <row r="45" spans="1:2">
      <c r="A45">
        <v>728965</v>
      </c>
      <c r="B45">
        <v>46</v>
      </c>
    </row>
    <row r="47" spans="1:2">
      <c r="A47" s="12">
        <v>45743</v>
      </c>
    </row>
    <row r="48" spans="1:2">
      <c r="A48">
        <v>236714</v>
      </c>
      <c r="B48">
        <v>45</v>
      </c>
    </row>
    <row r="49" spans="1:3">
      <c r="A49">
        <v>286399</v>
      </c>
      <c r="B49">
        <v>43</v>
      </c>
    </row>
    <row r="50" spans="1:3">
      <c r="A50">
        <v>256666</v>
      </c>
      <c r="B50">
        <v>241</v>
      </c>
    </row>
    <row r="51" spans="1:3">
      <c r="A51">
        <v>274292</v>
      </c>
      <c r="B51">
        <v>267</v>
      </c>
    </row>
    <row r="53" spans="1:3">
      <c r="A53" s="12">
        <v>45778</v>
      </c>
    </row>
    <row r="54" spans="1:3">
      <c r="A54">
        <v>294529</v>
      </c>
      <c r="B54">
        <v>44</v>
      </c>
    </row>
    <row r="55" spans="1:3">
      <c r="A55">
        <v>321454</v>
      </c>
      <c r="B55">
        <v>44</v>
      </c>
    </row>
    <row r="56" spans="1:3">
      <c r="A56">
        <v>366535</v>
      </c>
      <c r="B56">
        <v>272</v>
      </c>
    </row>
    <row r="57" spans="1:3">
      <c r="A57">
        <v>363089</v>
      </c>
      <c r="B57">
        <v>276</v>
      </c>
    </row>
    <row r="58" spans="1:3">
      <c r="A58" s="196"/>
      <c r="B58" s="196"/>
      <c r="C58" s="196"/>
    </row>
    <row r="59" spans="1:3">
      <c r="A59" s="196"/>
      <c r="B59" s="196"/>
      <c r="C59" s="196"/>
    </row>
    <row r="60" spans="1:3">
      <c r="A60" s="196"/>
      <c r="B60" s="196"/>
      <c r="C60" s="196"/>
    </row>
    <row r="61" spans="1:3">
      <c r="A61" s="196"/>
      <c r="B61" s="196"/>
      <c r="C61" s="196"/>
    </row>
    <row r="62" spans="1:3">
      <c r="A62" s="196"/>
      <c r="B62" s="196"/>
      <c r="C62" s="196"/>
    </row>
    <row r="63" spans="1:3">
      <c r="A63" s="196"/>
      <c r="B63" s="196"/>
      <c r="C63" s="196"/>
    </row>
    <row r="64" spans="1:3">
      <c r="A64" s="196"/>
      <c r="B64" s="196"/>
      <c r="C64" s="196"/>
    </row>
    <row r="65" spans="1:3">
      <c r="A65" s="196"/>
      <c r="B65" s="196"/>
      <c r="C65" s="196"/>
    </row>
    <row r="66" spans="1:3">
      <c r="A66" s="196"/>
      <c r="B66" s="196"/>
      <c r="C66" s="196"/>
    </row>
    <row r="67" spans="1:3">
      <c r="A67" s="196"/>
      <c r="B67" s="196"/>
      <c r="C67" s="196"/>
    </row>
    <row r="68" spans="1:3">
      <c r="A68" s="196"/>
      <c r="B68" s="196"/>
      <c r="C68" s="196"/>
    </row>
    <row r="69" spans="1:3">
      <c r="A69" s="196"/>
      <c r="B69" s="196"/>
      <c r="C69" s="196"/>
    </row>
    <row r="70" spans="1:3">
      <c r="A70" s="196"/>
      <c r="B70" s="196"/>
      <c r="C70" s="196"/>
    </row>
    <row r="71" spans="1:3">
      <c r="A71" s="196"/>
      <c r="B71" s="196"/>
      <c r="C71" s="196"/>
    </row>
    <row r="72" spans="1:3">
      <c r="A72" s="196"/>
      <c r="B72" s="196"/>
      <c r="C72" s="196"/>
    </row>
    <row r="73" spans="1:3">
      <c r="A73" s="196"/>
      <c r="B73" s="196"/>
      <c r="C73" s="196"/>
    </row>
    <row r="74" spans="1:3">
      <c r="A74" s="196"/>
      <c r="B74" s="196"/>
      <c r="C74" s="196"/>
    </row>
    <row r="75" spans="1:3">
      <c r="A75" s="196"/>
      <c r="B75" s="196"/>
      <c r="C75" s="196"/>
    </row>
    <row r="76" spans="1:3">
      <c r="A76" s="196"/>
      <c r="B76" s="196"/>
      <c r="C76" s="196"/>
    </row>
    <row r="77" spans="1:3">
      <c r="A77" s="196"/>
      <c r="B77" s="196"/>
      <c r="C77" s="196"/>
    </row>
    <row r="78" spans="1:3">
      <c r="A78" s="196"/>
      <c r="B78" s="196"/>
      <c r="C78" s="196"/>
    </row>
    <row r="79" spans="1:3">
      <c r="A79" s="196"/>
      <c r="B79" s="196"/>
      <c r="C79" s="196"/>
    </row>
    <row r="80" spans="1:3">
      <c r="A80" s="196"/>
      <c r="B80" s="196"/>
      <c r="C80" s="196"/>
    </row>
    <row r="81" spans="1:3">
      <c r="A81" s="196"/>
      <c r="B81" s="196"/>
      <c r="C81" s="196"/>
    </row>
    <row r="82" spans="1:3">
      <c r="A82" s="196"/>
      <c r="B82" s="196"/>
      <c r="C82" s="196"/>
    </row>
    <row r="83" spans="1:3">
      <c r="A83" s="196"/>
      <c r="B83" s="196"/>
      <c r="C83" s="196"/>
    </row>
    <row r="84" spans="1:3">
      <c r="A84" s="196"/>
      <c r="B84" s="196"/>
      <c r="C84" s="196"/>
    </row>
    <row r="85" spans="1:3">
      <c r="A85" s="196"/>
      <c r="B85" s="196"/>
      <c r="C85" s="196"/>
    </row>
    <row r="86" spans="1:3">
      <c r="A86" s="196"/>
      <c r="B86" s="196"/>
      <c r="C86" s="196"/>
    </row>
    <row r="87" spans="1:3">
      <c r="A87" s="196"/>
      <c r="B87" s="196"/>
      <c r="C87" s="196"/>
    </row>
    <row r="88" spans="1:3">
      <c r="A88" s="196"/>
      <c r="B88" s="196"/>
      <c r="C88" s="196"/>
    </row>
    <row r="89" spans="1:3">
      <c r="A89" s="196"/>
      <c r="B89" s="196"/>
      <c r="C89" s="196"/>
    </row>
    <row r="90" spans="1:3">
      <c r="A90" s="196"/>
      <c r="B90" s="196"/>
      <c r="C90" s="196"/>
    </row>
    <row r="91" spans="1:3">
      <c r="A91" s="196"/>
      <c r="B91" s="196"/>
      <c r="C91" s="196"/>
    </row>
    <row r="92" spans="1:3">
      <c r="A92" s="196"/>
      <c r="B92" s="196"/>
      <c r="C92" s="196"/>
    </row>
    <row r="93" spans="1:3">
      <c r="A93" s="196"/>
      <c r="B93" s="196"/>
      <c r="C93" s="196"/>
    </row>
    <row r="94" spans="1:3">
      <c r="A94" s="196"/>
      <c r="B94" s="196"/>
      <c r="C94" s="196"/>
    </row>
    <row r="95" spans="1:3">
      <c r="A95" s="196"/>
      <c r="B95" s="196"/>
      <c r="C95" s="196"/>
    </row>
    <row r="96" spans="1:3">
      <c r="A96" s="196"/>
      <c r="B96" s="196"/>
      <c r="C96" s="196"/>
    </row>
    <row r="97" spans="1:3">
      <c r="A97" s="196"/>
      <c r="B97" s="196"/>
      <c r="C97" s="196"/>
    </row>
    <row r="98" spans="1:3">
      <c r="A98" s="196"/>
      <c r="B98" s="196"/>
      <c r="C98" s="196"/>
    </row>
    <row r="99" spans="1:3">
      <c r="A99" s="196"/>
      <c r="B99" s="196"/>
      <c r="C99" s="196"/>
    </row>
    <row r="100" spans="1:3">
      <c r="A100" s="196"/>
      <c r="B100" s="196"/>
      <c r="C100" s="196"/>
    </row>
    <row r="101" spans="1:3">
      <c r="A101" s="196"/>
      <c r="B101" s="196"/>
      <c r="C101" s="196"/>
    </row>
    <row r="102" spans="1:3">
      <c r="A102" s="196"/>
      <c r="B102" s="196"/>
      <c r="C102" s="196"/>
    </row>
    <row r="103" spans="1:3">
      <c r="A103" s="196"/>
      <c r="B103" s="196"/>
      <c r="C103" s="196"/>
    </row>
    <row r="104" spans="1:3">
      <c r="A104" s="196"/>
      <c r="B104" s="196"/>
      <c r="C104" s="196"/>
    </row>
    <row r="105" spans="1:3">
      <c r="A105" s="196"/>
      <c r="B105" s="196"/>
      <c r="C105" s="196"/>
    </row>
    <row r="106" spans="1:3">
      <c r="A106" s="196"/>
      <c r="B106" s="196"/>
      <c r="C106" s="196"/>
    </row>
    <row r="107" spans="1:3">
      <c r="A107" s="196"/>
      <c r="B107" s="196"/>
      <c r="C107" s="196"/>
    </row>
    <row r="108" spans="1:3">
      <c r="A108" s="196"/>
      <c r="B108" s="196"/>
      <c r="C108" s="196"/>
    </row>
    <row r="109" spans="1:3">
      <c r="A109" s="196"/>
      <c r="B109" s="196"/>
      <c r="C109" s="196"/>
    </row>
    <row r="110" spans="1:3">
      <c r="A110" s="196"/>
      <c r="B110" s="196"/>
      <c r="C110" s="196"/>
    </row>
    <row r="111" spans="1:3">
      <c r="A111" s="196"/>
      <c r="B111" s="196"/>
      <c r="C111" s="196"/>
    </row>
    <row r="112" spans="1:3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  <row r="150" spans="1:3">
      <c r="A150" s="196"/>
      <c r="B150" s="196"/>
      <c r="C150" s="196"/>
    </row>
    <row r="151" spans="1:3">
      <c r="A151" s="196"/>
      <c r="B151" s="196"/>
      <c r="C151" s="196"/>
    </row>
    <row r="152" spans="1:3">
      <c r="A152" s="196"/>
      <c r="B152" s="196"/>
      <c r="C152" s="196"/>
    </row>
    <row r="153" spans="1:3">
      <c r="A153" s="196"/>
      <c r="B153" s="196"/>
      <c r="C153" s="196"/>
    </row>
    <row r="154" spans="1:3">
      <c r="A154" s="196"/>
      <c r="B154" s="196"/>
      <c r="C154" s="196"/>
    </row>
    <row r="155" spans="1:3">
      <c r="A155" s="196"/>
      <c r="B155" s="196"/>
      <c r="C155" s="196"/>
    </row>
    <row r="156" spans="1:3">
      <c r="A156" s="196"/>
      <c r="B156" s="196"/>
      <c r="C156" s="196"/>
    </row>
    <row r="157" spans="1:3">
      <c r="A157" s="196"/>
      <c r="B157" s="196"/>
      <c r="C157" s="196"/>
    </row>
    <row r="158" spans="1:3">
      <c r="A158" s="196"/>
      <c r="B158" s="196"/>
      <c r="C158" s="196"/>
    </row>
    <row r="159" spans="1:3">
      <c r="A159" s="196"/>
      <c r="B159" s="196"/>
      <c r="C159" s="196"/>
    </row>
    <row r="160" spans="1:3">
      <c r="A160" s="196"/>
      <c r="B160" s="196"/>
      <c r="C160" s="196"/>
    </row>
    <row r="161" spans="1:3">
      <c r="A161" s="196"/>
      <c r="B161" s="196"/>
      <c r="C161" s="196"/>
    </row>
    <row r="162" spans="1:3">
      <c r="A162" s="196"/>
      <c r="B162" s="196"/>
      <c r="C162" s="196"/>
    </row>
    <row r="163" spans="1:3">
      <c r="A163" s="196"/>
      <c r="B163" s="196"/>
      <c r="C163" s="196"/>
    </row>
    <row r="164" spans="1:3">
      <c r="A164" s="196"/>
      <c r="B164" s="196"/>
      <c r="C164" s="196"/>
    </row>
    <row r="165" spans="1:3">
      <c r="A165" s="196"/>
      <c r="B165" s="196"/>
      <c r="C165" s="196"/>
    </row>
    <row r="166" spans="1:3">
      <c r="A166" s="196"/>
      <c r="B166" s="196"/>
      <c r="C166" s="196"/>
    </row>
    <row r="167" spans="1:3">
      <c r="A167" s="196"/>
      <c r="B167" s="196"/>
      <c r="C167" s="196"/>
    </row>
    <row r="168" spans="1:3">
      <c r="A168" s="196"/>
      <c r="B168" s="196"/>
      <c r="C168" s="196"/>
    </row>
    <row r="169" spans="1:3">
      <c r="A169" s="196"/>
      <c r="B169" s="196"/>
      <c r="C169" s="196"/>
    </row>
    <row r="170" spans="1:3">
      <c r="A170" s="196"/>
      <c r="B170" s="196"/>
      <c r="C170" s="196"/>
    </row>
    <row r="171" spans="1:3">
      <c r="A171" s="196"/>
      <c r="B171" s="196"/>
      <c r="C171" s="196"/>
    </row>
    <row r="172" spans="1:3">
      <c r="A172" s="196"/>
      <c r="B172" s="196"/>
      <c r="C172" s="196"/>
    </row>
    <row r="173" spans="1:3">
      <c r="A173" s="196"/>
      <c r="B173" s="196"/>
      <c r="C173" s="196"/>
    </row>
    <row r="174" spans="1:3">
      <c r="A174" s="196"/>
      <c r="B174" s="196"/>
      <c r="C174" s="196"/>
    </row>
    <row r="175" spans="1:3">
      <c r="A175" s="196"/>
      <c r="B175" s="196"/>
      <c r="C175" s="196"/>
    </row>
    <row r="176" spans="1:3">
      <c r="A176" s="196"/>
      <c r="B176" s="196"/>
      <c r="C176" s="196"/>
    </row>
    <row r="177" spans="1:3">
      <c r="A177" s="196"/>
      <c r="B177" s="196"/>
      <c r="C177" s="196"/>
    </row>
    <row r="178" spans="1:3">
      <c r="A178" s="196"/>
      <c r="B178" s="196"/>
      <c r="C178" s="196"/>
    </row>
    <row r="179" spans="1:3">
      <c r="A179" s="196"/>
      <c r="B179" s="196"/>
      <c r="C179" s="196"/>
    </row>
    <row r="180" spans="1:3">
      <c r="A180" s="196"/>
      <c r="B180" s="196"/>
      <c r="C180" s="196"/>
    </row>
    <row r="181" spans="1:3">
      <c r="A181" s="196"/>
      <c r="B181" s="196"/>
      <c r="C181" s="196"/>
    </row>
    <row r="182" spans="1:3">
      <c r="A182" s="196"/>
      <c r="B182" s="196"/>
      <c r="C182" s="196"/>
    </row>
    <row r="183" spans="1:3">
      <c r="A183" s="196"/>
      <c r="B183" s="196"/>
      <c r="C183" s="196"/>
    </row>
    <row r="184" spans="1:3">
      <c r="A184" s="196"/>
      <c r="B184" s="196"/>
      <c r="C184" s="196"/>
    </row>
    <row r="185" spans="1:3">
      <c r="A185" s="196"/>
      <c r="B185" s="196"/>
      <c r="C185" s="196"/>
    </row>
    <row r="186" spans="1:3">
      <c r="A186" s="196"/>
      <c r="B186" s="196"/>
      <c r="C186" s="196"/>
    </row>
    <row r="187" spans="1:3">
      <c r="A187" s="196"/>
      <c r="B187" s="196"/>
      <c r="C187" s="196"/>
    </row>
    <row r="188" spans="1:3">
      <c r="A188" s="196"/>
      <c r="B188" s="196"/>
      <c r="C188" s="196"/>
    </row>
    <row r="189" spans="1:3">
      <c r="A189" s="196"/>
      <c r="B189" s="196"/>
      <c r="C189" s="196"/>
    </row>
    <row r="190" spans="1:3">
      <c r="A190" s="196"/>
      <c r="B190" s="196"/>
      <c r="C190" s="196"/>
    </row>
    <row r="191" spans="1:3">
      <c r="A191" s="196"/>
      <c r="B191" s="196"/>
      <c r="C191" s="196"/>
    </row>
    <row r="192" spans="1:3">
      <c r="A192" s="196"/>
      <c r="B192" s="196"/>
      <c r="C192" s="196"/>
    </row>
    <row r="193" spans="1:3">
      <c r="A193" s="196"/>
      <c r="B193" s="196"/>
      <c r="C193" s="196"/>
    </row>
    <row r="194" spans="1:3">
      <c r="A194" s="196"/>
      <c r="B194" s="196"/>
      <c r="C194" s="196"/>
    </row>
    <row r="195" spans="1:3">
      <c r="A195" s="196"/>
      <c r="B195" s="196"/>
      <c r="C195" s="196"/>
    </row>
    <row r="196" spans="1:3">
      <c r="A196" s="196"/>
      <c r="B196" s="196"/>
      <c r="C196" s="196"/>
    </row>
    <row r="197" spans="1:3">
      <c r="A197" s="196"/>
      <c r="B197" s="196"/>
      <c r="C197" s="196"/>
    </row>
    <row r="198" spans="1:3">
      <c r="A198" s="196"/>
      <c r="B198" s="196"/>
      <c r="C198" s="196"/>
    </row>
    <row r="199" spans="1:3">
      <c r="A199" s="196"/>
      <c r="B199" s="196"/>
      <c r="C199" s="196"/>
    </row>
    <row r="200" spans="1:3">
      <c r="A200" s="196"/>
      <c r="B200" s="196"/>
      <c r="C200" s="196"/>
    </row>
    <row r="201" spans="1:3">
      <c r="A201" s="196"/>
      <c r="B201" s="196"/>
      <c r="C201" s="196"/>
    </row>
    <row r="202" spans="1:3">
      <c r="A202" s="196"/>
      <c r="B202" s="196"/>
      <c r="C202" s="196"/>
    </row>
    <row r="203" spans="1:3">
      <c r="A203" s="196"/>
      <c r="B203" s="196"/>
      <c r="C203" s="196"/>
    </row>
    <row r="204" spans="1:3">
      <c r="A204" s="196"/>
      <c r="B204" s="196"/>
      <c r="C204" s="196"/>
    </row>
    <row r="205" spans="1:3">
      <c r="A205" s="196"/>
      <c r="B205" s="196"/>
      <c r="C205" s="196"/>
    </row>
    <row r="206" spans="1:3">
      <c r="A206" s="196"/>
      <c r="B206" s="196"/>
      <c r="C206" s="196"/>
    </row>
    <row r="207" spans="1:3">
      <c r="A207" s="196"/>
      <c r="B207" s="196"/>
      <c r="C207" s="196"/>
    </row>
    <row r="208" spans="1:3">
      <c r="A208" s="196"/>
      <c r="B208" s="196"/>
      <c r="C208" s="196"/>
    </row>
    <row r="209" spans="1:3">
      <c r="A209" s="196"/>
      <c r="B209" s="196"/>
      <c r="C209" s="196"/>
    </row>
    <row r="210" spans="1:3">
      <c r="A210" s="196"/>
      <c r="B210" s="196"/>
      <c r="C210" s="196"/>
    </row>
    <row r="211" spans="1:3">
      <c r="A211" s="196"/>
      <c r="B211" s="196"/>
      <c r="C211" s="196"/>
    </row>
    <row r="212" spans="1:3">
      <c r="A212" s="196"/>
      <c r="B212" s="196"/>
      <c r="C212" s="196"/>
    </row>
    <row r="213" spans="1:3">
      <c r="A213" s="196"/>
      <c r="B213" s="196"/>
      <c r="C213" s="196"/>
    </row>
    <row r="214" spans="1:3">
      <c r="A214" s="196"/>
      <c r="B214" s="196"/>
      <c r="C214" s="196"/>
    </row>
    <row r="215" spans="1:3">
      <c r="A215" s="196"/>
      <c r="B215" s="196"/>
      <c r="C215" s="196"/>
    </row>
    <row r="216" spans="1:3">
      <c r="A216" s="196"/>
      <c r="B216" s="196"/>
      <c r="C216" s="196"/>
    </row>
    <row r="217" spans="1:3">
      <c r="A217" s="196"/>
      <c r="B217" s="196"/>
      <c r="C217" s="196"/>
    </row>
    <row r="218" spans="1:3">
      <c r="A218" s="196"/>
      <c r="B218" s="196"/>
      <c r="C218" s="196"/>
    </row>
    <row r="219" spans="1:3">
      <c r="A219" s="196"/>
      <c r="B219" s="196"/>
      <c r="C219" s="196"/>
    </row>
    <row r="220" spans="1:3">
      <c r="A220" s="196"/>
      <c r="B220" s="196"/>
      <c r="C220" s="196"/>
    </row>
    <row r="221" spans="1:3">
      <c r="A221" s="196"/>
      <c r="B221" s="196"/>
      <c r="C221" s="196"/>
    </row>
    <row r="222" spans="1:3">
      <c r="A222" s="196"/>
      <c r="B222" s="196"/>
      <c r="C222" s="196"/>
    </row>
    <row r="223" spans="1:3">
      <c r="A223" s="196"/>
      <c r="B223" s="196"/>
      <c r="C223" s="196"/>
    </row>
    <row r="224" spans="1:3">
      <c r="A224" s="196"/>
      <c r="B224" s="196"/>
      <c r="C224" s="196"/>
    </row>
    <row r="225" spans="1:3">
      <c r="A225" s="196"/>
      <c r="B225" s="196"/>
      <c r="C225" s="196"/>
    </row>
    <row r="226" spans="1:3">
      <c r="A226" s="196"/>
      <c r="B226" s="196"/>
      <c r="C226" s="196"/>
    </row>
    <row r="227" spans="1:3">
      <c r="A227" s="196"/>
      <c r="B227" s="196"/>
      <c r="C227" s="196"/>
    </row>
    <row r="228" spans="1:3">
      <c r="A228" s="196"/>
      <c r="B228" s="196"/>
      <c r="C228" s="196"/>
    </row>
    <row r="229" spans="1:3">
      <c r="A229" s="196"/>
      <c r="B229" s="196"/>
      <c r="C229" s="196"/>
    </row>
    <row r="230" spans="1:3">
      <c r="A230" s="196"/>
      <c r="B230" s="196"/>
      <c r="C230" s="196"/>
    </row>
    <row r="231" spans="1:3">
      <c r="A231" s="196"/>
      <c r="B231" s="196"/>
      <c r="C231" s="196"/>
    </row>
    <row r="232" spans="1:3">
      <c r="A232" s="196"/>
      <c r="B232" s="196"/>
      <c r="C232" s="196"/>
    </row>
    <row r="233" spans="1:3">
      <c r="A233" s="196"/>
      <c r="B233" s="196"/>
      <c r="C233" s="196"/>
    </row>
    <row r="234" spans="1:3">
      <c r="A234" s="196"/>
      <c r="B234" s="196"/>
      <c r="C234" s="196"/>
    </row>
    <row r="235" spans="1:3">
      <c r="A235" s="196"/>
      <c r="B235" s="196"/>
      <c r="C235" s="196"/>
    </row>
    <row r="236" spans="1:3">
      <c r="A236" s="196"/>
      <c r="B236" s="196"/>
      <c r="C236" s="196"/>
    </row>
    <row r="237" spans="1:3">
      <c r="A237" s="196"/>
      <c r="B237" s="196"/>
      <c r="C237" s="196"/>
    </row>
    <row r="238" spans="1:3">
      <c r="A238" s="196"/>
      <c r="B238" s="196"/>
      <c r="C238" s="196"/>
    </row>
    <row r="239" spans="1:3">
      <c r="A239" s="196"/>
      <c r="B239" s="196"/>
      <c r="C239" s="196"/>
    </row>
    <row r="240" spans="1:3">
      <c r="A240" s="196"/>
      <c r="B240" s="196"/>
      <c r="C240" s="196"/>
    </row>
    <row r="241" spans="1:3">
      <c r="A241" s="196"/>
      <c r="B241" s="196"/>
      <c r="C241" s="196"/>
    </row>
    <row r="242" spans="1:3">
      <c r="A242" s="196"/>
      <c r="B242" s="196"/>
      <c r="C242" s="196"/>
    </row>
    <row r="243" spans="1:3">
      <c r="A243" s="196"/>
      <c r="B243" s="196"/>
      <c r="C243" s="196"/>
    </row>
    <row r="244" spans="1:3">
      <c r="A244" s="196"/>
      <c r="B244" s="196"/>
      <c r="C244" s="196"/>
    </row>
    <row r="245" spans="1:3">
      <c r="A245" s="196"/>
      <c r="B245" s="196"/>
      <c r="C245" s="196"/>
    </row>
    <row r="246" spans="1:3">
      <c r="A246" s="196"/>
      <c r="B246" s="196"/>
      <c r="C246" s="196"/>
    </row>
    <row r="247" spans="1:3">
      <c r="A247" s="196"/>
      <c r="B247" s="196"/>
      <c r="C247" s="196"/>
    </row>
    <row r="248" spans="1:3">
      <c r="A248" s="196"/>
      <c r="B248" s="196"/>
      <c r="C248" s="196"/>
    </row>
    <row r="249" spans="1:3">
      <c r="A249" s="196"/>
      <c r="B249" s="196"/>
      <c r="C249" s="196"/>
    </row>
    <row r="250" spans="1:3">
      <c r="A250" s="196"/>
      <c r="B250" s="196"/>
      <c r="C250" s="196"/>
    </row>
    <row r="251" spans="1:3">
      <c r="A251" s="196"/>
      <c r="B251" s="196"/>
      <c r="C251" s="196"/>
    </row>
    <row r="252" spans="1:3">
      <c r="A252" s="196"/>
      <c r="B252" s="196"/>
      <c r="C252" s="196"/>
    </row>
    <row r="253" spans="1:3">
      <c r="A253" s="196"/>
      <c r="B253" s="196"/>
      <c r="C253" s="196"/>
    </row>
    <row r="254" spans="1:3">
      <c r="A254" s="196"/>
      <c r="B254" s="196"/>
      <c r="C254" s="196"/>
    </row>
    <row r="255" spans="1:3">
      <c r="A255" s="196"/>
      <c r="B255" s="196"/>
      <c r="C255" s="196"/>
    </row>
    <row r="256" spans="1:3">
      <c r="A256" s="196"/>
      <c r="B256" s="196"/>
      <c r="C256" s="196"/>
    </row>
    <row r="257" spans="1:3">
      <c r="A257" s="196"/>
      <c r="B257" s="196"/>
      <c r="C257" s="196"/>
    </row>
    <row r="258" spans="1:3">
      <c r="A258" s="196"/>
      <c r="B258" s="196"/>
      <c r="C258" s="196"/>
    </row>
    <row r="259" spans="1:3">
      <c r="A259" s="196"/>
      <c r="B259" s="196"/>
      <c r="C259" s="196"/>
    </row>
    <row r="260" spans="1:3">
      <c r="A260" s="196"/>
      <c r="B260" s="196"/>
      <c r="C260" s="196"/>
    </row>
    <row r="261" spans="1:3">
      <c r="A261" s="196"/>
      <c r="B261" s="196"/>
      <c r="C261" s="196"/>
    </row>
    <row r="262" spans="1:3">
      <c r="A262" s="196"/>
      <c r="B262" s="196"/>
      <c r="C262" s="196"/>
    </row>
    <row r="263" spans="1:3">
      <c r="A263" s="196"/>
      <c r="B263" s="196"/>
      <c r="C263" s="196"/>
    </row>
    <row r="264" spans="1:3">
      <c r="A264" s="196"/>
      <c r="B264" s="196"/>
      <c r="C264" s="196"/>
    </row>
    <row r="265" spans="1:3">
      <c r="A265" s="196"/>
      <c r="B265" s="196"/>
      <c r="C265" s="196"/>
    </row>
    <row r="266" spans="1:3">
      <c r="A266" s="196"/>
      <c r="B266" s="196"/>
      <c r="C266" s="196"/>
    </row>
    <row r="267" spans="1:3">
      <c r="A267" s="196"/>
      <c r="B267" s="196"/>
      <c r="C267" s="196"/>
    </row>
    <row r="268" spans="1:3">
      <c r="A268" s="196"/>
      <c r="B268" s="196"/>
      <c r="C268" s="196"/>
    </row>
    <row r="269" spans="1:3">
      <c r="A269" s="196"/>
      <c r="B269" s="196"/>
      <c r="C269" s="196"/>
    </row>
    <row r="270" spans="1:3">
      <c r="A270" s="196"/>
      <c r="B270" s="196"/>
      <c r="C270" s="196"/>
    </row>
    <row r="271" spans="1:3">
      <c r="A271" s="196"/>
      <c r="B271" s="196"/>
      <c r="C271" s="196"/>
    </row>
    <row r="272" spans="1:3">
      <c r="A272" s="196"/>
      <c r="B272" s="196"/>
      <c r="C272" s="196"/>
    </row>
    <row r="273" spans="1:3">
      <c r="A273" s="196"/>
      <c r="B273" s="196"/>
      <c r="C273" s="196"/>
    </row>
    <row r="274" spans="1:3">
      <c r="A274" s="196"/>
      <c r="B274" s="196"/>
      <c r="C274" s="196"/>
    </row>
    <row r="275" spans="1:3">
      <c r="A275" s="196"/>
      <c r="B275" s="196"/>
      <c r="C275" s="196"/>
    </row>
    <row r="276" spans="1:3">
      <c r="A276" s="196"/>
      <c r="B276" s="196"/>
      <c r="C276" s="196"/>
    </row>
    <row r="277" spans="1:3">
      <c r="A277" s="196"/>
      <c r="B277" s="196"/>
      <c r="C277" s="196"/>
    </row>
    <row r="278" spans="1:3">
      <c r="A278" s="196"/>
      <c r="B278" s="196"/>
      <c r="C278" s="196"/>
    </row>
    <row r="279" spans="1:3">
      <c r="A279" s="196"/>
      <c r="B279" s="196"/>
      <c r="C279" s="196"/>
    </row>
    <row r="280" spans="1:3">
      <c r="A280" s="196"/>
      <c r="B280" s="196"/>
      <c r="C280" s="196"/>
    </row>
    <row r="281" spans="1:3">
      <c r="A281" s="196"/>
      <c r="B281" s="196"/>
      <c r="C281" s="196"/>
    </row>
    <row r="282" spans="1:3">
      <c r="A282" s="196"/>
      <c r="B282" s="196"/>
      <c r="C282" s="196"/>
    </row>
    <row r="283" spans="1:3">
      <c r="A283" s="196"/>
      <c r="B283" s="196"/>
      <c r="C283" s="196"/>
    </row>
    <row r="284" spans="1:3">
      <c r="A284" s="196"/>
      <c r="B284" s="196"/>
      <c r="C284" s="196"/>
    </row>
    <row r="285" spans="1:3">
      <c r="A285" s="196"/>
      <c r="B285" s="196"/>
      <c r="C285" s="196"/>
    </row>
    <row r="286" spans="1:3">
      <c r="A286" s="196"/>
      <c r="B286" s="196"/>
      <c r="C286" s="196"/>
    </row>
    <row r="287" spans="1:3">
      <c r="A287" s="196"/>
      <c r="B287" s="196"/>
      <c r="C287" s="196"/>
    </row>
    <row r="288" spans="1:3">
      <c r="A288" s="196"/>
      <c r="B288" s="196"/>
      <c r="C288" s="196"/>
    </row>
    <row r="289" spans="1:3">
      <c r="A289" s="196"/>
      <c r="B289" s="196"/>
      <c r="C289" s="196"/>
    </row>
    <row r="290" spans="1:3">
      <c r="A290" s="196"/>
      <c r="B290" s="196"/>
      <c r="C290" s="196"/>
    </row>
    <row r="291" spans="1:3">
      <c r="A291" s="196"/>
      <c r="B291" s="196"/>
      <c r="C291" s="196"/>
    </row>
    <row r="292" spans="1:3">
      <c r="A292" s="196"/>
      <c r="B292" s="196"/>
      <c r="C292" s="196"/>
    </row>
    <row r="293" spans="1:3">
      <c r="A293" s="196"/>
      <c r="B293" s="196"/>
      <c r="C293" s="196"/>
    </row>
    <row r="294" spans="1:3">
      <c r="A294" s="196"/>
      <c r="B294" s="196"/>
      <c r="C294" s="196"/>
    </row>
    <row r="295" spans="1:3">
      <c r="A295" s="196"/>
      <c r="B295" s="196"/>
      <c r="C295" s="196"/>
    </row>
    <row r="296" spans="1:3">
      <c r="A296" s="196"/>
      <c r="B296" s="196"/>
      <c r="C296" s="196"/>
    </row>
    <row r="297" spans="1:3">
      <c r="A297" s="196"/>
      <c r="B297" s="196"/>
      <c r="C297" s="196"/>
    </row>
    <row r="298" spans="1:3">
      <c r="A298" s="196"/>
      <c r="B298" s="196"/>
      <c r="C298" s="196"/>
    </row>
    <row r="299" spans="1:3">
      <c r="A299" s="196"/>
      <c r="B299" s="196"/>
      <c r="C299" s="196"/>
    </row>
    <row r="300" spans="1:3">
      <c r="A300" s="196"/>
      <c r="B300" s="196"/>
      <c r="C300" s="196"/>
    </row>
    <row r="301" spans="1:3">
      <c r="A301" s="196"/>
      <c r="B301" s="196"/>
      <c r="C301" s="196"/>
    </row>
    <row r="302" spans="1:3">
      <c r="A302" s="196"/>
      <c r="B302" s="196"/>
      <c r="C302" s="196"/>
    </row>
    <row r="303" spans="1:3">
      <c r="A303" s="196"/>
      <c r="B303" s="196"/>
      <c r="C303" s="196"/>
    </row>
    <row r="304" spans="1:3">
      <c r="A304" s="196"/>
      <c r="B304" s="196"/>
      <c r="C304" s="196"/>
    </row>
    <row r="305" spans="1:3">
      <c r="A305" s="196"/>
      <c r="B305" s="196"/>
      <c r="C305" s="196"/>
    </row>
    <row r="306" spans="1:3">
      <c r="A306" s="196"/>
      <c r="B306" s="196"/>
      <c r="C306" s="196"/>
    </row>
    <row r="307" spans="1:3">
      <c r="A307" s="196"/>
      <c r="B307" s="196"/>
      <c r="C307" s="196"/>
    </row>
    <row r="308" spans="1:3">
      <c r="A308" s="196"/>
      <c r="B308" s="196"/>
      <c r="C308" s="196"/>
    </row>
    <row r="309" spans="1:3">
      <c r="A309" s="196"/>
      <c r="B309" s="196"/>
      <c r="C309" s="196"/>
    </row>
    <row r="310" spans="1:3">
      <c r="A310" s="196"/>
      <c r="B310" s="196"/>
      <c r="C310" s="196"/>
    </row>
    <row r="311" spans="1:3">
      <c r="A311" s="196"/>
      <c r="B311" s="196"/>
      <c r="C311" s="196"/>
    </row>
    <row r="312" spans="1:3">
      <c r="A312" s="196"/>
      <c r="B312" s="196"/>
      <c r="C312" s="196"/>
    </row>
    <row r="313" spans="1:3">
      <c r="A313" s="196"/>
      <c r="B313" s="196"/>
      <c r="C313" s="196"/>
    </row>
    <row r="314" spans="1:3">
      <c r="A314" s="196"/>
      <c r="B314" s="196"/>
      <c r="C314" s="196"/>
    </row>
    <row r="315" spans="1:3">
      <c r="A315" s="196"/>
      <c r="B315" s="196"/>
      <c r="C315" s="196"/>
    </row>
    <row r="316" spans="1:3">
      <c r="A316" s="196"/>
      <c r="B316" s="196"/>
      <c r="C316" s="196"/>
    </row>
    <row r="317" spans="1:3">
      <c r="A317" s="196"/>
      <c r="B317" s="196"/>
      <c r="C317" s="196"/>
    </row>
    <row r="318" spans="1:3">
      <c r="A318" s="196"/>
      <c r="B318" s="196"/>
      <c r="C318" s="196"/>
    </row>
    <row r="319" spans="1:3">
      <c r="A319" s="196"/>
      <c r="B319" s="196"/>
      <c r="C319" s="196"/>
    </row>
    <row r="320" spans="1:3">
      <c r="A320" s="196"/>
      <c r="B320" s="196"/>
      <c r="C320" s="196"/>
    </row>
    <row r="321" spans="1:3">
      <c r="A321" s="196"/>
      <c r="B321" s="196"/>
      <c r="C321" s="196"/>
    </row>
    <row r="322" spans="1:3">
      <c r="A322" s="196"/>
      <c r="B322" s="196"/>
      <c r="C322" s="196"/>
    </row>
    <row r="323" spans="1:3">
      <c r="A323" s="196"/>
      <c r="B323" s="196"/>
      <c r="C323" s="196"/>
    </row>
    <row r="324" spans="1:3">
      <c r="A324" s="196"/>
      <c r="B324" s="196"/>
      <c r="C324" s="196"/>
    </row>
    <row r="325" spans="1:3">
      <c r="A325" s="196"/>
      <c r="B325" s="196"/>
      <c r="C325" s="196"/>
    </row>
    <row r="326" spans="1:3">
      <c r="A326" s="196"/>
      <c r="B326" s="196"/>
      <c r="C326" s="196"/>
    </row>
    <row r="327" spans="1:3">
      <c r="A327" s="196"/>
      <c r="B327" s="196"/>
      <c r="C327" s="196"/>
    </row>
    <row r="328" spans="1:3">
      <c r="A328" s="196"/>
      <c r="B328" s="196"/>
      <c r="C328" s="196"/>
    </row>
    <row r="329" spans="1:3">
      <c r="A329" s="196"/>
      <c r="B329" s="196"/>
      <c r="C329" s="196"/>
    </row>
    <row r="330" spans="1:3">
      <c r="A330" s="196"/>
      <c r="B330" s="196"/>
      <c r="C330" s="196"/>
    </row>
    <row r="331" spans="1:3">
      <c r="A331" s="196"/>
      <c r="B331" s="196"/>
      <c r="C331" s="196"/>
    </row>
    <row r="332" spans="1:3">
      <c r="A332" s="196"/>
      <c r="B332" s="196"/>
      <c r="C332" s="196"/>
    </row>
    <row r="333" spans="1:3">
      <c r="A333" s="196"/>
      <c r="B333" s="196"/>
      <c r="C333" s="196"/>
    </row>
    <row r="334" spans="1:3">
      <c r="A334" s="196"/>
      <c r="B334" s="196"/>
      <c r="C334" s="196"/>
    </row>
    <row r="335" spans="1:3">
      <c r="A335" s="196"/>
      <c r="B335" s="196"/>
      <c r="C335" s="196"/>
    </row>
    <row r="336" spans="1:3">
      <c r="A336" s="196"/>
      <c r="B336" s="196"/>
      <c r="C336" s="196"/>
    </row>
    <row r="337" spans="1:3">
      <c r="A337" s="196"/>
      <c r="B337" s="196"/>
      <c r="C337" s="196"/>
    </row>
    <row r="338" spans="1:3">
      <c r="A338" s="196"/>
      <c r="B338" s="196"/>
      <c r="C338" s="196"/>
    </row>
    <row r="339" spans="1:3">
      <c r="A339" s="196"/>
      <c r="B339" s="196"/>
      <c r="C339" s="196"/>
    </row>
    <row r="340" spans="1:3">
      <c r="A340" s="196"/>
      <c r="B340" s="196"/>
      <c r="C340" s="196"/>
    </row>
    <row r="341" spans="1:3">
      <c r="A341" s="196"/>
      <c r="B341" s="196"/>
      <c r="C341" s="196"/>
    </row>
    <row r="342" spans="1:3">
      <c r="A342" s="196"/>
      <c r="B342" s="196"/>
      <c r="C342" s="196"/>
    </row>
    <row r="343" spans="1:3">
      <c r="A343" s="196"/>
      <c r="B343" s="196"/>
      <c r="C343" s="196"/>
    </row>
    <row r="344" spans="1:3">
      <c r="A344" s="196"/>
      <c r="B344" s="196"/>
      <c r="C344" s="196"/>
    </row>
    <row r="345" spans="1:3">
      <c r="A345" s="196"/>
      <c r="B345" s="196"/>
      <c r="C345" s="196"/>
    </row>
    <row r="346" spans="1:3">
      <c r="A346" s="196"/>
      <c r="B346" s="196"/>
      <c r="C346" s="196"/>
    </row>
    <row r="347" spans="1:3">
      <c r="A347" s="196"/>
      <c r="B347" s="196"/>
      <c r="C347" s="196"/>
    </row>
    <row r="348" spans="1:3">
      <c r="A348" s="196"/>
      <c r="B348" s="196"/>
      <c r="C348" s="196"/>
    </row>
    <row r="349" spans="1:3">
      <c r="A349" s="196"/>
      <c r="B349" s="196"/>
      <c r="C349" s="196"/>
    </row>
    <row r="350" spans="1:3">
      <c r="A350" s="196"/>
      <c r="B350" s="196"/>
      <c r="C350" s="196"/>
    </row>
    <row r="351" spans="1:3">
      <c r="A351" s="196"/>
      <c r="B351" s="196"/>
      <c r="C351" s="196"/>
    </row>
    <row r="352" spans="1:3">
      <c r="A352" s="196"/>
      <c r="B352" s="196"/>
      <c r="C352" s="196"/>
    </row>
    <row r="353" spans="1:3">
      <c r="A353" s="196"/>
      <c r="B353" s="196"/>
      <c r="C353" s="196"/>
    </row>
    <row r="354" spans="1:3">
      <c r="A354" s="196"/>
      <c r="B354" s="196"/>
      <c r="C354" s="196"/>
    </row>
    <row r="355" spans="1:3">
      <c r="A355" s="196"/>
      <c r="B355" s="196"/>
      <c r="C355" s="196"/>
    </row>
    <row r="356" spans="1:3">
      <c r="A356" s="196"/>
      <c r="B356" s="196"/>
      <c r="C356" s="196"/>
    </row>
    <row r="357" spans="1:3">
      <c r="A357" s="196"/>
      <c r="B357" s="196"/>
      <c r="C357" s="196"/>
    </row>
    <row r="358" spans="1:3">
      <c r="A358" s="196"/>
      <c r="B358" s="196"/>
      <c r="C358" s="196"/>
    </row>
    <row r="359" spans="1:3">
      <c r="A359" s="196"/>
      <c r="B359" s="196"/>
      <c r="C359" s="196"/>
    </row>
    <row r="360" spans="1:3">
      <c r="A360" s="196"/>
      <c r="B360" s="196"/>
      <c r="C360" s="196"/>
    </row>
    <row r="361" spans="1:3">
      <c r="A361" s="196"/>
      <c r="B361" s="196"/>
      <c r="C361" s="196"/>
    </row>
    <row r="362" spans="1:3">
      <c r="A362" s="196"/>
      <c r="B362" s="196"/>
      <c r="C362" s="196"/>
    </row>
    <row r="363" spans="1:3">
      <c r="A363" s="196"/>
      <c r="B363" s="196"/>
      <c r="C363" s="196"/>
    </row>
    <row r="364" spans="1:3">
      <c r="A364" s="196"/>
      <c r="B364" s="196"/>
      <c r="C364" s="196"/>
    </row>
    <row r="365" spans="1:3">
      <c r="A365" s="196"/>
      <c r="B365" s="196"/>
      <c r="C365" s="196"/>
    </row>
    <row r="366" spans="1:3">
      <c r="A366" s="196"/>
      <c r="B366" s="196"/>
      <c r="C366" s="196"/>
    </row>
    <row r="367" spans="1:3">
      <c r="A367" s="196"/>
      <c r="B367" s="196"/>
      <c r="C367" s="196"/>
    </row>
    <row r="368" spans="1:3">
      <c r="A368" s="196"/>
      <c r="B368" s="196"/>
      <c r="C368" s="196"/>
    </row>
    <row r="369" spans="1:3">
      <c r="A369" s="196"/>
      <c r="B369" s="196"/>
      <c r="C369" s="196"/>
    </row>
    <row r="370" spans="1:3">
      <c r="A370" s="196"/>
      <c r="B370" s="196"/>
      <c r="C370" s="196"/>
    </row>
    <row r="371" spans="1:3">
      <c r="A371" s="196"/>
      <c r="B371" s="196"/>
      <c r="C371" s="196"/>
    </row>
    <row r="372" spans="1:3">
      <c r="A372" s="196"/>
      <c r="B372" s="196"/>
      <c r="C372" s="196"/>
    </row>
    <row r="373" spans="1:3">
      <c r="A373" s="196"/>
      <c r="B373" s="196"/>
      <c r="C373" s="196"/>
    </row>
    <row r="374" spans="1:3">
      <c r="A374" s="196"/>
      <c r="B374" s="196"/>
      <c r="C374" s="196"/>
    </row>
    <row r="375" spans="1:3">
      <c r="A375" s="196"/>
      <c r="B375" s="196"/>
      <c r="C375" s="196"/>
    </row>
    <row r="376" spans="1:3">
      <c r="A376" s="196"/>
      <c r="B376" s="196"/>
      <c r="C376" s="196"/>
    </row>
    <row r="377" spans="1:3">
      <c r="A377" s="196"/>
      <c r="B377" s="196"/>
      <c r="C377" s="196"/>
    </row>
    <row r="378" spans="1:3">
      <c r="A378" s="196"/>
      <c r="B378" s="196"/>
      <c r="C378" s="196"/>
    </row>
    <row r="379" spans="1:3">
      <c r="A379" s="196"/>
      <c r="B379" s="196"/>
      <c r="C379" s="196"/>
    </row>
    <row r="380" spans="1:3">
      <c r="A380" s="196"/>
      <c r="B380" s="196"/>
      <c r="C380" s="196"/>
    </row>
    <row r="381" spans="1:3">
      <c r="A381" s="196"/>
      <c r="B381" s="196"/>
      <c r="C381" s="196"/>
    </row>
    <row r="382" spans="1:3">
      <c r="A382" s="196"/>
      <c r="B382" s="196"/>
      <c r="C382" s="196"/>
    </row>
    <row r="383" spans="1:3">
      <c r="A383" s="196"/>
      <c r="B383" s="196"/>
      <c r="C383" s="196"/>
    </row>
    <row r="384" spans="1:3">
      <c r="A384" s="196"/>
      <c r="B384" s="196"/>
      <c r="C384" s="196"/>
    </row>
    <row r="385" spans="1:3">
      <c r="A385" s="196"/>
      <c r="B385" s="196"/>
      <c r="C385" s="196"/>
    </row>
    <row r="386" spans="1:3">
      <c r="A386" s="196"/>
      <c r="B386" s="196"/>
      <c r="C386" s="196"/>
    </row>
    <row r="387" spans="1:3">
      <c r="A387" s="196"/>
      <c r="B387" s="196"/>
      <c r="C387" s="196"/>
    </row>
    <row r="388" spans="1:3">
      <c r="A388" s="196"/>
      <c r="B388" s="196"/>
      <c r="C388" s="196"/>
    </row>
    <row r="389" spans="1:3">
      <c r="A389" s="196"/>
      <c r="B389" s="196"/>
      <c r="C389" s="196"/>
    </row>
    <row r="390" spans="1:3">
      <c r="A390" s="196"/>
      <c r="B390" s="196"/>
      <c r="C390" s="196"/>
    </row>
    <row r="391" spans="1:3">
      <c r="A391" s="196"/>
      <c r="B391" s="196"/>
      <c r="C391" s="196"/>
    </row>
    <row r="392" spans="1:3">
      <c r="A392" s="196"/>
      <c r="B392" s="196"/>
      <c r="C392" s="196"/>
    </row>
    <row r="393" spans="1:3">
      <c r="A393" s="196"/>
      <c r="B393" s="196"/>
      <c r="C393" s="196"/>
    </row>
    <row r="394" spans="1:3">
      <c r="A394" s="196"/>
      <c r="B394" s="196"/>
      <c r="C394" s="196"/>
    </row>
    <row r="395" spans="1:3">
      <c r="A395" s="196"/>
      <c r="B395" s="196"/>
      <c r="C395" s="196"/>
    </row>
    <row r="396" spans="1:3">
      <c r="A396" s="196"/>
      <c r="B396" s="196"/>
      <c r="C396" s="196"/>
    </row>
    <row r="397" spans="1:3">
      <c r="A397" s="196"/>
      <c r="B397" s="196"/>
      <c r="C397" s="196"/>
    </row>
    <row r="398" spans="1:3">
      <c r="A398" s="196"/>
      <c r="B398" s="196"/>
      <c r="C398" s="196"/>
    </row>
    <row r="399" spans="1:3">
      <c r="A399" s="196"/>
      <c r="B399" s="196"/>
      <c r="C399" s="196"/>
    </row>
    <row r="400" spans="1:3">
      <c r="A400" s="196"/>
      <c r="B400" s="196"/>
      <c r="C400" s="196"/>
    </row>
    <row r="401" spans="1:3">
      <c r="A401" s="196"/>
      <c r="B401" s="196"/>
      <c r="C401" s="196"/>
    </row>
    <row r="402" spans="1:3">
      <c r="A402" s="196"/>
      <c r="B402" s="196"/>
      <c r="C402" s="196"/>
    </row>
    <row r="403" spans="1:3">
      <c r="A403" s="196"/>
      <c r="B403" s="196"/>
      <c r="C403" s="196"/>
    </row>
    <row r="404" spans="1:3">
      <c r="A404" s="196"/>
      <c r="B404" s="196"/>
      <c r="C404" s="196"/>
    </row>
    <row r="405" spans="1:3">
      <c r="A405" s="196"/>
      <c r="B405" s="196"/>
      <c r="C405" s="196"/>
    </row>
    <row r="406" spans="1:3">
      <c r="A406" s="196"/>
      <c r="B406" s="196"/>
      <c r="C406" s="196"/>
    </row>
    <row r="407" spans="1:3">
      <c r="A407" s="196"/>
      <c r="B407" s="196"/>
      <c r="C407" s="196"/>
    </row>
    <row r="408" spans="1:3">
      <c r="A408" s="196"/>
      <c r="B408" s="196"/>
      <c r="C408" s="196"/>
    </row>
    <row r="409" spans="1:3">
      <c r="A409" s="196"/>
      <c r="B409" s="196"/>
      <c r="C409" s="196"/>
    </row>
    <row r="410" spans="1:3">
      <c r="A410" s="196"/>
      <c r="B410" s="196"/>
      <c r="C410" s="196"/>
    </row>
    <row r="411" spans="1:3">
      <c r="A411" s="196"/>
      <c r="B411" s="196"/>
      <c r="C411" s="196"/>
    </row>
    <row r="412" spans="1:3">
      <c r="A412" s="196"/>
      <c r="B412" s="196"/>
      <c r="C412" s="196"/>
    </row>
    <row r="413" spans="1:3">
      <c r="A413" s="196"/>
      <c r="B413" s="196"/>
      <c r="C413" s="196"/>
    </row>
    <row r="414" spans="1:3">
      <c r="A414" s="196"/>
      <c r="B414" s="196"/>
      <c r="C414" s="196"/>
    </row>
    <row r="415" spans="1:3">
      <c r="A415" s="196"/>
      <c r="B415" s="196"/>
      <c r="C415" s="196"/>
    </row>
    <row r="416" spans="1:3">
      <c r="A416" s="196"/>
      <c r="B416" s="196"/>
      <c r="C416" s="196"/>
    </row>
    <row r="417" spans="1:3">
      <c r="A417" s="196"/>
      <c r="B417" s="196"/>
      <c r="C417" s="196"/>
    </row>
    <row r="418" spans="1:3">
      <c r="A418" s="196"/>
      <c r="B418" s="196"/>
      <c r="C418" s="196"/>
    </row>
    <row r="419" spans="1:3">
      <c r="A419" s="196"/>
      <c r="B419" s="196"/>
      <c r="C419" s="196"/>
    </row>
    <row r="420" spans="1:3">
      <c r="A420" s="196"/>
      <c r="B420" s="196"/>
      <c r="C420" s="196"/>
    </row>
    <row r="421" spans="1:3">
      <c r="A421" s="196"/>
      <c r="B421" s="196"/>
      <c r="C421" s="196"/>
    </row>
    <row r="422" spans="1:3">
      <c r="A422" s="196"/>
      <c r="B422" s="196"/>
      <c r="C422" s="196"/>
    </row>
    <row r="423" spans="1:3">
      <c r="A423" s="196"/>
      <c r="B423" s="196"/>
      <c r="C423" s="196"/>
    </row>
    <row r="424" spans="1:3">
      <c r="A424" s="196"/>
      <c r="B424" s="196"/>
      <c r="C424" s="196"/>
    </row>
    <row r="425" spans="1:3">
      <c r="A425" s="196"/>
      <c r="B425" s="196"/>
      <c r="C425" s="196"/>
    </row>
    <row r="426" spans="1:3">
      <c r="A426" s="196"/>
      <c r="B426" s="196"/>
      <c r="C426" s="196"/>
    </row>
    <row r="427" spans="1:3">
      <c r="A427" s="196"/>
      <c r="B427" s="196"/>
      <c r="C427" s="196"/>
    </row>
    <row r="428" spans="1:3">
      <c r="A428" s="196"/>
      <c r="B428" s="196"/>
      <c r="C428" s="196"/>
    </row>
    <row r="429" spans="1:3">
      <c r="A429" s="196"/>
      <c r="B429" s="196"/>
      <c r="C429" s="196"/>
    </row>
    <row r="430" spans="1:3">
      <c r="A430" s="196"/>
      <c r="B430" s="196"/>
      <c r="C430" s="196"/>
    </row>
    <row r="431" spans="1:3">
      <c r="A431" s="196"/>
      <c r="B431" s="196"/>
      <c r="C431" s="196"/>
    </row>
    <row r="432" spans="1:3">
      <c r="A432" s="196"/>
      <c r="B432" s="196"/>
      <c r="C432" s="196"/>
    </row>
    <row r="433" spans="1:3">
      <c r="A433" s="196"/>
      <c r="B433" s="196"/>
      <c r="C433" s="196"/>
    </row>
    <row r="434" spans="1:3">
      <c r="A434" s="196"/>
      <c r="B434" s="196"/>
      <c r="C434" s="196"/>
    </row>
    <row r="435" spans="1:3">
      <c r="A435" s="196"/>
      <c r="B435" s="196"/>
      <c r="C435" s="196"/>
    </row>
    <row r="436" spans="1:3">
      <c r="A436" s="196"/>
      <c r="B436" s="196"/>
      <c r="C436" s="196"/>
    </row>
    <row r="437" spans="1:3">
      <c r="A437" s="196"/>
      <c r="B437" s="196"/>
      <c r="C437" s="196"/>
    </row>
    <row r="438" spans="1:3">
      <c r="A438" s="196"/>
      <c r="B438" s="196"/>
      <c r="C438" s="196"/>
    </row>
    <row r="439" spans="1:3">
      <c r="A439" s="196"/>
      <c r="B439" s="196"/>
      <c r="C439" s="196"/>
    </row>
    <row r="440" spans="1:3">
      <c r="A440" s="196"/>
      <c r="B440" s="196"/>
      <c r="C440" s="196"/>
    </row>
    <row r="441" spans="1:3">
      <c r="A441" s="196"/>
      <c r="B441" s="196"/>
      <c r="C441" s="196"/>
    </row>
    <row r="442" spans="1:3">
      <c r="A442" s="196"/>
      <c r="B442" s="196"/>
      <c r="C442" s="196"/>
    </row>
    <row r="443" spans="1:3">
      <c r="A443" s="196"/>
      <c r="B443" s="196"/>
      <c r="C443" s="196"/>
    </row>
    <row r="444" spans="1:3">
      <c r="A444" s="196"/>
      <c r="B444" s="196"/>
      <c r="C444" s="196"/>
    </row>
    <row r="445" spans="1:3">
      <c r="A445" s="196"/>
      <c r="B445" s="196"/>
      <c r="C445" s="196"/>
    </row>
    <row r="446" spans="1:3">
      <c r="A446" s="196"/>
      <c r="B446" s="196"/>
      <c r="C446" s="196"/>
    </row>
    <row r="447" spans="1:3">
      <c r="A447" s="196"/>
      <c r="B447" s="196"/>
      <c r="C447" s="196"/>
    </row>
    <row r="448" spans="1:3">
      <c r="A448" s="196"/>
      <c r="B448" s="196"/>
      <c r="C448" s="196"/>
    </row>
    <row r="449" spans="1:3">
      <c r="A449" s="196"/>
      <c r="B449" s="196"/>
      <c r="C449" s="196"/>
    </row>
    <row r="450" spans="1:3">
      <c r="A450" s="196"/>
      <c r="B450" s="196"/>
      <c r="C450" s="196"/>
    </row>
    <row r="451" spans="1:3">
      <c r="A451" s="196"/>
      <c r="B451" s="196"/>
      <c r="C451" s="196"/>
    </row>
    <row r="452" spans="1:3">
      <c r="A452" s="196"/>
      <c r="B452" s="196"/>
      <c r="C452" s="196"/>
    </row>
    <row r="453" spans="1:3">
      <c r="A453" s="196"/>
      <c r="B453" s="196"/>
      <c r="C453" s="196"/>
    </row>
    <row r="454" spans="1:3">
      <c r="A454" s="196"/>
      <c r="B454" s="196"/>
      <c r="C454" s="196"/>
    </row>
    <row r="455" spans="1:3">
      <c r="A455" s="196"/>
      <c r="B455" s="196"/>
      <c r="C455" s="196"/>
    </row>
    <row r="456" spans="1:3">
      <c r="A456" s="196"/>
      <c r="B456" s="196"/>
      <c r="C456" s="196"/>
    </row>
    <row r="457" spans="1:3">
      <c r="A457" s="196"/>
      <c r="B457" s="196"/>
      <c r="C457" s="196"/>
    </row>
    <row r="458" spans="1:3">
      <c r="A458" s="196"/>
      <c r="B458" s="196"/>
      <c r="C458" s="196"/>
    </row>
    <row r="459" spans="1:3">
      <c r="A459" s="196"/>
      <c r="B459" s="196"/>
      <c r="C459" s="196"/>
    </row>
    <row r="460" spans="1:3">
      <c r="A460" s="196"/>
      <c r="B460" s="196"/>
      <c r="C460" s="196"/>
    </row>
    <row r="461" spans="1:3">
      <c r="A461" s="196"/>
      <c r="B461" s="196"/>
      <c r="C461" s="196"/>
    </row>
    <row r="462" spans="1:3">
      <c r="A462" s="196"/>
      <c r="B462" s="196"/>
      <c r="C462" s="196"/>
    </row>
    <row r="463" spans="1:3">
      <c r="A463" s="196"/>
      <c r="B463" s="196"/>
      <c r="C463" s="196"/>
    </row>
    <row r="464" spans="1:3">
      <c r="A464" s="196"/>
      <c r="B464" s="196"/>
      <c r="C464" s="196"/>
    </row>
    <row r="465" spans="1:3">
      <c r="A465" s="196"/>
      <c r="B465" s="196"/>
      <c r="C465" s="196"/>
    </row>
    <row r="466" spans="1:3">
      <c r="A466" s="196"/>
      <c r="B466" s="196"/>
      <c r="C466" s="196"/>
    </row>
    <row r="467" spans="1:3">
      <c r="A467" s="196"/>
      <c r="B467" s="196"/>
      <c r="C467" s="196"/>
    </row>
    <row r="468" spans="1:3">
      <c r="A468" s="196"/>
      <c r="B468" s="196"/>
      <c r="C468" s="196"/>
    </row>
    <row r="469" spans="1:3">
      <c r="A469" s="196"/>
      <c r="B469" s="196"/>
      <c r="C469" s="196"/>
    </row>
    <row r="470" spans="1:3">
      <c r="A470" s="196"/>
      <c r="B470" s="196"/>
      <c r="C470" s="196"/>
    </row>
    <row r="471" spans="1:3">
      <c r="A471" s="196"/>
      <c r="B471" s="196"/>
      <c r="C471" s="196"/>
    </row>
    <row r="472" spans="1:3">
      <c r="A472" s="196"/>
      <c r="B472" s="196"/>
      <c r="C472" s="196"/>
    </row>
    <row r="473" spans="1:3">
      <c r="A473" s="196"/>
      <c r="B473" s="196"/>
      <c r="C473" s="196"/>
    </row>
    <row r="474" spans="1:3">
      <c r="A474" s="196"/>
      <c r="B474" s="196"/>
      <c r="C474" s="196"/>
    </row>
    <row r="475" spans="1:3">
      <c r="A475" s="196"/>
      <c r="B475" s="196"/>
      <c r="C475" s="196"/>
    </row>
    <row r="476" spans="1:3">
      <c r="A476" s="196"/>
      <c r="B476" s="196"/>
      <c r="C476" s="196"/>
    </row>
    <row r="477" spans="1:3">
      <c r="A477" s="196"/>
      <c r="B477" s="196"/>
      <c r="C477" s="196"/>
    </row>
    <row r="478" spans="1:3">
      <c r="A478" s="196"/>
      <c r="B478" s="196"/>
      <c r="C478" s="196"/>
    </row>
    <row r="479" spans="1:3">
      <c r="A479" s="196"/>
      <c r="B479" s="196"/>
      <c r="C479" s="196"/>
    </row>
    <row r="480" spans="1:3">
      <c r="A480" s="196"/>
      <c r="B480" s="196"/>
      <c r="C480" s="196"/>
    </row>
    <row r="481" spans="1:3">
      <c r="A481" s="196"/>
      <c r="B481" s="196"/>
      <c r="C481" s="196"/>
    </row>
    <row r="482" spans="1:3">
      <c r="A482" s="196"/>
      <c r="B482" s="196"/>
      <c r="C482" s="196"/>
    </row>
    <row r="483" spans="1:3">
      <c r="A483" s="196"/>
      <c r="B483" s="196"/>
      <c r="C483" s="196"/>
    </row>
    <row r="484" spans="1:3">
      <c r="A484" s="196"/>
      <c r="B484" s="196"/>
      <c r="C484" s="196"/>
    </row>
    <row r="485" spans="1:3">
      <c r="A485" s="196"/>
      <c r="B485" s="196"/>
      <c r="C485" s="196"/>
    </row>
    <row r="486" spans="1:3">
      <c r="A486" s="196"/>
      <c r="B486" s="196"/>
      <c r="C486" s="196"/>
    </row>
    <row r="487" spans="1:3">
      <c r="A487" s="196"/>
      <c r="B487" s="196"/>
      <c r="C487" s="196"/>
    </row>
    <row r="488" spans="1:3">
      <c r="A488" s="196"/>
      <c r="B488" s="196"/>
      <c r="C488" s="196"/>
    </row>
    <row r="489" spans="1:3">
      <c r="A489" s="196"/>
      <c r="B489" s="196"/>
      <c r="C489" s="196"/>
    </row>
    <row r="490" spans="1:3">
      <c r="A490" s="196"/>
      <c r="B490" s="196"/>
      <c r="C490" s="196"/>
    </row>
    <row r="491" spans="1:3">
      <c r="A491" s="196"/>
      <c r="B491" s="196"/>
      <c r="C491" s="196"/>
    </row>
    <row r="492" spans="1:3">
      <c r="A492" s="196"/>
      <c r="B492" s="196"/>
      <c r="C492" s="196"/>
    </row>
    <row r="493" spans="1:3">
      <c r="A493" s="196"/>
      <c r="B493" s="196"/>
      <c r="C493" s="196"/>
    </row>
    <row r="494" spans="1:3">
      <c r="A494" s="196"/>
      <c r="B494" s="196"/>
      <c r="C494" s="196"/>
    </row>
    <row r="495" spans="1:3">
      <c r="A495" s="196"/>
      <c r="B495" s="196"/>
      <c r="C495" s="196"/>
    </row>
    <row r="496" spans="1:3">
      <c r="A496" s="196"/>
      <c r="B496" s="196"/>
      <c r="C496" s="196"/>
    </row>
    <row r="497" spans="1:3">
      <c r="A497" s="196"/>
      <c r="B497" s="196"/>
      <c r="C497" s="196"/>
    </row>
    <row r="498" spans="1:3">
      <c r="A498" s="196"/>
      <c r="B498" s="196"/>
      <c r="C498" s="196"/>
    </row>
    <row r="499" spans="1:3">
      <c r="A499" s="196"/>
      <c r="B499" s="196"/>
      <c r="C499" s="196"/>
    </row>
    <row r="500" spans="1:3">
      <c r="A500" s="196"/>
      <c r="B500" s="196"/>
      <c r="C500" s="196"/>
    </row>
    <row r="501" spans="1:3">
      <c r="A501" s="196"/>
      <c r="B501" s="196"/>
      <c r="C501" s="196"/>
    </row>
    <row r="502" spans="1:3">
      <c r="A502" s="196"/>
      <c r="B502" s="196"/>
      <c r="C502" s="196"/>
    </row>
    <row r="503" spans="1:3">
      <c r="A503" s="196"/>
      <c r="B503" s="196"/>
      <c r="C503" s="196"/>
    </row>
    <row r="504" spans="1:3">
      <c r="A504" s="196"/>
      <c r="B504" s="196"/>
      <c r="C504" s="196"/>
    </row>
    <row r="505" spans="1:3">
      <c r="A505" s="196"/>
      <c r="B505" s="196"/>
      <c r="C505" s="196"/>
    </row>
    <row r="506" spans="1:3">
      <c r="A506" s="196"/>
      <c r="B506" s="196"/>
      <c r="C506" s="196"/>
    </row>
    <row r="507" spans="1:3">
      <c r="A507" s="196"/>
      <c r="B507" s="196"/>
      <c r="C507" s="196"/>
    </row>
    <row r="508" spans="1:3">
      <c r="A508" s="196"/>
      <c r="B508" s="196"/>
      <c r="C508" s="196"/>
    </row>
    <row r="509" spans="1:3">
      <c r="A509" s="196"/>
      <c r="B509" s="196"/>
      <c r="C509" s="196"/>
    </row>
    <row r="510" spans="1:3">
      <c r="A510" s="196"/>
      <c r="B510" s="196"/>
      <c r="C510" s="196"/>
    </row>
    <row r="511" spans="1:3">
      <c r="A511" s="196"/>
      <c r="B511" s="196"/>
      <c r="C511" s="196"/>
    </row>
    <row r="512" spans="1:3">
      <c r="A512" s="196"/>
      <c r="B512" s="196"/>
      <c r="C512" s="196"/>
    </row>
    <row r="513" spans="1:3">
      <c r="A513" s="196"/>
      <c r="B513" s="196"/>
      <c r="C513" s="196"/>
    </row>
    <row r="514" spans="1:3">
      <c r="A514" s="196"/>
      <c r="B514" s="196"/>
      <c r="C514" s="196"/>
    </row>
    <row r="515" spans="1:3">
      <c r="A515" s="196"/>
      <c r="B515" s="196"/>
      <c r="C515" s="196"/>
    </row>
    <row r="516" spans="1:3">
      <c r="A516" s="196"/>
      <c r="B516" s="196"/>
      <c r="C516" s="196"/>
    </row>
    <row r="517" spans="1:3">
      <c r="A517" s="196"/>
      <c r="B517" s="196"/>
      <c r="C517" s="196"/>
    </row>
    <row r="518" spans="1:3">
      <c r="A518" s="196"/>
      <c r="B518" s="196"/>
      <c r="C518" s="196"/>
    </row>
    <row r="519" spans="1:3">
      <c r="A519" s="196"/>
      <c r="B519" s="196"/>
      <c r="C519" s="196"/>
    </row>
    <row r="520" spans="1:3">
      <c r="A520" s="196"/>
      <c r="B520" s="196"/>
      <c r="C520" s="196"/>
    </row>
    <row r="521" spans="1:3">
      <c r="A521" s="196"/>
      <c r="B521" s="196"/>
      <c r="C521" s="196"/>
    </row>
    <row r="522" spans="1:3">
      <c r="A522" s="196"/>
      <c r="B522" s="196"/>
      <c r="C522" s="196"/>
    </row>
    <row r="523" spans="1:3">
      <c r="A523" s="196"/>
      <c r="B523" s="196"/>
      <c r="C523" s="196"/>
    </row>
    <row r="524" spans="1:3">
      <c r="A524" s="196"/>
      <c r="B524" s="196"/>
      <c r="C524" s="196"/>
    </row>
    <row r="525" spans="1:3">
      <c r="A525" s="196"/>
      <c r="B525" s="196"/>
      <c r="C525" s="196"/>
    </row>
    <row r="526" spans="1:3">
      <c r="A526" s="196"/>
      <c r="B526" s="196"/>
      <c r="C526" s="196"/>
    </row>
    <row r="527" spans="1:3">
      <c r="A527" s="196"/>
      <c r="B527" s="196"/>
      <c r="C527" s="196"/>
    </row>
    <row r="528" spans="1:3">
      <c r="A528" s="196"/>
      <c r="B528" s="196"/>
      <c r="C528" s="196"/>
    </row>
    <row r="529" spans="1:3">
      <c r="A529" s="196"/>
      <c r="B529" s="196"/>
      <c r="C529" s="196"/>
    </row>
    <row r="530" spans="1:3">
      <c r="A530" s="196"/>
      <c r="B530" s="196"/>
      <c r="C530" s="196"/>
    </row>
    <row r="531" spans="1:3">
      <c r="A531" s="196"/>
      <c r="B531" s="196"/>
      <c r="C531" s="196"/>
    </row>
    <row r="532" spans="1:3">
      <c r="A532" s="196"/>
      <c r="B532" s="196"/>
      <c r="C532" s="196"/>
    </row>
    <row r="533" spans="1:3">
      <c r="A533" s="196"/>
      <c r="B533" s="196"/>
      <c r="C533" s="196"/>
    </row>
    <row r="534" spans="1:3">
      <c r="A534" s="196"/>
      <c r="B534" s="196"/>
      <c r="C534" s="196"/>
    </row>
    <row r="535" spans="1:3">
      <c r="A535" s="196"/>
      <c r="B535" s="196"/>
      <c r="C535" s="196"/>
    </row>
    <row r="536" spans="1:3">
      <c r="A536" s="196"/>
      <c r="B536" s="196"/>
      <c r="C536" s="196"/>
    </row>
    <row r="537" spans="1:3">
      <c r="A537" s="196"/>
      <c r="B537" s="196"/>
      <c r="C537" s="196"/>
    </row>
    <row r="538" spans="1:3">
      <c r="A538" s="196"/>
      <c r="B538" s="196"/>
      <c r="C538" s="196"/>
    </row>
    <row r="539" spans="1:3">
      <c r="A539" s="196"/>
      <c r="B539" s="196"/>
      <c r="C539" s="196"/>
    </row>
    <row r="540" spans="1:3">
      <c r="A540" s="196"/>
      <c r="B540" s="196"/>
      <c r="C540" s="196"/>
    </row>
    <row r="541" spans="1:3">
      <c r="A541" s="196"/>
      <c r="B541" s="196"/>
      <c r="C541" s="196"/>
    </row>
    <row r="542" spans="1:3">
      <c r="A542" s="196"/>
      <c r="B542" s="196"/>
      <c r="C542" s="196"/>
    </row>
    <row r="543" spans="1:3">
      <c r="A543" s="196"/>
      <c r="B543" s="196"/>
      <c r="C543" s="196"/>
    </row>
    <row r="544" spans="1:3">
      <c r="A544" s="196"/>
      <c r="B544" s="196"/>
      <c r="C544" s="196"/>
    </row>
    <row r="545" spans="1:3">
      <c r="A545" s="196"/>
      <c r="B545" s="196"/>
      <c r="C545" s="196"/>
    </row>
    <row r="546" spans="1:3">
      <c r="A546" s="196"/>
      <c r="B546" s="196"/>
      <c r="C546" s="196"/>
    </row>
    <row r="547" spans="1:3">
      <c r="A547" s="196"/>
      <c r="B547" s="196"/>
      <c r="C547" s="196"/>
    </row>
    <row r="548" spans="1:3">
      <c r="A548" s="196"/>
      <c r="B548" s="196"/>
      <c r="C548" s="196"/>
    </row>
    <row r="549" spans="1:3">
      <c r="A549" s="196"/>
      <c r="B549" s="196"/>
      <c r="C549" s="196"/>
    </row>
    <row r="550" spans="1:3">
      <c r="A550" s="196"/>
      <c r="B550" s="196"/>
      <c r="C550" s="196"/>
    </row>
    <row r="551" spans="1:3">
      <c r="A551" s="196"/>
      <c r="B551" s="196"/>
      <c r="C551" s="196"/>
    </row>
    <row r="552" spans="1:3">
      <c r="A552" s="196"/>
      <c r="B552" s="196"/>
      <c r="C552" s="196"/>
    </row>
    <row r="553" spans="1:3">
      <c r="A553" s="196"/>
      <c r="B553" s="196"/>
      <c r="C553" s="196"/>
    </row>
    <row r="554" spans="1:3">
      <c r="A554" s="196"/>
      <c r="B554" s="196"/>
      <c r="C554" s="196"/>
    </row>
    <row r="555" spans="1:3">
      <c r="A555" s="196"/>
      <c r="B555" s="196"/>
      <c r="C555" s="196"/>
    </row>
    <row r="556" spans="1:3">
      <c r="A556" s="196"/>
      <c r="B556" s="196"/>
      <c r="C556" s="196"/>
    </row>
    <row r="557" spans="1:3">
      <c r="A557" s="196"/>
      <c r="B557" s="196"/>
      <c r="C557" s="196"/>
    </row>
    <row r="558" spans="1:3">
      <c r="A558" s="196"/>
      <c r="B558" s="196"/>
      <c r="C558" s="196"/>
    </row>
    <row r="559" spans="1:3">
      <c r="A559" s="196"/>
      <c r="B559" s="196"/>
      <c r="C559" s="196"/>
    </row>
    <row r="560" spans="1:3">
      <c r="A560" s="196"/>
      <c r="B560" s="196"/>
      <c r="C560" s="196"/>
    </row>
    <row r="561" spans="1:3">
      <c r="A561" s="196"/>
      <c r="B561" s="196"/>
      <c r="C561" s="196"/>
    </row>
    <row r="562" spans="1:3">
      <c r="A562" s="196"/>
      <c r="B562" s="196"/>
      <c r="C562" s="196"/>
    </row>
    <row r="563" spans="1:3">
      <c r="A563" s="196"/>
      <c r="B563" s="196"/>
      <c r="C563" s="196"/>
    </row>
    <row r="564" spans="1:3">
      <c r="A564" s="196"/>
      <c r="B564" s="196"/>
      <c r="C564" s="196"/>
    </row>
    <row r="565" spans="1:3">
      <c r="A565" s="196"/>
      <c r="B565" s="196"/>
      <c r="C565" s="196"/>
    </row>
    <row r="566" spans="1:3">
      <c r="A566" s="196"/>
      <c r="B566" s="196"/>
      <c r="C566" s="196"/>
    </row>
    <row r="567" spans="1:3">
      <c r="A567" s="196"/>
      <c r="B567" s="196"/>
      <c r="C567" s="196"/>
    </row>
    <row r="568" spans="1:3">
      <c r="A568" s="196"/>
      <c r="B568" s="196"/>
      <c r="C568" s="196"/>
    </row>
    <row r="569" spans="1:3">
      <c r="A569" s="196"/>
      <c r="B569" s="196"/>
      <c r="C569" s="196"/>
    </row>
    <row r="570" spans="1:3">
      <c r="A570" s="196"/>
      <c r="B570" s="196"/>
      <c r="C570" s="196"/>
    </row>
    <row r="571" spans="1:3">
      <c r="A571" s="196"/>
      <c r="B571" s="196"/>
      <c r="C571" s="196"/>
    </row>
    <row r="572" spans="1:3">
      <c r="A572" s="196"/>
      <c r="B572" s="196"/>
      <c r="C572" s="196"/>
    </row>
    <row r="573" spans="1:3">
      <c r="A573" s="196"/>
      <c r="B573" s="196"/>
      <c r="C573" s="196"/>
    </row>
    <row r="574" spans="1:3">
      <c r="A574" s="196"/>
      <c r="B574" s="196"/>
      <c r="C574" s="196"/>
    </row>
    <row r="575" spans="1:3">
      <c r="A575" s="196"/>
      <c r="B575" s="196"/>
      <c r="C575" s="196"/>
    </row>
    <row r="576" spans="1:3">
      <c r="A576" s="196"/>
      <c r="B576" s="196"/>
      <c r="C576" s="196"/>
    </row>
    <row r="577" spans="1:3">
      <c r="A577" s="196"/>
      <c r="B577" s="196"/>
      <c r="C577" s="196"/>
    </row>
    <row r="578" spans="1:3">
      <c r="A578" s="196"/>
      <c r="B578" s="196"/>
      <c r="C578" s="196"/>
    </row>
    <row r="579" spans="1:3">
      <c r="A579" s="196"/>
      <c r="B579" s="196"/>
      <c r="C579" s="196"/>
    </row>
    <row r="580" spans="1:3">
      <c r="A580" s="196"/>
      <c r="B580" s="196"/>
      <c r="C580" s="196"/>
    </row>
    <row r="581" spans="1:3">
      <c r="A581" s="196"/>
      <c r="B581" s="196"/>
      <c r="C581" s="196"/>
    </row>
    <row r="582" spans="1:3">
      <c r="A582" s="196"/>
      <c r="B582" s="196"/>
      <c r="C582" s="196"/>
    </row>
    <row r="583" spans="1:3">
      <c r="A583" s="196"/>
      <c r="B583" s="196"/>
      <c r="C583" s="196"/>
    </row>
    <row r="584" spans="1:3">
      <c r="A584" s="196"/>
      <c r="B584" s="196"/>
      <c r="C584" s="196"/>
    </row>
    <row r="585" spans="1:3">
      <c r="A585" s="196"/>
      <c r="B585" s="196"/>
      <c r="C585" s="196"/>
    </row>
    <row r="586" spans="1:3">
      <c r="A586" s="196"/>
      <c r="B586" s="196"/>
      <c r="C586" s="196"/>
    </row>
    <row r="587" spans="1:3">
      <c r="A587" s="196"/>
      <c r="B587" s="196"/>
      <c r="C587" s="196"/>
    </row>
    <row r="588" spans="1:3">
      <c r="A588" s="196"/>
      <c r="B588" s="196"/>
      <c r="C588" s="196"/>
    </row>
    <row r="589" spans="1:3">
      <c r="A589" s="196"/>
      <c r="B589" s="196"/>
      <c r="C589" s="196"/>
    </row>
    <row r="590" spans="1:3">
      <c r="A590" s="196"/>
      <c r="B590" s="196"/>
      <c r="C590" s="196"/>
    </row>
    <row r="591" spans="1:3">
      <c r="A591" s="196"/>
      <c r="B591" s="196"/>
      <c r="C591" s="196"/>
    </row>
    <row r="592" spans="1:3">
      <c r="A592" s="196"/>
      <c r="B592" s="196"/>
      <c r="C592" s="196"/>
    </row>
    <row r="593" spans="1:3">
      <c r="A593" s="196"/>
      <c r="B593" s="196"/>
      <c r="C593" s="196"/>
    </row>
    <row r="594" spans="1:3">
      <c r="A594" s="196"/>
      <c r="B594" s="196"/>
      <c r="C594" s="196"/>
    </row>
    <row r="595" spans="1:3">
      <c r="A595" s="196"/>
      <c r="B595" s="196"/>
      <c r="C595" s="196"/>
    </row>
    <row r="596" spans="1:3">
      <c r="A596" s="196"/>
      <c r="B596" s="196"/>
      <c r="C596" s="196"/>
    </row>
    <row r="597" spans="1:3">
      <c r="A597" s="196"/>
      <c r="B597" s="196"/>
      <c r="C597" s="196"/>
    </row>
    <row r="598" spans="1:3">
      <c r="A598" s="196"/>
      <c r="B598" s="196"/>
      <c r="C598" s="196"/>
    </row>
    <row r="599" spans="1:3">
      <c r="A599" s="196"/>
      <c r="B599" s="196"/>
      <c r="C599" s="196"/>
    </row>
    <row r="600" spans="1:3">
      <c r="A600" s="196"/>
      <c r="B600" s="196"/>
      <c r="C600" s="196"/>
    </row>
    <row r="601" spans="1:3">
      <c r="A601" s="196"/>
      <c r="B601" s="196"/>
      <c r="C601" s="196"/>
    </row>
    <row r="602" spans="1:3">
      <c r="A602" s="196"/>
      <c r="B602" s="196"/>
      <c r="C602" s="196"/>
    </row>
    <row r="603" spans="1:3">
      <c r="A603" s="196"/>
      <c r="B603" s="196"/>
      <c r="C603" s="196"/>
    </row>
    <row r="604" spans="1:3">
      <c r="A604" s="196"/>
      <c r="B604" s="196"/>
      <c r="C604" s="196"/>
    </row>
    <row r="605" spans="1:3">
      <c r="A605" s="196"/>
      <c r="B605" s="196"/>
      <c r="C605" s="196"/>
    </row>
    <row r="606" spans="1:3">
      <c r="A606" s="196"/>
      <c r="B606" s="196"/>
      <c r="C606" s="196"/>
    </row>
    <row r="607" spans="1:3">
      <c r="A607" s="196"/>
      <c r="B607" s="196"/>
      <c r="C607" s="196"/>
    </row>
    <row r="608" spans="1:3">
      <c r="A608" s="196"/>
      <c r="B608" s="196"/>
      <c r="C608" s="196"/>
    </row>
    <row r="609" spans="1:3">
      <c r="A609" s="196"/>
      <c r="B609" s="196"/>
      <c r="C609" s="196"/>
    </row>
    <row r="610" spans="1:3">
      <c r="A610" s="196"/>
      <c r="B610" s="196"/>
      <c r="C610" s="196"/>
    </row>
    <row r="611" spans="1:3">
      <c r="A611" s="196"/>
      <c r="B611" s="196"/>
      <c r="C611" s="196"/>
    </row>
    <row r="612" spans="1:3">
      <c r="A612" s="196"/>
      <c r="B612" s="196"/>
      <c r="C612" s="196"/>
    </row>
    <row r="613" spans="1:3">
      <c r="A613" s="196"/>
      <c r="B613" s="196"/>
      <c r="C613" s="196"/>
    </row>
    <row r="614" spans="1:3">
      <c r="A614" s="196"/>
      <c r="B614" s="196"/>
      <c r="C614" s="196"/>
    </row>
    <row r="615" spans="1:3">
      <c r="A615" s="196"/>
      <c r="B615" s="196"/>
      <c r="C615" s="196"/>
    </row>
    <row r="616" spans="1:3">
      <c r="A616" s="196"/>
      <c r="B616" s="196"/>
      <c r="C616" s="196"/>
    </row>
    <row r="617" spans="1:3">
      <c r="A617" s="196"/>
      <c r="B617" s="196"/>
      <c r="C617" s="196"/>
    </row>
    <row r="618" spans="1:3">
      <c r="A618" s="196"/>
      <c r="B618" s="196"/>
      <c r="C618" s="196"/>
    </row>
    <row r="619" spans="1:3">
      <c r="A619" s="196"/>
      <c r="B619" s="196"/>
      <c r="C619" s="196"/>
    </row>
    <row r="620" spans="1:3">
      <c r="A620" s="196"/>
      <c r="B620" s="196"/>
      <c r="C620" s="196"/>
    </row>
    <row r="621" spans="1:3">
      <c r="A621" s="196"/>
      <c r="B621" s="196"/>
      <c r="C621" s="196"/>
    </row>
    <row r="622" spans="1:3">
      <c r="A622" s="196"/>
      <c r="B622" s="196"/>
      <c r="C622" s="196"/>
    </row>
    <row r="623" spans="1:3">
      <c r="A623" s="196"/>
      <c r="B623" s="196"/>
      <c r="C623" s="196"/>
    </row>
    <row r="624" spans="1:3">
      <c r="A624" s="196"/>
      <c r="B624" s="196"/>
      <c r="C624" s="196"/>
    </row>
    <row r="625" spans="1:3">
      <c r="A625" s="196"/>
      <c r="B625" s="196"/>
      <c r="C625" s="196"/>
    </row>
    <row r="626" spans="1:3">
      <c r="A626" s="196"/>
      <c r="B626" s="196"/>
      <c r="C626" s="196"/>
    </row>
    <row r="627" spans="1:3">
      <c r="A627" s="196"/>
      <c r="B627" s="196"/>
      <c r="C627" s="196"/>
    </row>
    <row r="628" spans="1:3">
      <c r="A628" s="196"/>
      <c r="B628" s="196"/>
      <c r="C628" s="196"/>
    </row>
    <row r="629" spans="1:3">
      <c r="A629" s="196"/>
      <c r="B629" s="196"/>
      <c r="C629" s="196"/>
    </row>
    <row r="630" spans="1:3">
      <c r="A630" s="196"/>
      <c r="B630" s="196"/>
      <c r="C630" s="196"/>
    </row>
    <row r="631" spans="1:3">
      <c r="A631" s="196"/>
      <c r="B631" s="196"/>
      <c r="C631" s="196"/>
    </row>
    <row r="632" spans="1:3">
      <c r="A632" s="196"/>
      <c r="B632" s="196"/>
      <c r="C632" s="196"/>
    </row>
    <row r="633" spans="1:3">
      <c r="A633" s="196"/>
      <c r="B633" s="196"/>
      <c r="C633" s="196"/>
    </row>
    <row r="634" spans="1:3">
      <c r="A634" s="196"/>
      <c r="B634" s="196"/>
      <c r="C634" s="196"/>
    </row>
    <row r="635" spans="1:3">
      <c r="A635" s="196"/>
      <c r="B635" s="196"/>
      <c r="C635" s="196"/>
    </row>
    <row r="636" spans="1:3">
      <c r="A636" s="196"/>
      <c r="B636" s="196"/>
      <c r="C636" s="196"/>
    </row>
    <row r="637" spans="1:3">
      <c r="A637" s="196"/>
      <c r="B637" s="196"/>
      <c r="C637" s="196"/>
    </row>
    <row r="638" spans="1:3">
      <c r="A638" s="196"/>
      <c r="B638" s="196"/>
      <c r="C638" s="196"/>
    </row>
    <row r="639" spans="1:3">
      <c r="A639" s="196"/>
      <c r="B639" s="196"/>
      <c r="C639" s="196"/>
    </row>
    <row r="640" spans="1:3">
      <c r="A640" s="196"/>
      <c r="B640" s="196"/>
      <c r="C640" s="196"/>
    </row>
    <row r="641" spans="1:3">
      <c r="A641" s="196"/>
      <c r="B641" s="196"/>
      <c r="C641" s="196"/>
    </row>
    <row r="642" spans="1:3">
      <c r="A642" s="196"/>
      <c r="B642" s="196"/>
      <c r="C642" s="196"/>
    </row>
    <row r="643" spans="1:3">
      <c r="A643" s="196"/>
      <c r="B643" s="196"/>
      <c r="C643" s="196"/>
    </row>
    <row r="644" spans="1:3">
      <c r="A644" s="196"/>
      <c r="B644" s="196"/>
      <c r="C644" s="196"/>
    </row>
    <row r="645" spans="1:3">
      <c r="A645" s="196"/>
      <c r="B645" s="196"/>
      <c r="C645" s="196"/>
    </row>
    <row r="646" spans="1:3">
      <c r="A646" s="196"/>
      <c r="B646" s="196"/>
      <c r="C646" s="196"/>
    </row>
    <row r="647" spans="1:3">
      <c r="A647" s="196"/>
      <c r="B647" s="196"/>
      <c r="C647" s="196"/>
    </row>
    <row r="648" spans="1:3">
      <c r="A648" s="196"/>
      <c r="B648" s="196"/>
      <c r="C648" s="196"/>
    </row>
    <row r="649" spans="1:3">
      <c r="A649" s="196"/>
      <c r="B649" s="196"/>
      <c r="C649" s="196"/>
    </row>
    <row r="650" spans="1:3">
      <c r="A650" s="196"/>
      <c r="B650" s="196"/>
      <c r="C650" s="196"/>
    </row>
    <row r="651" spans="1:3">
      <c r="A651" s="196"/>
      <c r="B651" s="196"/>
      <c r="C651" s="196"/>
    </row>
    <row r="652" spans="1:3">
      <c r="A652" s="196"/>
      <c r="B652" s="196"/>
      <c r="C652" s="196"/>
    </row>
    <row r="653" spans="1:3">
      <c r="A653" s="196"/>
      <c r="B653" s="196"/>
      <c r="C653" s="196"/>
    </row>
    <row r="654" spans="1:3">
      <c r="A654" s="196"/>
      <c r="B654" s="196"/>
      <c r="C654" s="196"/>
    </row>
    <row r="655" spans="1:3">
      <c r="A655" s="196"/>
      <c r="B655" s="196"/>
      <c r="C655" s="196"/>
    </row>
    <row r="656" spans="1:3">
      <c r="A656" s="196"/>
      <c r="B656" s="196"/>
      <c r="C656" s="196"/>
    </row>
    <row r="657" spans="1:3">
      <c r="A657" s="196"/>
      <c r="B657" s="196"/>
      <c r="C657" s="196"/>
    </row>
    <row r="658" spans="1:3">
      <c r="A658" s="196"/>
      <c r="B658" s="196"/>
      <c r="C658" s="196"/>
    </row>
    <row r="659" spans="1:3">
      <c r="A659" s="196"/>
      <c r="B659" s="196"/>
      <c r="C659" s="196"/>
    </row>
    <row r="660" spans="1:3">
      <c r="A660" s="196"/>
      <c r="B660" s="196"/>
      <c r="C660" s="196"/>
    </row>
    <row r="661" spans="1:3">
      <c r="A661" s="196"/>
      <c r="B661" s="196"/>
      <c r="C661" s="196"/>
    </row>
    <row r="662" spans="1:3">
      <c r="A662" s="196"/>
      <c r="B662" s="196"/>
      <c r="C662" s="196"/>
    </row>
    <row r="663" spans="1:3">
      <c r="A663" s="196"/>
      <c r="B663" s="196"/>
      <c r="C663" s="196"/>
    </row>
    <row r="664" spans="1:3">
      <c r="A664" s="196"/>
      <c r="B664" s="196"/>
      <c r="C664" s="196"/>
    </row>
    <row r="665" spans="1:3">
      <c r="A665" s="196"/>
      <c r="B665" s="196"/>
      <c r="C665" s="196"/>
    </row>
    <row r="666" spans="1:3">
      <c r="A666" s="196"/>
      <c r="B666" s="196"/>
      <c r="C666" s="196"/>
    </row>
    <row r="667" spans="1:3">
      <c r="A667" s="196"/>
      <c r="B667" s="196"/>
      <c r="C667" s="196"/>
    </row>
    <row r="668" spans="1:3">
      <c r="A668" s="196"/>
      <c r="B668" s="196"/>
      <c r="C668" s="196"/>
    </row>
    <row r="669" spans="1:3">
      <c r="A669" s="196"/>
      <c r="B669" s="196"/>
      <c r="C669" s="196"/>
    </row>
    <row r="670" spans="1:3">
      <c r="A670" s="196"/>
      <c r="B670" s="196"/>
      <c r="C670" s="196"/>
    </row>
    <row r="671" spans="1:3">
      <c r="A671" s="196"/>
      <c r="B671" s="196"/>
      <c r="C671" s="196"/>
    </row>
    <row r="672" spans="1:3">
      <c r="A672" s="196"/>
      <c r="B672" s="196"/>
      <c r="C672" s="196"/>
    </row>
    <row r="673" spans="1:3">
      <c r="A673" s="196"/>
      <c r="B673" s="196"/>
      <c r="C673" s="196"/>
    </row>
    <row r="674" spans="1:3">
      <c r="A674" s="196"/>
      <c r="B674" s="196"/>
      <c r="C674" s="196"/>
    </row>
    <row r="675" spans="1:3">
      <c r="A675" s="196"/>
      <c r="B675" s="196"/>
      <c r="C675" s="196"/>
    </row>
    <row r="676" spans="1:3">
      <c r="A676" s="196"/>
      <c r="B676" s="196"/>
      <c r="C676" s="196"/>
    </row>
    <row r="677" spans="1:3">
      <c r="A677" s="196"/>
      <c r="B677" s="196"/>
      <c r="C677" s="196"/>
    </row>
    <row r="678" spans="1:3">
      <c r="A678" s="196"/>
      <c r="B678" s="196"/>
      <c r="C678" s="196"/>
    </row>
    <row r="679" spans="1:3">
      <c r="A679" s="196"/>
      <c r="B679" s="196"/>
      <c r="C679" s="196"/>
    </row>
    <row r="680" spans="1:3">
      <c r="A680" s="196"/>
      <c r="B680" s="196"/>
      <c r="C680" s="196"/>
    </row>
    <row r="681" spans="1:3">
      <c r="A681" s="196"/>
      <c r="B681" s="196"/>
      <c r="C681" s="196"/>
    </row>
    <row r="682" spans="1:3">
      <c r="A682" s="196"/>
      <c r="B682" s="196"/>
      <c r="C682" s="196"/>
    </row>
    <row r="683" spans="1:3">
      <c r="A683" s="196"/>
      <c r="B683" s="196"/>
      <c r="C683" s="196"/>
    </row>
    <row r="684" spans="1:3">
      <c r="A684" s="196"/>
      <c r="B684" s="196"/>
      <c r="C684" s="196"/>
    </row>
    <row r="685" spans="1:3">
      <c r="A685" s="196"/>
      <c r="B685" s="196"/>
      <c r="C685" s="196"/>
    </row>
    <row r="686" spans="1:3">
      <c r="A686" s="196"/>
      <c r="B686" s="196"/>
      <c r="C686" s="196"/>
    </row>
    <row r="687" spans="1:3">
      <c r="A687" s="196"/>
      <c r="B687" s="196"/>
      <c r="C687" s="196"/>
    </row>
    <row r="688" spans="1:3">
      <c r="A688" s="196"/>
      <c r="B688" s="196"/>
      <c r="C688" s="196"/>
    </row>
    <row r="689" spans="1:3">
      <c r="A689" s="196"/>
      <c r="B689" s="196"/>
      <c r="C689" s="196"/>
    </row>
    <row r="690" spans="1:3">
      <c r="A690" s="196"/>
      <c r="B690" s="196"/>
      <c r="C690" s="196"/>
    </row>
    <row r="691" spans="1:3">
      <c r="A691" s="196"/>
      <c r="B691" s="196"/>
      <c r="C691" s="196"/>
    </row>
    <row r="692" spans="1:3">
      <c r="A692" s="196"/>
      <c r="B692" s="196"/>
      <c r="C692" s="196"/>
    </row>
    <row r="693" spans="1:3">
      <c r="A693" s="196"/>
      <c r="B693" s="196"/>
      <c r="C693" s="196"/>
    </row>
    <row r="694" spans="1:3">
      <c r="A694" s="196"/>
      <c r="B694" s="196"/>
      <c r="C694" s="196"/>
    </row>
    <row r="695" spans="1:3">
      <c r="A695" s="196"/>
      <c r="B695" s="196"/>
      <c r="C695" s="196"/>
    </row>
    <row r="696" spans="1:3">
      <c r="A696" s="196"/>
      <c r="B696" s="196"/>
      <c r="C696" s="196"/>
    </row>
    <row r="697" spans="1:3">
      <c r="A697" s="196"/>
      <c r="B697" s="196"/>
      <c r="C697" s="196"/>
    </row>
    <row r="698" spans="1:3">
      <c r="A698" s="196"/>
      <c r="B698" s="196"/>
      <c r="C698" s="196"/>
    </row>
    <row r="699" spans="1:3">
      <c r="A699" s="196"/>
      <c r="B699" s="196"/>
      <c r="C699" s="196"/>
    </row>
    <row r="700" spans="1:3">
      <c r="A700" s="196"/>
      <c r="B700" s="196"/>
      <c r="C700" s="196"/>
    </row>
    <row r="701" spans="1:3">
      <c r="A701" s="196"/>
      <c r="B701" s="196"/>
      <c r="C701" s="196"/>
    </row>
    <row r="702" spans="1:3">
      <c r="A702" s="196"/>
      <c r="B702" s="196"/>
      <c r="C702" s="196"/>
    </row>
    <row r="703" spans="1:3">
      <c r="A703" s="196"/>
      <c r="B703" s="196"/>
      <c r="C703" s="196"/>
    </row>
    <row r="704" spans="1:3">
      <c r="A704" s="196"/>
      <c r="B704" s="196"/>
      <c r="C704" s="196"/>
    </row>
    <row r="705" spans="1:3">
      <c r="A705" s="196"/>
      <c r="B705" s="196"/>
      <c r="C705" s="196"/>
    </row>
    <row r="706" spans="1:3">
      <c r="A706" s="196"/>
      <c r="B706" s="196"/>
      <c r="C706" s="196"/>
    </row>
    <row r="707" spans="1:3">
      <c r="A707" s="196"/>
      <c r="B707" s="196"/>
      <c r="C707" s="196"/>
    </row>
    <row r="708" spans="1:3">
      <c r="A708" s="196"/>
      <c r="B708" s="196"/>
      <c r="C708" s="196"/>
    </row>
    <row r="709" spans="1:3">
      <c r="A709" s="196"/>
      <c r="B709" s="196"/>
      <c r="C709" s="196"/>
    </row>
    <row r="710" spans="1:3">
      <c r="A710" s="196"/>
      <c r="B710" s="196"/>
      <c r="C710" s="196"/>
    </row>
    <row r="711" spans="1:3">
      <c r="A711" s="196"/>
      <c r="B711" s="196"/>
      <c r="C711" s="196"/>
    </row>
    <row r="712" spans="1:3">
      <c r="A712" s="196"/>
      <c r="B712" s="196"/>
      <c r="C712" s="196"/>
    </row>
    <row r="713" spans="1:3">
      <c r="A713" s="196"/>
      <c r="B713" s="196"/>
      <c r="C713" s="196"/>
    </row>
    <row r="714" spans="1:3">
      <c r="A714" s="196"/>
      <c r="B714" s="196"/>
      <c r="C714" s="196"/>
    </row>
    <row r="715" spans="1:3">
      <c r="A715" s="196"/>
      <c r="B715" s="196"/>
      <c r="C715" s="196"/>
    </row>
    <row r="716" spans="1:3">
      <c r="A716" s="196"/>
      <c r="B716" s="196"/>
      <c r="C716" s="196"/>
    </row>
    <row r="717" spans="1:3">
      <c r="A717" s="196"/>
      <c r="B717" s="196"/>
      <c r="C717" s="196"/>
    </row>
    <row r="718" spans="1:3">
      <c r="A718" s="196"/>
      <c r="B718" s="196"/>
      <c r="C718" s="196"/>
    </row>
    <row r="719" spans="1:3">
      <c r="A719" s="196"/>
      <c r="B719" s="196"/>
      <c r="C719" s="196"/>
    </row>
    <row r="720" spans="1:3">
      <c r="A720" s="196"/>
      <c r="B720" s="196"/>
      <c r="C720" s="196"/>
    </row>
    <row r="721" spans="1:3">
      <c r="A721" s="196"/>
      <c r="B721" s="196"/>
      <c r="C721" s="196"/>
    </row>
    <row r="722" spans="1:3">
      <c r="A722" s="196"/>
      <c r="B722" s="196"/>
      <c r="C722" s="196"/>
    </row>
    <row r="723" spans="1:3">
      <c r="A723" s="196"/>
      <c r="B723" s="196"/>
      <c r="C723" s="196"/>
    </row>
    <row r="724" spans="1:3">
      <c r="A724" s="196"/>
      <c r="B724" s="196"/>
      <c r="C724" s="196"/>
    </row>
    <row r="725" spans="1:3">
      <c r="A725" s="196"/>
      <c r="B725" s="196"/>
      <c r="C725" s="196"/>
    </row>
    <row r="726" spans="1:3">
      <c r="A726" s="196"/>
      <c r="B726" s="196"/>
      <c r="C726" s="196"/>
    </row>
    <row r="727" spans="1:3">
      <c r="A727" s="196"/>
      <c r="B727" s="196"/>
      <c r="C727" s="196"/>
    </row>
    <row r="728" spans="1:3">
      <c r="A728" s="196"/>
      <c r="B728" s="196"/>
      <c r="C728" s="196"/>
    </row>
    <row r="729" spans="1:3">
      <c r="A729" s="196"/>
      <c r="B729" s="196"/>
      <c r="C729" s="196"/>
    </row>
    <row r="730" spans="1:3">
      <c r="A730" s="196"/>
      <c r="B730" s="196"/>
      <c r="C730" s="196"/>
    </row>
    <row r="731" spans="1:3">
      <c r="A731" s="196"/>
      <c r="B731" s="196"/>
      <c r="C731" s="196"/>
    </row>
    <row r="732" spans="1:3">
      <c r="A732" s="196"/>
      <c r="B732" s="196"/>
      <c r="C732" s="196"/>
    </row>
    <row r="733" spans="1:3">
      <c r="A733" s="196"/>
      <c r="B733" s="196"/>
      <c r="C733" s="196"/>
    </row>
    <row r="734" spans="1:3">
      <c r="A734" s="196"/>
      <c r="B734" s="196"/>
      <c r="C734" s="196"/>
    </row>
    <row r="735" spans="1:3">
      <c r="A735" s="196"/>
      <c r="B735" s="196"/>
      <c r="C735" s="196"/>
    </row>
    <row r="736" spans="1:3">
      <c r="A736" s="196"/>
      <c r="B736" s="196"/>
      <c r="C736" s="196"/>
    </row>
    <row r="737" spans="1:3">
      <c r="A737" s="196"/>
      <c r="B737" s="196"/>
      <c r="C737" s="196"/>
    </row>
    <row r="738" spans="1:3">
      <c r="A738" s="196"/>
      <c r="B738" s="196"/>
      <c r="C738" s="196"/>
    </row>
    <row r="739" spans="1:3">
      <c r="A739" s="196"/>
      <c r="B739" s="196"/>
      <c r="C739" s="196"/>
    </row>
    <row r="740" spans="1:3">
      <c r="A740" s="196"/>
      <c r="B740" s="196"/>
      <c r="C740" s="196"/>
    </row>
    <row r="741" spans="1:3">
      <c r="A741" s="196"/>
      <c r="B741" s="196"/>
      <c r="C741" s="196"/>
    </row>
    <row r="742" spans="1:3">
      <c r="A742" s="196"/>
      <c r="B742" s="196"/>
      <c r="C742" s="196"/>
    </row>
    <row r="743" spans="1:3">
      <c r="A743" s="196"/>
      <c r="B743" s="196"/>
      <c r="C743" s="196"/>
    </row>
    <row r="744" spans="1:3">
      <c r="A744" s="196"/>
      <c r="B744" s="196"/>
      <c r="C744" s="196"/>
    </row>
    <row r="745" spans="1:3">
      <c r="A745" s="196"/>
      <c r="B745" s="196"/>
      <c r="C745" s="196"/>
    </row>
    <row r="746" spans="1:3">
      <c r="A746" s="196"/>
      <c r="B746" s="196"/>
      <c r="C746" s="196"/>
    </row>
    <row r="747" spans="1:3">
      <c r="A747" s="196"/>
      <c r="B747" s="196"/>
      <c r="C747" s="196"/>
    </row>
    <row r="748" spans="1:3">
      <c r="A748" s="196"/>
      <c r="B748" s="196"/>
      <c r="C748" s="196"/>
    </row>
    <row r="749" spans="1:3">
      <c r="A749" s="196"/>
      <c r="B749" s="196"/>
      <c r="C749" s="196"/>
    </row>
    <row r="750" spans="1:3">
      <c r="A750" s="196"/>
      <c r="B750" s="196"/>
      <c r="C750" s="196"/>
    </row>
    <row r="751" spans="1:3">
      <c r="A751" s="196"/>
      <c r="B751" s="196"/>
      <c r="C751" s="196"/>
    </row>
    <row r="752" spans="1:3">
      <c r="A752" s="196"/>
      <c r="B752" s="196"/>
      <c r="C752" s="196"/>
    </row>
    <row r="753" spans="1:3">
      <c r="A753" s="196"/>
      <c r="B753" s="196"/>
      <c r="C753" s="196"/>
    </row>
    <row r="754" spans="1:3">
      <c r="A754" s="196"/>
      <c r="B754" s="196"/>
      <c r="C754" s="196"/>
    </row>
    <row r="755" spans="1:3">
      <c r="A755" s="196"/>
      <c r="B755" s="196"/>
      <c r="C755" s="196"/>
    </row>
    <row r="756" spans="1:3">
      <c r="A756" s="196"/>
      <c r="B756" s="196"/>
      <c r="C756" s="196"/>
    </row>
    <row r="757" spans="1:3">
      <c r="A757" s="196"/>
      <c r="B757" s="196"/>
      <c r="C757" s="196"/>
    </row>
    <row r="758" spans="1:3">
      <c r="A758" s="196"/>
      <c r="B758" s="196"/>
      <c r="C758" s="196"/>
    </row>
    <row r="759" spans="1:3">
      <c r="A759" s="196"/>
      <c r="B759" s="196"/>
      <c r="C759" s="196"/>
    </row>
    <row r="760" spans="1:3">
      <c r="A760" s="196"/>
      <c r="B760" s="196"/>
      <c r="C760" s="196"/>
    </row>
    <row r="761" spans="1:3">
      <c r="A761" s="196"/>
      <c r="B761" s="196"/>
      <c r="C761" s="196"/>
    </row>
    <row r="762" spans="1:3">
      <c r="A762" s="196"/>
      <c r="B762" s="196"/>
      <c r="C762" s="196"/>
    </row>
    <row r="763" spans="1:3">
      <c r="A763" s="196"/>
      <c r="B763" s="196"/>
      <c r="C763" s="196"/>
    </row>
    <row r="764" spans="1:3">
      <c r="A764" s="196"/>
      <c r="B764" s="196"/>
      <c r="C764" s="196"/>
    </row>
    <row r="765" spans="1:3">
      <c r="A765" s="196"/>
      <c r="B765" s="196"/>
      <c r="C765" s="196"/>
    </row>
    <row r="766" spans="1:3">
      <c r="A766" s="196"/>
      <c r="B766" s="196"/>
      <c r="C766" s="196"/>
    </row>
    <row r="767" spans="1:3">
      <c r="A767" s="196"/>
      <c r="B767" s="196"/>
      <c r="C767" s="196"/>
    </row>
    <row r="768" spans="1:3">
      <c r="A768" s="196"/>
      <c r="B768" s="196"/>
      <c r="C768" s="196"/>
    </row>
    <row r="769" spans="1:3">
      <c r="A769" s="196"/>
      <c r="B769" s="196"/>
      <c r="C769" s="196"/>
    </row>
    <row r="770" spans="1:3">
      <c r="A770" s="196"/>
      <c r="B770" s="196"/>
      <c r="C770" s="196"/>
    </row>
    <row r="771" spans="1:3">
      <c r="A771" s="196"/>
      <c r="B771" s="196"/>
      <c r="C771" s="196"/>
    </row>
    <row r="772" spans="1:3">
      <c r="A772" s="196"/>
      <c r="B772" s="196"/>
      <c r="C772" s="196"/>
    </row>
    <row r="773" spans="1:3">
      <c r="A773" s="196"/>
      <c r="B773" s="196"/>
      <c r="C773" s="196"/>
    </row>
    <row r="774" spans="1:3">
      <c r="A774" s="196"/>
      <c r="B774" s="196"/>
      <c r="C774" s="196"/>
    </row>
    <row r="775" spans="1:3">
      <c r="A775" s="196"/>
      <c r="B775" s="196"/>
      <c r="C775" s="196"/>
    </row>
    <row r="776" spans="1:3">
      <c r="A776" s="196"/>
      <c r="B776" s="196"/>
      <c r="C776" s="196"/>
    </row>
    <row r="777" spans="1:3">
      <c r="A777" s="196"/>
      <c r="B777" s="196"/>
      <c r="C777" s="196"/>
    </row>
    <row r="778" spans="1:3">
      <c r="A778" s="196"/>
      <c r="B778" s="196"/>
      <c r="C778" s="196"/>
    </row>
    <row r="779" spans="1:3">
      <c r="A779" s="196"/>
      <c r="B779" s="196"/>
      <c r="C779" s="196"/>
    </row>
    <row r="780" spans="1:3">
      <c r="A780" s="196"/>
      <c r="B780" s="196"/>
      <c r="C780" s="196"/>
    </row>
    <row r="781" spans="1:3">
      <c r="A781" s="196"/>
      <c r="B781" s="196"/>
      <c r="C781" s="196"/>
    </row>
    <row r="782" spans="1:3">
      <c r="A782" s="196"/>
      <c r="B782" s="196"/>
      <c r="C782" s="196"/>
    </row>
    <row r="783" spans="1:3">
      <c r="A783" s="196"/>
      <c r="B783" s="196"/>
      <c r="C783" s="196"/>
    </row>
    <row r="784" spans="1:3">
      <c r="A784" s="196"/>
      <c r="B784" s="196"/>
      <c r="C784" s="196"/>
    </row>
    <row r="785" spans="1:3">
      <c r="A785" s="196"/>
      <c r="B785" s="196"/>
      <c r="C785" s="196"/>
    </row>
    <row r="786" spans="1:3">
      <c r="A786" s="196"/>
      <c r="B786" s="196"/>
      <c r="C786" s="196"/>
    </row>
    <row r="787" spans="1:3">
      <c r="A787" s="196"/>
      <c r="B787" s="196"/>
      <c r="C787" s="196"/>
    </row>
    <row r="788" spans="1:3">
      <c r="A788" s="196"/>
      <c r="B788" s="196"/>
      <c r="C788" s="196"/>
    </row>
    <row r="789" spans="1:3">
      <c r="A789" s="196"/>
      <c r="B789" s="196"/>
      <c r="C789" s="196"/>
    </row>
    <row r="790" spans="1:3">
      <c r="A790" s="196"/>
      <c r="B790" s="196"/>
      <c r="C790" s="196"/>
    </row>
    <row r="791" spans="1:3">
      <c r="A791" s="196"/>
      <c r="B791" s="196"/>
      <c r="C791" s="196"/>
    </row>
    <row r="792" spans="1:3">
      <c r="A792" s="196"/>
      <c r="B792" s="196"/>
      <c r="C792" s="196"/>
    </row>
    <row r="793" spans="1:3">
      <c r="A793" s="196"/>
      <c r="B793" s="196"/>
      <c r="C793" s="196"/>
    </row>
    <row r="794" spans="1:3">
      <c r="A794" s="196"/>
      <c r="B794" s="196"/>
      <c r="C794" s="196"/>
    </row>
    <row r="795" spans="1:3">
      <c r="A795" s="196"/>
      <c r="B795" s="196"/>
      <c r="C795" s="196"/>
    </row>
    <row r="796" spans="1:3">
      <c r="A796" s="196"/>
      <c r="B796" s="196"/>
      <c r="C796" s="196"/>
    </row>
    <row r="797" spans="1:3">
      <c r="A797" s="196"/>
      <c r="B797" s="196"/>
      <c r="C797" s="196"/>
    </row>
    <row r="798" spans="1:3">
      <c r="A798" s="196"/>
      <c r="B798" s="196"/>
      <c r="C798" s="196"/>
    </row>
    <row r="799" spans="1:3">
      <c r="A799" s="196"/>
      <c r="B799" s="196"/>
      <c r="C799" s="196"/>
    </row>
    <row r="800" spans="1:3">
      <c r="A800" s="196"/>
      <c r="B800" s="196"/>
      <c r="C800" s="196"/>
    </row>
    <row r="801" spans="1:3">
      <c r="A801" s="196"/>
      <c r="B801" s="196"/>
      <c r="C801" s="196"/>
    </row>
    <row r="802" spans="1:3">
      <c r="A802" s="196"/>
      <c r="B802" s="196"/>
      <c r="C802" s="196"/>
    </row>
    <row r="803" spans="1:3">
      <c r="A803" s="196"/>
      <c r="B803" s="196"/>
      <c r="C803" s="196"/>
    </row>
    <row r="804" spans="1:3">
      <c r="A804" s="196"/>
      <c r="B804" s="196"/>
      <c r="C804" s="196"/>
    </row>
    <row r="805" spans="1:3">
      <c r="A805" s="196"/>
      <c r="B805" s="196"/>
      <c r="C805" s="196"/>
    </row>
    <row r="806" spans="1:3">
      <c r="A806" s="196"/>
      <c r="B806" s="196"/>
      <c r="C806" s="196"/>
    </row>
    <row r="807" spans="1:3">
      <c r="A807" s="196"/>
      <c r="B807" s="196"/>
      <c r="C807" s="196"/>
    </row>
    <row r="808" spans="1:3">
      <c r="A808" s="196"/>
      <c r="B808" s="196"/>
      <c r="C808" s="196"/>
    </row>
    <row r="809" spans="1:3">
      <c r="A809" s="196"/>
      <c r="B809" s="196"/>
      <c r="C809" s="196"/>
    </row>
    <row r="810" spans="1:3">
      <c r="A810" s="196"/>
      <c r="B810" s="196"/>
      <c r="C810" s="196"/>
    </row>
    <row r="811" spans="1:3">
      <c r="A811" s="196"/>
      <c r="B811" s="196"/>
      <c r="C811" s="196"/>
    </row>
    <row r="812" spans="1:3">
      <c r="A812" s="196"/>
      <c r="B812" s="196"/>
      <c r="C812" s="196"/>
    </row>
    <row r="813" spans="1:3">
      <c r="A813" s="196"/>
      <c r="B813" s="196"/>
      <c r="C813" s="196"/>
    </row>
    <row r="814" spans="1:3">
      <c r="A814" s="196"/>
      <c r="B814" s="196"/>
      <c r="C814" s="196"/>
    </row>
    <row r="815" spans="1:3">
      <c r="A815" s="196"/>
      <c r="B815" s="196"/>
      <c r="C815" s="196"/>
    </row>
    <row r="816" spans="1:3">
      <c r="A816" s="196"/>
      <c r="B816" s="196"/>
      <c r="C816" s="196"/>
    </row>
    <row r="817" spans="1:3">
      <c r="A817" s="196"/>
      <c r="B817" s="196"/>
      <c r="C817" s="196"/>
    </row>
    <row r="818" spans="1:3">
      <c r="A818" s="196"/>
      <c r="B818" s="196"/>
      <c r="C818" s="196"/>
    </row>
    <row r="819" spans="1:3">
      <c r="A819" s="196"/>
      <c r="B819" s="196"/>
      <c r="C819" s="196"/>
    </row>
    <row r="820" spans="1:3">
      <c r="A820" s="196"/>
      <c r="B820" s="196"/>
      <c r="C820" s="196"/>
    </row>
    <row r="821" spans="1:3">
      <c r="A821" s="196"/>
      <c r="B821" s="196"/>
      <c r="C821" s="196"/>
    </row>
    <row r="822" spans="1:3">
      <c r="A822" s="196"/>
      <c r="B822" s="196"/>
      <c r="C822" s="196"/>
    </row>
    <row r="823" spans="1:3">
      <c r="A823" s="196"/>
      <c r="B823" s="196"/>
      <c r="C823" s="196"/>
    </row>
    <row r="824" spans="1:3">
      <c r="A824" s="196"/>
      <c r="B824" s="196"/>
      <c r="C824" s="196"/>
    </row>
    <row r="825" spans="1:3">
      <c r="A825" s="196"/>
      <c r="B825" s="196"/>
      <c r="C825" s="196"/>
    </row>
    <row r="826" spans="1:3">
      <c r="A826" s="196"/>
      <c r="B826" s="196"/>
      <c r="C826" s="196"/>
    </row>
    <row r="827" spans="1:3">
      <c r="A827" s="196"/>
      <c r="B827" s="196"/>
      <c r="C827" s="196"/>
    </row>
    <row r="828" spans="1:3">
      <c r="A828" s="196"/>
      <c r="B828" s="196"/>
      <c r="C828" s="196"/>
    </row>
    <row r="829" spans="1:3">
      <c r="A829" s="196"/>
      <c r="B829" s="196"/>
      <c r="C829" s="196"/>
    </row>
    <row r="830" spans="1:3">
      <c r="A830" s="196"/>
      <c r="B830" s="196"/>
      <c r="C830" s="196"/>
    </row>
    <row r="831" spans="1:3">
      <c r="A831" s="196"/>
      <c r="B831" s="196"/>
      <c r="C831" s="196"/>
    </row>
    <row r="832" spans="1:3">
      <c r="A832" s="196"/>
      <c r="B832" s="196"/>
      <c r="C832" s="196"/>
    </row>
    <row r="833" spans="1:3">
      <c r="A833" s="196"/>
      <c r="B833" s="196"/>
      <c r="C833" s="196"/>
    </row>
    <row r="834" spans="1:3">
      <c r="A834" s="196"/>
      <c r="B834" s="196"/>
      <c r="C834" s="196"/>
    </row>
    <row r="835" spans="1:3">
      <c r="A835" s="196"/>
      <c r="B835" s="196"/>
      <c r="C835" s="196"/>
    </row>
    <row r="836" spans="1:3">
      <c r="A836" s="196"/>
      <c r="B836" s="196"/>
      <c r="C836" s="196"/>
    </row>
    <row r="837" spans="1:3">
      <c r="A837" s="196"/>
      <c r="B837" s="196"/>
      <c r="C837" s="196"/>
    </row>
    <row r="838" spans="1:3">
      <c r="A838" s="196"/>
      <c r="B838" s="196"/>
      <c r="C838" s="196"/>
    </row>
    <row r="839" spans="1:3">
      <c r="A839" s="196"/>
      <c r="B839" s="196"/>
      <c r="C839" s="196"/>
    </row>
    <row r="840" spans="1:3">
      <c r="A840" s="196"/>
      <c r="B840" s="196"/>
      <c r="C840" s="196"/>
    </row>
    <row r="841" spans="1:3">
      <c r="A841" s="196"/>
      <c r="B841" s="196"/>
      <c r="C841" s="196"/>
    </row>
    <row r="842" spans="1:3">
      <c r="A842" s="196"/>
      <c r="B842" s="196"/>
      <c r="C842" s="196"/>
    </row>
    <row r="843" spans="1:3">
      <c r="A843" s="196"/>
      <c r="B843" s="196"/>
      <c r="C843" s="196"/>
    </row>
    <row r="844" spans="1:3">
      <c r="A844" s="196"/>
      <c r="B844" s="196"/>
      <c r="C844" s="196"/>
    </row>
    <row r="845" spans="1:3">
      <c r="A845" s="196"/>
      <c r="B845" s="196"/>
      <c r="C845" s="196"/>
    </row>
    <row r="846" spans="1:3">
      <c r="A846" s="196"/>
      <c r="B846" s="196"/>
      <c r="C846" s="196"/>
    </row>
    <row r="847" spans="1:3">
      <c r="A847" s="196"/>
      <c r="B847" s="196"/>
      <c r="C847" s="196"/>
    </row>
    <row r="848" spans="1:3">
      <c r="A848" s="196"/>
      <c r="B848" s="196"/>
      <c r="C848" s="196"/>
    </row>
    <row r="849" spans="1:3">
      <c r="A849" s="196"/>
      <c r="B849" s="196"/>
      <c r="C849" s="196"/>
    </row>
    <row r="850" spans="1:3">
      <c r="A850" s="196"/>
      <c r="B850" s="196"/>
      <c r="C850" s="196"/>
    </row>
    <row r="851" spans="1:3">
      <c r="A851" s="196"/>
      <c r="B851" s="196"/>
      <c r="C851" s="196"/>
    </row>
    <row r="852" spans="1:3">
      <c r="A852" s="196"/>
      <c r="B852" s="196"/>
      <c r="C852" s="196"/>
    </row>
    <row r="853" spans="1:3">
      <c r="A853" s="196"/>
      <c r="B853" s="196"/>
      <c r="C853" s="196"/>
    </row>
    <row r="854" spans="1:3">
      <c r="A854" s="196"/>
      <c r="B854" s="196"/>
      <c r="C854" s="196"/>
    </row>
    <row r="855" spans="1:3">
      <c r="A855" s="196"/>
      <c r="B855" s="196"/>
      <c r="C855" s="196"/>
    </row>
    <row r="856" spans="1:3">
      <c r="A856" s="196"/>
      <c r="B856" s="196"/>
      <c r="C856" s="196"/>
    </row>
    <row r="857" spans="1:3">
      <c r="A857" s="196"/>
      <c r="B857" s="196"/>
      <c r="C857" s="196"/>
    </row>
    <row r="858" spans="1:3">
      <c r="A858" s="196"/>
      <c r="B858" s="196"/>
      <c r="C858" s="196"/>
    </row>
    <row r="859" spans="1:3">
      <c r="A859" s="196"/>
      <c r="B859" s="196"/>
      <c r="C859" s="196"/>
    </row>
    <row r="860" spans="1:3">
      <c r="A860" s="196"/>
      <c r="B860" s="196"/>
      <c r="C860" s="196"/>
    </row>
    <row r="861" spans="1:3">
      <c r="A861" s="196"/>
      <c r="B861" s="196"/>
      <c r="C861" s="196"/>
    </row>
    <row r="862" spans="1:3">
      <c r="A862" s="196"/>
      <c r="B862" s="196"/>
      <c r="C862" s="196"/>
    </row>
    <row r="863" spans="1:3">
      <c r="A863" s="196"/>
      <c r="B863" s="196"/>
      <c r="C863" s="196"/>
    </row>
    <row r="864" spans="1:3">
      <c r="A864" s="196"/>
      <c r="B864" s="196"/>
      <c r="C864" s="196"/>
    </row>
    <row r="865" spans="1:3">
      <c r="A865" s="196"/>
      <c r="B865" s="196"/>
      <c r="C865" s="196"/>
    </row>
    <row r="866" spans="1:3">
      <c r="A866" s="196"/>
      <c r="B866" s="196"/>
      <c r="C866" s="196"/>
    </row>
    <row r="867" spans="1:3">
      <c r="A867" s="196"/>
      <c r="B867" s="196"/>
      <c r="C867" s="196"/>
    </row>
    <row r="868" spans="1:3">
      <c r="A868" s="196"/>
      <c r="B868" s="196"/>
      <c r="C868" s="196"/>
    </row>
    <row r="869" spans="1:3">
      <c r="A869" s="196"/>
      <c r="B869" s="196"/>
      <c r="C869" s="196"/>
    </row>
    <row r="870" spans="1:3">
      <c r="A870" s="196"/>
      <c r="B870" s="196"/>
      <c r="C870" s="196"/>
    </row>
    <row r="871" spans="1:3">
      <c r="A871" s="196"/>
      <c r="B871" s="196"/>
      <c r="C871" s="196"/>
    </row>
    <row r="872" spans="1:3">
      <c r="A872" s="196"/>
      <c r="B872" s="196"/>
      <c r="C872" s="196"/>
    </row>
    <row r="873" spans="1:3">
      <c r="A873" s="196"/>
      <c r="B873" s="196"/>
      <c r="C873" s="196"/>
    </row>
    <row r="874" spans="1:3">
      <c r="A874" s="196"/>
      <c r="B874" s="196"/>
      <c r="C874" s="196"/>
    </row>
    <row r="875" spans="1:3">
      <c r="A875" s="196"/>
      <c r="B875" s="196"/>
      <c r="C875" s="196"/>
    </row>
    <row r="876" spans="1:3">
      <c r="A876" s="196"/>
      <c r="B876" s="196"/>
      <c r="C876" s="196"/>
    </row>
    <row r="877" spans="1:3">
      <c r="A877" s="196"/>
      <c r="B877" s="196"/>
      <c r="C877" s="196"/>
    </row>
    <row r="878" spans="1:3">
      <c r="A878" s="196"/>
      <c r="B878" s="196"/>
      <c r="C878" s="196"/>
    </row>
    <row r="879" spans="1:3">
      <c r="A879" s="196"/>
      <c r="B879" s="196"/>
      <c r="C879" s="196"/>
    </row>
    <row r="880" spans="1:3">
      <c r="A880" s="196"/>
      <c r="B880" s="196"/>
      <c r="C880" s="196"/>
    </row>
    <row r="881" spans="1:3">
      <c r="A881" s="196"/>
      <c r="B881" s="196"/>
      <c r="C881" s="196"/>
    </row>
    <row r="882" spans="1:3">
      <c r="A882" s="196"/>
      <c r="B882" s="196"/>
      <c r="C882" s="196"/>
    </row>
    <row r="883" spans="1:3">
      <c r="A883" s="196"/>
      <c r="B883" s="196"/>
      <c r="C883" s="196"/>
    </row>
    <row r="884" spans="1:3">
      <c r="A884" s="196"/>
      <c r="B884" s="196"/>
      <c r="C884" s="196"/>
    </row>
    <row r="885" spans="1:3">
      <c r="A885" s="196"/>
      <c r="B885" s="196"/>
      <c r="C885" s="196"/>
    </row>
    <row r="886" spans="1:3">
      <c r="A886" s="196"/>
      <c r="B886" s="196"/>
      <c r="C886" s="196"/>
    </row>
    <row r="887" spans="1:3">
      <c r="A887" s="196"/>
      <c r="B887" s="196"/>
      <c r="C887" s="196"/>
    </row>
    <row r="888" spans="1:3">
      <c r="A888" s="196"/>
      <c r="B888" s="196"/>
      <c r="C888" s="196"/>
    </row>
    <row r="889" spans="1:3">
      <c r="A889" s="196"/>
      <c r="B889" s="196"/>
      <c r="C889" s="196"/>
    </row>
    <row r="890" spans="1:3">
      <c r="A890" s="196"/>
      <c r="B890" s="196"/>
      <c r="C890" s="196"/>
    </row>
    <row r="891" spans="1:3">
      <c r="A891" s="196"/>
      <c r="B891" s="196"/>
      <c r="C891" s="196"/>
    </row>
    <row r="892" spans="1:3">
      <c r="A892" s="196"/>
      <c r="B892" s="196"/>
      <c r="C892" s="196"/>
    </row>
    <row r="893" spans="1:3">
      <c r="A893" s="196"/>
      <c r="B893" s="196"/>
      <c r="C893" s="196"/>
    </row>
    <row r="894" spans="1:3">
      <c r="A894" s="196"/>
      <c r="B894" s="196"/>
      <c r="C894" s="196"/>
    </row>
    <row r="895" spans="1:3">
      <c r="A895" s="196"/>
      <c r="B895" s="196"/>
      <c r="C895" s="196"/>
    </row>
    <row r="896" spans="1:3">
      <c r="A896" s="196"/>
      <c r="B896" s="196"/>
      <c r="C896" s="196"/>
    </row>
    <row r="897" spans="1:3">
      <c r="A897" s="196"/>
      <c r="B897" s="196"/>
      <c r="C897" s="196"/>
    </row>
    <row r="898" spans="1:3">
      <c r="A898" s="196"/>
      <c r="B898" s="196"/>
      <c r="C898" s="196"/>
    </row>
    <row r="899" spans="1:3">
      <c r="A899" s="196"/>
      <c r="B899" s="196"/>
      <c r="C899" s="196"/>
    </row>
    <row r="900" spans="1:3">
      <c r="A900" s="196"/>
      <c r="B900" s="196"/>
      <c r="C900" s="196"/>
    </row>
    <row r="901" spans="1:3">
      <c r="A901" s="196"/>
      <c r="B901" s="196"/>
      <c r="C901" s="196"/>
    </row>
    <row r="902" spans="1:3">
      <c r="A902" s="196"/>
      <c r="B902" s="196"/>
      <c r="C902" s="196"/>
    </row>
    <row r="903" spans="1:3">
      <c r="A903" s="196"/>
      <c r="B903" s="196"/>
      <c r="C903" s="196"/>
    </row>
    <row r="904" spans="1:3">
      <c r="A904" s="196"/>
      <c r="B904" s="196"/>
      <c r="C904" s="196"/>
    </row>
    <row r="905" spans="1:3">
      <c r="A905" s="196"/>
      <c r="B905" s="196"/>
      <c r="C905" s="196"/>
    </row>
    <row r="906" spans="1:3">
      <c r="A906" s="196"/>
      <c r="B906" s="196"/>
      <c r="C906" s="196"/>
    </row>
    <row r="907" spans="1:3">
      <c r="A907" s="196"/>
      <c r="B907" s="196"/>
      <c r="C907" s="196"/>
    </row>
    <row r="908" spans="1:3">
      <c r="A908" s="196"/>
      <c r="B908" s="196"/>
      <c r="C908" s="196"/>
    </row>
    <row r="909" spans="1:3">
      <c r="A909" s="196"/>
      <c r="B909" s="196"/>
      <c r="C909" s="196"/>
    </row>
    <row r="910" spans="1:3">
      <c r="A910" s="196"/>
      <c r="B910" s="196"/>
      <c r="C910" s="196"/>
    </row>
    <row r="911" spans="1:3">
      <c r="A911" s="196"/>
      <c r="B911" s="196"/>
      <c r="C911" s="196"/>
    </row>
    <row r="912" spans="1:3">
      <c r="A912" s="196"/>
      <c r="B912" s="196"/>
      <c r="C912" s="196"/>
    </row>
    <row r="913" spans="1:3">
      <c r="A913" s="196"/>
      <c r="B913" s="196"/>
      <c r="C913" s="196"/>
    </row>
    <row r="914" spans="1:3">
      <c r="A914" s="196"/>
      <c r="B914" s="196"/>
      <c r="C914" s="196"/>
    </row>
    <row r="915" spans="1:3">
      <c r="A915" s="196"/>
      <c r="B915" s="196"/>
      <c r="C915" s="196"/>
    </row>
    <row r="916" spans="1:3">
      <c r="A916" s="196"/>
      <c r="B916" s="196"/>
      <c r="C916" s="196"/>
    </row>
    <row r="917" spans="1:3">
      <c r="A917" s="196"/>
      <c r="B917" s="196"/>
      <c r="C917" s="196"/>
    </row>
    <row r="918" spans="1:3">
      <c r="A918" s="196"/>
      <c r="B918" s="196"/>
      <c r="C918" s="196"/>
    </row>
    <row r="919" spans="1:3">
      <c r="A919" s="196"/>
      <c r="B919" s="196"/>
      <c r="C919" s="196"/>
    </row>
    <row r="920" spans="1:3">
      <c r="A920" s="196"/>
      <c r="B920" s="196"/>
      <c r="C920" s="196"/>
    </row>
    <row r="921" spans="1:3">
      <c r="A921" s="196"/>
      <c r="B921" s="196"/>
      <c r="C921" s="196"/>
    </row>
    <row r="922" spans="1:3">
      <c r="A922" s="196"/>
      <c r="B922" s="196"/>
      <c r="C922" s="196"/>
    </row>
    <row r="923" spans="1:3">
      <c r="A923" s="196"/>
      <c r="B923" s="196"/>
      <c r="C923" s="196"/>
    </row>
    <row r="924" spans="1:3">
      <c r="A924" s="196"/>
      <c r="B924" s="196"/>
      <c r="C924" s="196"/>
    </row>
    <row r="925" spans="1:3">
      <c r="A925" s="196"/>
      <c r="B925" s="196"/>
      <c r="C925" s="196"/>
    </row>
    <row r="926" spans="1:3">
      <c r="A926" s="196"/>
      <c r="B926" s="196"/>
      <c r="C926" s="196"/>
    </row>
    <row r="927" spans="1:3">
      <c r="A927" s="196"/>
      <c r="B927" s="196"/>
      <c r="C927" s="196"/>
    </row>
    <row r="928" spans="1:3">
      <c r="A928" s="196"/>
      <c r="B928" s="196"/>
      <c r="C928" s="196"/>
    </row>
    <row r="929" spans="1:3">
      <c r="A929" s="196"/>
      <c r="B929" s="196"/>
      <c r="C929" s="196"/>
    </row>
    <row r="930" spans="1:3">
      <c r="A930" s="196"/>
      <c r="B930" s="196"/>
      <c r="C930" s="196"/>
    </row>
    <row r="931" spans="1:3">
      <c r="A931" s="196"/>
      <c r="B931" s="196"/>
      <c r="C931" s="196"/>
    </row>
    <row r="932" spans="1:3">
      <c r="A932" s="196"/>
      <c r="B932" s="196"/>
      <c r="C932" s="196"/>
    </row>
    <row r="933" spans="1:3">
      <c r="A933" s="196"/>
      <c r="B933" s="196"/>
      <c r="C933" s="196"/>
    </row>
    <row r="934" spans="1:3">
      <c r="A934" s="196"/>
      <c r="B934" s="196"/>
      <c r="C934" s="196"/>
    </row>
    <row r="935" spans="1:3">
      <c r="A935" s="196"/>
      <c r="B935" s="196"/>
      <c r="C935" s="196"/>
    </row>
    <row r="936" spans="1:3">
      <c r="A936" s="196"/>
      <c r="B936" s="196"/>
      <c r="C936" s="196"/>
    </row>
    <row r="937" spans="1:3">
      <c r="A937" s="196"/>
      <c r="B937" s="196"/>
      <c r="C937" s="196"/>
    </row>
    <row r="938" spans="1:3">
      <c r="A938" s="196"/>
      <c r="B938" s="196"/>
      <c r="C938" s="196"/>
    </row>
    <row r="939" spans="1:3">
      <c r="A939" s="196"/>
      <c r="B939" s="196"/>
      <c r="C939" s="196"/>
    </row>
    <row r="940" spans="1:3">
      <c r="A940" s="196"/>
      <c r="B940" s="196"/>
      <c r="C940" s="196"/>
    </row>
    <row r="941" spans="1:3">
      <c r="A941" s="196"/>
      <c r="B941" s="196"/>
      <c r="C941" s="196"/>
    </row>
    <row r="942" spans="1:3">
      <c r="A942" s="196"/>
      <c r="B942" s="196"/>
      <c r="C942" s="196"/>
    </row>
    <row r="943" spans="1:3">
      <c r="A943" s="196"/>
      <c r="B943" s="196"/>
      <c r="C943" s="196"/>
    </row>
    <row r="944" spans="1:3">
      <c r="A944" s="196"/>
      <c r="B944" s="196"/>
      <c r="C944" s="196"/>
    </row>
    <row r="945" spans="1:3">
      <c r="A945" s="196"/>
      <c r="B945" s="196"/>
      <c r="C945" s="196"/>
    </row>
    <row r="946" spans="1:3">
      <c r="A946" s="196"/>
      <c r="B946" s="196"/>
      <c r="C946" s="196"/>
    </row>
    <row r="947" spans="1:3">
      <c r="A947" s="196"/>
      <c r="B947" s="196"/>
      <c r="C947" s="196"/>
    </row>
    <row r="948" spans="1:3">
      <c r="A948" s="196"/>
      <c r="B948" s="196"/>
      <c r="C948" s="196"/>
    </row>
    <row r="949" spans="1:3">
      <c r="A949" s="196"/>
      <c r="B949" s="196"/>
      <c r="C949" s="196"/>
    </row>
    <row r="950" spans="1:3">
      <c r="A950" s="196"/>
      <c r="B950" s="196"/>
      <c r="C950" s="196"/>
    </row>
    <row r="951" spans="1:3">
      <c r="A951" s="196"/>
      <c r="B951" s="196"/>
      <c r="C951" s="196"/>
    </row>
    <row r="952" spans="1:3">
      <c r="A952" s="196"/>
      <c r="B952" s="196"/>
      <c r="C952" s="196"/>
    </row>
    <row r="953" spans="1:3">
      <c r="A953" s="196"/>
      <c r="B953" s="196"/>
      <c r="C953" s="196"/>
    </row>
    <row r="954" spans="1:3">
      <c r="A954" s="196"/>
      <c r="B954" s="196"/>
      <c r="C954" s="196"/>
    </row>
    <row r="955" spans="1:3">
      <c r="A955" s="196"/>
      <c r="B955" s="196"/>
      <c r="C955" s="196"/>
    </row>
    <row r="956" spans="1:3">
      <c r="A956" s="196"/>
      <c r="B956" s="196"/>
      <c r="C956" s="196"/>
    </row>
    <row r="957" spans="1:3">
      <c r="A957" s="196"/>
      <c r="B957" s="196"/>
      <c r="C957" s="196"/>
    </row>
    <row r="958" spans="1:3">
      <c r="A958" s="196"/>
      <c r="B958" s="196"/>
      <c r="C958" s="196"/>
    </row>
    <row r="959" spans="1:3">
      <c r="A959" s="196"/>
      <c r="B959" s="196"/>
      <c r="C959" s="196"/>
    </row>
    <row r="960" spans="1:3">
      <c r="A960" s="196"/>
      <c r="B960" s="196"/>
      <c r="C960" s="196"/>
    </row>
    <row r="961" spans="1:3">
      <c r="A961" s="196"/>
      <c r="B961" s="196"/>
      <c r="C961" s="196"/>
    </row>
    <row r="962" spans="1:3">
      <c r="A962" s="196"/>
      <c r="B962" s="196"/>
      <c r="C962" s="196"/>
    </row>
    <row r="963" spans="1:3">
      <c r="A963" s="196"/>
      <c r="B963" s="196"/>
      <c r="C963" s="196"/>
    </row>
    <row r="964" spans="1:3">
      <c r="A964" s="196"/>
      <c r="B964" s="196"/>
      <c r="C964" s="196"/>
    </row>
    <row r="965" spans="1:3">
      <c r="A965" s="196"/>
      <c r="B965" s="196"/>
      <c r="C965" s="196"/>
    </row>
    <row r="966" spans="1:3">
      <c r="A966" s="196"/>
      <c r="B966" s="196"/>
      <c r="C966" s="196"/>
    </row>
    <row r="967" spans="1:3">
      <c r="A967" s="196"/>
      <c r="B967" s="196"/>
      <c r="C967" s="196"/>
    </row>
    <row r="968" spans="1:3">
      <c r="A968" s="196"/>
      <c r="B968" s="196"/>
      <c r="C968" s="196"/>
    </row>
    <row r="969" spans="1:3">
      <c r="A969" s="196"/>
      <c r="B969" s="196"/>
      <c r="C969" s="196"/>
    </row>
    <row r="970" spans="1:3">
      <c r="A970" s="196"/>
      <c r="B970" s="196"/>
      <c r="C970" s="196"/>
    </row>
    <row r="971" spans="1:3">
      <c r="A971" s="196"/>
      <c r="B971" s="196"/>
      <c r="C971" s="196"/>
    </row>
    <row r="972" spans="1:3">
      <c r="A972" s="196"/>
      <c r="B972" s="196"/>
      <c r="C972" s="196"/>
    </row>
    <row r="973" spans="1:3">
      <c r="A973" s="196"/>
      <c r="B973" s="196"/>
      <c r="C973" s="196"/>
    </row>
    <row r="974" spans="1:3">
      <c r="A974" s="196"/>
      <c r="B974" s="196"/>
      <c r="C974" s="196"/>
    </row>
    <row r="975" spans="1:3">
      <c r="A975" s="196"/>
      <c r="B975" s="196"/>
      <c r="C975" s="196"/>
    </row>
    <row r="976" spans="1:3">
      <c r="A976" s="196"/>
      <c r="B976" s="196"/>
      <c r="C976" s="196"/>
    </row>
    <row r="977" spans="1:3">
      <c r="A977" s="196"/>
      <c r="B977" s="196"/>
      <c r="C977" s="196"/>
    </row>
    <row r="978" spans="1:3">
      <c r="A978" s="196"/>
      <c r="B978" s="196"/>
      <c r="C978" s="196"/>
    </row>
    <row r="979" spans="1:3">
      <c r="A979" s="196"/>
      <c r="B979" s="196"/>
      <c r="C979" s="196"/>
    </row>
    <row r="980" spans="1:3">
      <c r="A980" s="196"/>
      <c r="B980" s="196"/>
      <c r="C980" s="196"/>
    </row>
    <row r="981" spans="1:3">
      <c r="A981" s="196"/>
      <c r="B981" s="196"/>
      <c r="C981" s="196"/>
    </row>
    <row r="982" spans="1:3">
      <c r="A982" s="196"/>
      <c r="B982" s="196"/>
      <c r="C982" s="196"/>
    </row>
    <row r="983" spans="1:3">
      <c r="A983" s="196"/>
      <c r="B983" s="196"/>
      <c r="C983" s="196"/>
    </row>
    <row r="984" spans="1:3">
      <c r="A984" s="196"/>
      <c r="B984" s="196"/>
      <c r="C984" s="196"/>
    </row>
    <row r="985" spans="1:3">
      <c r="A985" s="196"/>
      <c r="B985" s="196"/>
      <c r="C985" s="196"/>
    </row>
    <row r="986" spans="1:3">
      <c r="A986" s="196"/>
      <c r="B986" s="196"/>
      <c r="C986" s="196"/>
    </row>
    <row r="987" spans="1:3">
      <c r="A987" s="196"/>
      <c r="B987" s="196"/>
      <c r="C987" s="196"/>
    </row>
    <row r="988" spans="1:3">
      <c r="A988" s="196"/>
      <c r="B988" s="196"/>
      <c r="C988" s="196"/>
    </row>
    <row r="989" spans="1:3">
      <c r="A989" s="196"/>
      <c r="B989" s="196"/>
      <c r="C989" s="196"/>
    </row>
    <row r="990" spans="1:3">
      <c r="A990" s="196"/>
      <c r="B990" s="196"/>
      <c r="C990" s="196"/>
    </row>
    <row r="991" spans="1:3">
      <c r="A991" s="196"/>
      <c r="B991" s="196"/>
      <c r="C991" s="196"/>
    </row>
    <row r="992" spans="1:3">
      <c r="A992" s="196"/>
      <c r="B992" s="196"/>
      <c r="C992" s="196"/>
    </row>
    <row r="993" spans="1:3">
      <c r="A993" s="196"/>
      <c r="B993" s="196"/>
      <c r="C993" s="196"/>
    </row>
    <row r="994" spans="1:3">
      <c r="A994" s="196"/>
      <c r="B994" s="196"/>
      <c r="C994" s="196"/>
    </row>
    <row r="995" spans="1:3">
      <c r="A995" s="196"/>
      <c r="B995" s="196"/>
      <c r="C995" s="196"/>
    </row>
    <row r="996" spans="1:3">
      <c r="A996" s="196"/>
      <c r="B996" s="196"/>
      <c r="C996" s="196"/>
    </row>
    <row r="997" spans="1:3">
      <c r="A997" s="196"/>
      <c r="B997" s="196"/>
      <c r="C997" s="196"/>
    </row>
    <row r="998" spans="1:3">
      <c r="A998" s="196"/>
      <c r="B998" s="196"/>
      <c r="C998" s="196"/>
    </row>
    <row r="999" spans="1:3">
      <c r="A999" s="196"/>
      <c r="B999" s="196"/>
      <c r="C999" s="196"/>
    </row>
    <row r="1000" spans="1:3">
      <c r="A1000" s="196"/>
      <c r="B1000" s="196"/>
      <c r="C1000" s="196"/>
    </row>
    <row r="1001" spans="1:3">
      <c r="A1001" s="196"/>
      <c r="B1001" s="196"/>
      <c r="C1001" s="196"/>
    </row>
    <row r="1002" spans="1:3">
      <c r="A1002" s="196"/>
      <c r="B1002" s="196"/>
      <c r="C1002" s="196"/>
    </row>
    <row r="1003" spans="1:3">
      <c r="A1003" s="196"/>
      <c r="B1003" s="196"/>
      <c r="C1003" s="196"/>
    </row>
    <row r="1004" spans="1:3">
      <c r="A1004" s="196"/>
      <c r="B1004" s="196"/>
      <c r="C1004" s="196"/>
    </row>
    <row r="1005" spans="1:3">
      <c r="A1005" s="196"/>
      <c r="B1005" s="196"/>
      <c r="C1005" s="196"/>
    </row>
    <row r="1006" spans="1:3">
      <c r="A1006" s="196"/>
      <c r="B1006" s="196"/>
      <c r="C1006" s="196"/>
    </row>
    <row r="1007" spans="1:3">
      <c r="A1007" s="196"/>
      <c r="B1007" s="196"/>
      <c r="C1007" s="196"/>
    </row>
    <row r="1008" spans="1:3">
      <c r="A1008" s="196"/>
      <c r="B1008" s="196"/>
      <c r="C1008" s="196"/>
    </row>
    <row r="1009" spans="1:3">
      <c r="A1009" s="196"/>
      <c r="B1009" s="196"/>
      <c r="C1009" s="196"/>
    </row>
    <row r="1010" spans="1:3">
      <c r="A1010" s="196"/>
      <c r="B1010" s="196"/>
      <c r="C1010" s="196"/>
    </row>
    <row r="1011" spans="1:3">
      <c r="A1011" s="196"/>
      <c r="B1011" s="196"/>
      <c r="C1011" s="196"/>
    </row>
    <row r="1012" spans="1:3">
      <c r="A1012" s="196"/>
      <c r="B1012" s="196"/>
      <c r="C1012" s="196"/>
    </row>
    <row r="1013" spans="1:3">
      <c r="A1013" s="196"/>
      <c r="B1013" s="196"/>
      <c r="C1013" s="196"/>
    </row>
    <row r="1014" spans="1:3">
      <c r="A1014" s="196"/>
      <c r="B1014" s="196"/>
      <c r="C1014" s="196"/>
    </row>
    <row r="1015" spans="1:3">
      <c r="A1015" s="196"/>
      <c r="B1015" s="196"/>
      <c r="C1015" s="196"/>
    </row>
    <row r="1016" spans="1:3">
      <c r="A1016" s="196"/>
      <c r="B1016" s="196"/>
      <c r="C1016" s="196"/>
    </row>
    <row r="1017" spans="1:3">
      <c r="A1017" s="196"/>
      <c r="B1017" s="196"/>
      <c r="C1017" s="196"/>
    </row>
    <row r="1018" spans="1:3">
      <c r="A1018" s="196"/>
      <c r="B1018" s="196"/>
      <c r="C1018" s="196"/>
    </row>
    <row r="1019" spans="1:3">
      <c r="A1019" s="196"/>
      <c r="B1019" s="196"/>
      <c r="C1019" s="196"/>
    </row>
    <row r="1020" spans="1:3">
      <c r="A1020" s="196"/>
      <c r="B1020" s="196"/>
      <c r="C1020" s="196"/>
    </row>
    <row r="1021" spans="1:3">
      <c r="A1021" s="196"/>
      <c r="B1021" s="196"/>
      <c r="C1021" s="196"/>
    </row>
    <row r="1022" spans="1:3">
      <c r="A1022" s="196"/>
      <c r="B1022" s="196"/>
      <c r="C1022" s="196"/>
    </row>
    <row r="1023" spans="1:3">
      <c r="A1023" s="196"/>
      <c r="B1023" s="196"/>
      <c r="C1023" s="196"/>
    </row>
    <row r="1024" spans="1:3">
      <c r="A1024" s="196"/>
      <c r="B1024" s="196"/>
      <c r="C1024" s="196"/>
    </row>
    <row r="1025" spans="1:3">
      <c r="A1025" s="196"/>
      <c r="B1025" s="196"/>
      <c r="C1025" s="196"/>
    </row>
    <row r="1026" spans="1:3">
      <c r="A1026" s="196"/>
      <c r="B1026" s="196"/>
      <c r="C1026" s="196"/>
    </row>
    <row r="1027" spans="1:3">
      <c r="A1027" s="196"/>
      <c r="B1027" s="196"/>
      <c r="C1027" s="196"/>
    </row>
    <row r="1028" spans="1:3">
      <c r="A1028" s="196"/>
      <c r="B1028" s="196"/>
      <c r="C1028" s="196"/>
    </row>
    <row r="1029" spans="1:3">
      <c r="A1029" s="196"/>
      <c r="B1029" s="196"/>
      <c r="C1029" s="196"/>
    </row>
    <row r="1030" spans="1:3">
      <c r="A1030" s="196"/>
      <c r="B1030" s="196"/>
      <c r="C1030" s="196"/>
    </row>
    <row r="1031" spans="1:3">
      <c r="A1031" s="196"/>
      <c r="B1031" s="196"/>
      <c r="C1031" s="196"/>
    </row>
    <row r="1032" spans="1:3">
      <c r="A1032" s="196"/>
      <c r="B1032" s="196"/>
      <c r="C1032" s="196"/>
    </row>
    <row r="1033" spans="1:3">
      <c r="A1033" s="196"/>
      <c r="B1033" s="196"/>
      <c r="C1033" s="196"/>
    </row>
    <row r="1034" spans="1:3">
      <c r="A1034" s="196"/>
      <c r="B1034" s="196"/>
      <c r="C1034" s="196"/>
    </row>
    <row r="1035" spans="1:3">
      <c r="A1035" s="196"/>
      <c r="B1035" s="196"/>
      <c r="C1035" s="196"/>
    </row>
    <row r="1036" spans="1:3">
      <c r="A1036" s="196"/>
      <c r="B1036" s="196"/>
      <c r="C1036" s="196"/>
    </row>
    <row r="1037" spans="1:3">
      <c r="A1037" s="196"/>
      <c r="B1037" s="196"/>
      <c r="C1037" s="196"/>
    </row>
    <row r="1038" spans="1:3">
      <c r="A1038" s="196"/>
      <c r="B1038" s="196"/>
      <c r="C1038" s="196"/>
    </row>
    <row r="1039" spans="1:3">
      <c r="A1039" s="196"/>
      <c r="B1039" s="196"/>
      <c r="C1039" s="196"/>
    </row>
    <row r="1040" spans="1:3">
      <c r="A1040" s="196"/>
      <c r="B1040" s="196"/>
      <c r="C1040" s="196"/>
    </row>
    <row r="1041" spans="1:3">
      <c r="A1041" s="196"/>
      <c r="B1041" s="196"/>
      <c r="C1041" s="196"/>
    </row>
    <row r="1042" spans="1:3">
      <c r="A1042" s="196"/>
      <c r="B1042" s="196"/>
      <c r="C1042" s="196"/>
    </row>
    <row r="1043" spans="1:3">
      <c r="A1043" s="196"/>
      <c r="B1043" s="196"/>
      <c r="C1043" s="196"/>
    </row>
    <row r="1044" spans="1:3">
      <c r="A1044" s="196"/>
      <c r="B1044" s="196"/>
      <c r="C1044" s="196"/>
    </row>
    <row r="1045" spans="1:3">
      <c r="A1045" s="196"/>
      <c r="B1045" s="196"/>
      <c r="C1045" s="196"/>
    </row>
    <row r="1046" spans="1:3">
      <c r="A1046" s="196"/>
      <c r="B1046" s="196"/>
      <c r="C1046" s="196"/>
    </row>
    <row r="1047" spans="1:3">
      <c r="A1047" s="196"/>
      <c r="B1047" s="196"/>
      <c r="C1047" s="196"/>
    </row>
    <row r="1048" spans="1:3">
      <c r="A1048" s="196"/>
      <c r="B1048" s="196"/>
      <c r="C1048" s="196"/>
    </row>
    <row r="1049" spans="1:3">
      <c r="A1049" s="196"/>
      <c r="B1049" s="196"/>
      <c r="C1049" s="196"/>
    </row>
    <row r="1050" spans="1:3">
      <c r="A1050" s="196"/>
      <c r="B1050" s="196"/>
      <c r="C1050" s="196"/>
    </row>
    <row r="1051" spans="1:3">
      <c r="A1051" s="196"/>
      <c r="B1051" s="196"/>
      <c r="C1051" s="196"/>
    </row>
    <row r="1052" spans="1:3">
      <c r="A1052" s="196"/>
      <c r="B1052" s="196"/>
      <c r="C1052" s="196"/>
    </row>
    <row r="1053" spans="1:3">
      <c r="A1053" s="196"/>
      <c r="B1053" s="196"/>
      <c r="C1053" s="196"/>
    </row>
    <row r="1054" spans="1:3">
      <c r="A1054" s="196"/>
      <c r="B1054" s="196"/>
      <c r="C1054" s="196"/>
    </row>
    <row r="1055" spans="1:3">
      <c r="A1055" s="196"/>
      <c r="B1055" s="196"/>
      <c r="C1055" s="196"/>
    </row>
    <row r="1056" spans="1:3">
      <c r="A1056" s="196"/>
      <c r="B1056" s="196"/>
      <c r="C1056" s="196"/>
    </row>
    <row r="1057" spans="1:3">
      <c r="A1057" s="196"/>
      <c r="B1057" s="196"/>
      <c r="C1057" s="196"/>
    </row>
    <row r="1058" spans="1:3">
      <c r="A1058" s="196"/>
      <c r="B1058" s="196"/>
      <c r="C1058" s="196"/>
    </row>
    <row r="1059" spans="1:3">
      <c r="A1059" s="196"/>
      <c r="B1059" s="196"/>
      <c r="C1059" s="196"/>
    </row>
    <row r="1060" spans="1:3">
      <c r="A1060" s="196"/>
      <c r="B1060" s="196"/>
      <c r="C1060" s="196"/>
    </row>
    <row r="1061" spans="1:3">
      <c r="A1061" s="196"/>
      <c r="B1061" s="196"/>
      <c r="C1061" s="196"/>
    </row>
    <row r="1062" spans="1:3">
      <c r="A1062" s="196"/>
      <c r="B1062" s="196"/>
      <c r="C1062" s="196"/>
    </row>
    <row r="1063" spans="1:3">
      <c r="A1063" s="196"/>
      <c r="B1063" s="196"/>
      <c r="C1063" s="196"/>
    </row>
    <row r="1064" spans="1:3">
      <c r="A1064" s="196"/>
      <c r="B1064" s="196"/>
      <c r="C1064" s="196"/>
    </row>
    <row r="1065" spans="1:3">
      <c r="A1065" s="196"/>
      <c r="B1065" s="196"/>
      <c r="C1065" s="196"/>
    </row>
    <row r="1066" spans="1:3">
      <c r="A1066" s="196"/>
      <c r="B1066" s="196"/>
      <c r="C1066" s="196"/>
    </row>
    <row r="1067" spans="1:3">
      <c r="A1067" s="196"/>
      <c r="B1067" s="196"/>
      <c r="C1067" s="196"/>
    </row>
    <row r="1068" spans="1:3">
      <c r="A1068" s="196"/>
      <c r="B1068" s="196"/>
      <c r="C1068" s="196"/>
    </row>
    <row r="1069" spans="1:3">
      <c r="A1069" s="196"/>
      <c r="B1069" s="196"/>
      <c r="C1069" s="196"/>
    </row>
    <row r="1070" spans="1:3">
      <c r="A1070" s="196"/>
      <c r="B1070" s="196"/>
      <c r="C1070" s="196"/>
    </row>
    <row r="1071" spans="1:3">
      <c r="A1071" s="196"/>
      <c r="B1071" s="196"/>
      <c r="C1071" s="196"/>
    </row>
    <row r="1072" spans="1:3">
      <c r="A1072" s="196"/>
      <c r="B1072" s="196"/>
      <c r="C1072" s="196"/>
    </row>
    <row r="1073" spans="1:3">
      <c r="A1073" s="196"/>
      <c r="B1073" s="196"/>
      <c r="C1073" s="196"/>
    </row>
    <row r="1074" spans="1:3">
      <c r="A1074" s="196"/>
      <c r="B1074" s="196"/>
      <c r="C1074" s="196"/>
    </row>
    <row r="1075" spans="1:3">
      <c r="A1075" s="196"/>
      <c r="B1075" s="196"/>
      <c r="C1075" s="196"/>
    </row>
    <row r="1076" spans="1:3">
      <c r="A1076" s="196"/>
      <c r="B1076" s="196"/>
      <c r="C1076" s="196"/>
    </row>
    <row r="1077" spans="1:3">
      <c r="A1077" s="196"/>
      <c r="B1077" s="196"/>
      <c r="C1077" s="196"/>
    </row>
    <row r="1078" spans="1:3">
      <c r="A1078" s="196"/>
      <c r="B1078" s="196"/>
      <c r="C1078" s="196"/>
    </row>
    <row r="1079" spans="1:3">
      <c r="A1079" s="196"/>
      <c r="B1079" s="196"/>
      <c r="C1079" s="196"/>
    </row>
    <row r="1080" spans="1:3">
      <c r="A1080" s="196"/>
      <c r="B1080" s="196"/>
      <c r="C1080" s="196"/>
    </row>
    <row r="1081" spans="1:3">
      <c r="A1081" s="196"/>
      <c r="B1081" s="196"/>
      <c r="C1081" s="196"/>
    </row>
    <row r="1082" spans="1:3">
      <c r="A1082" s="196"/>
      <c r="B1082" s="196"/>
      <c r="C1082" s="196"/>
    </row>
    <row r="1083" spans="1:3">
      <c r="A1083" s="196"/>
      <c r="B1083" s="196"/>
      <c r="C1083" s="196"/>
    </row>
    <row r="1084" spans="1:3">
      <c r="A1084" s="196"/>
      <c r="B1084" s="196"/>
      <c r="C1084" s="196"/>
    </row>
    <row r="1085" spans="1:3">
      <c r="A1085" s="196"/>
      <c r="B1085" s="196"/>
      <c r="C1085" s="196"/>
    </row>
    <row r="1086" spans="1:3">
      <c r="A1086" s="196"/>
      <c r="B1086" s="196"/>
      <c r="C1086" s="196"/>
    </row>
    <row r="1087" spans="1:3">
      <c r="A1087" s="196"/>
      <c r="B1087" s="196"/>
      <c r="C1087" s="196"/>
    </row>
    <row r="1088" spans="1:3">
      <c r="A1088" s="196"/>
      <c r="B1088" s="196"/>
      <c r="C1088" s="196"/>
    </row>
    <row r="1089" spans="1:3">
      <c r="A1089" s="196"/>
      <c r="B1089" s="196"/>
      <c r="C1089" s="196"/>
    </row>
    <row r="1090" spans="1:3">
      <c r="A1090" s="196"/>
      <c r="B1090" s="196"/>
      <c r="C1090" s="196"/>
    </row>
    <row r="1091" spans="1:3">
      <c r="A1091" s="196"/>
      <c r="B1091" s="196"/>
      <c r="C1091" s="196"/>
    </row>
    <row r="1092" spans="1:3">
      <c r="A1092" s="196"/>
      <c r="B1092" s="196"/>
      <c r="C1092" s="196"/>
    </row>
    <row r="1093" spans="1:3">
      <c r="A1093" s="196"/>
      <c r="B1093" s="196"/>
      <c r="C1093" s="196"/>
    </row>
    <row r="1094" spans="1:3">
      <c r="A1094" s="196"/>
      <c r="B1094" s="196"/>
      <c r="C1094" s="196"/>
    </row>
    <row r="1095" spans="1:3">
      <c r="A1095" s="196"/>
      <c r="B1095" s="196"/>
      <c r="C1095" s="196"/>
    </row>
    <row r="1096" spans="1:3">
      <c r="A1096" s="196"/>
      <c r="B1096" s="196"/>
      <c r="C1096" s="196"/>
    </row>
    <row r="1097" spans="1:3">
      <c r="A1097" s="196"/>
      <c r="B1097" s="196"/>
      <c r="C1097" s="196"/>
    </row>
    <row r="1098" spans="1:3">
      <c r="A1098" s="196"/>
      <c r="B1098" s="196"/>
      <c r="C1098" s="196"/>
    </row>
    <row r="1099" spans="1:3">
      <c r="A1099" s="196"/>
      <c r="B1099" s="196"/>
      <c r="C1099" s="196"/>
    </row>
    <row r="1100" spans="1:3">
      <c r="A1100" s="196"/>
      <c r="B1100" s="196"/>
      <c r="C1100" s="196"/>
    </row>
    <row r="1101" spans="1:3">
      <c r="A1101" s="196"/>
      <c r="B1101" s="196"/>
      <c r="C1101" s="196"/>
    </row>
    <row r="1102" spans="1:3">
      <c r="A1102" s="196"/>
      <c r="B1102" s="196"/>
      <c r="C1102" s="196"/>
    </row>
    <row r="1103" spans="1:3">
      <c r="A1103" s="196"/>
      <c r="B1103" s="196"/>
      <c r="C1103" s="196"/>
    </row>
    <row r="1104" spans="1:3">
      <c r="A1104" s="196"/>
      <c r="B1104" s="196"/>
      <c r="C1104" s="196"/>
    </row>
    <row r="1105" spans="1:3">
      <c r="A1105" s="196"/>
      <c r="B1105" s="196"/>
      <c r="C1105" s="196"/>
    </row>
    <row r="1106" spans="1:3">
      <c r="A1106" s="196"/>
      <c r="B1106" s="196"/>
      <c r="C1106" s="196"/>
    </row>
    <row r="1107" spans="1:3">
      <c r="A1107" s="196"/>
      <c r="B1107" s="196"/>
      <c r="C1107" s="196"/>
    </row>
    <row r="1108" spans="1:3">
      <c r="A1108" s="196"/>
      <c r="B1108" s="196"/>
      <c r="C1108" s="196"/>
    </row>
    <row r="1109" spans="1:3">
      <c r="A1109" s="196"/>
      <c r="B1109" s="196"/>
      <c r="C1109" s="196"/>
    </row>
    <row r="1110" spans="1:3">
      <c r="A1110" s="196"/>
      <c r="B1110" s="196"/>
      <c r="C1110" s="196"/>
    </row>
    <row r="1111" spans="1:3">
      <c r="A1111" s="196"/>
      <c r="B1111" s="196"/>
      <c r="C1111" s="196"/>
    </row>
    <row r="1112" spans="1:3">
      <c r="A1112" s="196"/>
      <c r="B1112" s="196"/>
      <c r="C1112" s="196"/>
    </row>
    <row r="1113" spans="1:3">
      <c r="A1113" s="196"/>
      <c r="B1113" s="196"/>
      <c r="C1113" s="196"/>
    </row>
    <row r="1114" spans="1:3">
      <c r="A1114" s="196"/>
      <c r="B1114" s="196"/>
      <c r="C1114" s="196"/>
    </row>
    <row r="1115" spans="1:3">
      <c r="A1115" s="196"/>
      <c r="B1115" s="196"/>
      <c r="C1115" s="196"/>
    </row>
    <row r="1116" spans="1:3">
      <c r="A1116" s="196"/>
      <c r="B1116" s="196"/>
      <c r="C1116" s="196"/>
    </row>
    <row r="1117" spans="1:3">
      <c r="A1117" s="196"/>
      <c r="B1117" s="196"/>
      <c r="C1117" s="196"/>
    </row>
    <row r="1118" spans="1:3">
      <c r="A1118" s="196"/>
      <c r="B1118" s="196"/>
      <c r="C1118" s="196"/>
    </row>
    <row r="1119" spans="1:3">
      <c r="A1119" s="196"/>
      <c r="B1119" s="196"/>
      <c r="C1119" s="196"/>
    </row>
    <row r="1120" spans="1:3">
      <c r="A1120" s="196"/>
      <c r="B1120" s="196"/>
      <c r="C1120" s="196"/>
    </row>
    <row r="1121" spans="1:3">
      <c r="A1121" s="196"/>
      <c r="B1121" s="196"/>
      <c r="C1121" s="196"/>
    </row>
    <row r="1122" spans="1:3">
      <c r="A1122" s="196"/>
      <c r="B1122" s="196"/>
      <c r="C1122" s="196"/>
    </row>
    <row r="1123" spans="1:3">
      <c r="A1123" s="196"/>
      <c r="B1123" s="196"/>
      <c r="C1123" s="196"/>
    </row>
    <row r="1124" spans="1:3">
      <c r="A1124" s="196"/>
      <c r="B1124" s="196"/>
      <c r="C1124" s="196"/>
    </row>
    <row r="1125" spans="1:3">
      <c r="A1125" s="196"/>
      <c r="B1125" s="196"/>
      <c r="C1125" s="196"/>
    </row>
    <row r="1126" spans="1:3">
      <c r="A1126" s="196"/>
      <c r="B1126" s="196"/>
      <c r="C1126" s="196"/>
    </row>
    <row r="1127" spans="1:3">
      <c r="A1127" s="196"/>
      <c r="B1127" s="196"/>
      <c r="C1127" s="196"/>
    </row>
    <row r="1128" spans="1:3">
      <c r="A1128" s="196"/>
      <c r="B1128" s="196"/>
      <c r="C1128" s="196"/>
    </row>
    <row r="1129" spans="1:3">
      <c r="A1129" s="196"/>
      <c r="B1129" s="196"/>
      <c r="C1129" s="196"/>
    </row>
    <row r="1130" spans="1:3">
      <c r="A1130" s="196"/>
      <c r="B1130" s="196"/>
      <c r="C1130" s="196"/>
    </row>
    <row r="1131" spans="1:3">
      <c r="A1131" s="196"/>
      <c r="B1131" s="196"/>
      <c r="C1131" s="196"/>
    </row>
    <row r="1132" spans="1:3">
      <c r="A1132" s="196"/>
      <c r="B1132" s="196"/>
      <c r="C1132" s="196"/>
    </row>
    <row r="1133" spans="1:3">
      <c r="A1133" s="196"/>
      <c r="B1133" s="196"/>
      <c r="C1133" s="196"/>
    </row>
    <row r="1134" spans="1:3">
      <c r="A1134" s="196"/>
      <c r="B1134" s="196"/>
      <c r="C1134" s="196"/>
    </row>
    <row r="1135" spans="1:3">
      <c r="A1135" s="196"/>
      <c r="B1135" s="196"/>
      <c r="C1135" s="196"/>
    </row>
    <row r="1136" spans="1:3">
      <c r="A1136" s="196"/>
      <c r="B1136" s="196"/>
      <c r="C1136" s="196"/>
    </row>
    <row r="1137" spans="1:3">
      <c r="A1137" s="196"/>
      <c r="B1137" s="196"/>
      <c r="C1137" s="196"/>
    </row>
    <row r="1138" spans="1:3">
      <c r="A1138" s="196"/>
      <c r="B1138" s="196"/>
      <c r="C1138" s="196"/>
    </row>
    <row r="1139" spans="1:3">
      <c r="A1139" s="196"/>
      <c r="B1139" s="196"/>
      <c r="C1139" s="196"/>
    </row>
    <row r="1140" spans="1:3">
      <c r="A1140" s="196"/>
      <c r="B1140" s="196"/>
      <c r="C1140" s="196"/>
    </row>
    <row r="1141" spans="1:3">
      <c r="A1141" s="196"/>
      <c r="B1141" s="196"/>
      <c r="C1141" s="196"/>
    </row>
    <row r="1142" spans="1:3">
      <c r="A1142" s="196"/>
      <c r="B1142" s="196"/>
      <c r="C1142" s="196"/>
    </row>
    <row r="1143" spans="1:3">
      <c r="A1143" s="196"/>
      <c r="B1143" s="196"/>
      <c r="C1143" s="196"/>
    </row>
    <row r="1144" spans="1:3">
      <c r="A1144" s="196"/>
      <c r="B1144" s="196"/>
      <c r="C1144" s="196"/>
    </row>
    <row r="1145" spans="1:3">
      <c r="A1145" s="196"/>
      <c r="B1145" s="196"/>
      <c r="C1145" s="196"/>
    </row>
    <row r="1146" spans="1:3">
      <c r="A1146" s="196"/>
      <c r="B1146" s="196"/>
      <c r="C1146" s="196"/>
    </row>
    <row r="1147" spans="1:3">
      <c r="A1147" s="196"/>
      <c r="B1147" s="196"/>
      <c r="C1147" s="196"/>
    </row>
    <row r="1148" spans="1:3">
      <c r="A1148" s="196"/>
      <c r="B1148" s="196"/>
      <c r="C1148" s="196"/>
    </row>
    <row r="1149" spans="1:3">
      <c r="A1149" s="196"/>
      <c r="B1149" s="196"/>
      <c r="C1149" s="196"/>
    </row>
    <row r="1150" spans="1:3">
      <c r="A1150" s="196"/>
      <c r="B1150" s="196"/>
      <c r="C1150" s="196"/>
    </row>
    <row r="1151" spans="1:3">
      <c r="A1151" s="196"/>
      <c r="B1151" s="196"/>
      <c r="C1151" s="196"/>
    </row>
    <row r="1152" spans="1:3">
      <c r="A1152" s="196"/>
      <c r="B1152" s="196"/>
      <c r="C1152" s="196"/>
    </row>
    <row r="1153" spans="1:3">
      <c r="A1153" s="196"/>
      <c r="B1153" s="196"/>
      <c r="C1153" s="196"/>
    </row>
    <row r="1154" spans="1:3">
      <c r="A1154" s="196"/>
      <c r="B1154" s="196"/>
      <c r="C1154" s="196"/>
    </row>
    <row r="1155" spans="1:3">
      <c r="A1155" s="196"/>
      <c r="B1155" s="196"/>
      <c r="C1155" s="196"/>
    </row>
    <row r="1156" spans="1:3">
      <c r="A1156" s="196"/>
      <c r="B1156" s="196"/>
      <c r="C1156" s="196"/>
    </row>
    <row r="1157" spans="1:3">
      <c r="A1157" s="196"/>
      <c r="B1157" s="196"/>
      <c r="C1157" s="196"/>
    </row>
    <row r="1158" spans="1:3">
      <c r="A1158" s="196"/>
      <c r="B1158" s="196"/>
      <c r="C1158" s="196"/>
    </row>
    <row r="1159" spans="1:3">
      <c r="A1159" s="196"/>
      <c r="B1159" s="196"/>
      <c r="C1159" s="196"/>
    </row>
    <row r="1160" spans="1:3">
      <c r="A1160" s="196"/>
      <c r="B1160" s="196"/>
      <c r="C1160" s="196"/>
    </row>
    <row r="1161" spans="1:3">
      <c r="A1161" s="196"/>
      <c r="B1161" s="196"/>
      <c r="C1161" s="196"/>
    </row>
    <row r="1162" spans="1:3">
      <c r="A1162" s="196"/>
      <c r="B1162" s="196"/>
      <c r="C1162" s="196"/>
    </row>
    <row r="1163" spans="1:3">
      <c r="A1163" s="196"/>
      <c r="B1163" s="196"/>
      <c r="C1163" s="196"/>
    </row>
    <row r="1164" spans="1:3">
      <c r="A1164" s="196"/>
      <c r="B1164" s="196"/>
      <c r="C1164" s="196"/>
    </row>
    <row r="1165" spans="1:3">
      <c r="A1165" s="196"/>
      <c r="B1165" s="196"/>
      <c r="C1165" s="196"/>
    </row>
    <row r="1166" spans="1:3">
      <c r="A1166" s="196"/>
      <c r="B1166" s="196"/>
      <c r="C1166" s="196"/>
    </row>
    <row r="1167" spans="1:3">
      <c r="A1167" s="196"/>
      <c r="B1167" s="196"/>
      <c r="C1167" s="196"/>
    </row>
    <row r="1168" spans="1:3">
      <c r="A1168" s="196"/>
      <c r="B1168" s="196"/>
      <c r="C1168" s="196"/>
    </row>
    <row r="1169" spans="1:3">
      <c r="A1169" s="196"/>
      <c r="B1169" s="196"/>
      <c r="C1169" s="196"/>
    </row>
    <row r="1170" spans="1:3">
      <c r="A1170" s="196"/>
      <c r="B1170" s="196"/>
      <c r="C1170" s="196"/>
    </row>
    <row r="1171" spans="1:3">
      <c r="A1171" s="196"/>
      <c r="B1171" s="196"/>
      <c r="C1171" s="196"/>
    </row>
    <row r="1172" spans="1:3">
      <c r="A1172" s="196"/>
      <c r="B1172" s="196"/>
      <c r="C1172" s="196"/>
    </row>
    <row r="1173" spans="1:3">
      <c r="A1173" s="196"/>
      <c r="B1173" s="196"/>
      <c r="C1173" s="196"/>
    </row>
    <row r="1174" spans="1:3">
      <c r="A1174" s="196"/>
      <c r="B1174" s="196"/>
      <c r="C1174" s="196"/>
    </row>
    <row r="1175" spans="1:3">
      <c r="A1175" s="196"/>
      <c r="B1175" s="196"/>
      <c r="C1175" s="196"/>
    </row>
    <row r="1176" spans="1:3">
      <c r="A1176" s="196"/>
      <c r="B1176" s="196"/>
      <c r="C1176" s="196"/>
    </row>
    <row r="1177" spans="1:3">
      <c r="A1177" s="196"/>
      <c r="B1177" s="196"/>
      <c r="C1177" s="196"/>
    </row>
    <row r="1178" spans="1:3">
      <c r="A1178" s="196"/>
      <c r="B1178" s="196"/>
      <c r="C1178" s="196"/>
    </row>
    <row r="1179" spans="1:3">
      <c r="A1179" s="196"/>
      <c r="B1179" s="196"/>
      <c r="C1179" s="196"/>
    </row>
    <row r="1180" spans="1:3">
      <c r="A1180" s="196"/>
      <c r="B1180" s="196"/>
      <c r="C1180" s="196"/>
    </row>
    <row r="1181" spans="1:3">
      <c r="A1181" s="196"/>
      <c r="B1181" s="196"/>
      <c r="C1181" s="196"/>
    </row>
    <row r="1182" spans="1:3">
      <c r="A1182" s="196"/>
      <c r="B1182" s="196"/>
      <c r="C1182" s="196"/>
    </row>
    <row r="1183" spans="1:3">
      <c r="A1183" s="196"/>
      <c r="B1183" s="196"/>
      <c r="C1183" s="196"/>
    </row>
    <row r="1184" spans="1:3">
      <c r="A1184" s="196"/>
      <c r="B1184" s="196"/>
      <c r="C1184" s="196"/>
    </row>
    <row r="1185" spans="1:3">
      <c r="A1185" s="196"/>
      <c r="B1185" s="196"/>
      <c r="C1185" s="196"/>
    </row>
    <row r="1186" spans="1:3">
      <c r="A1186" s="196"/>
      <c r="B1186" s="196"/>
      <c r="C1186" s="196"/>
    </row>
    <row r="1187" spans="1:3">
      <c r="A1187" s="196"/>
      <c r="B1187" s="196"/>
      <c r="C1187" s="196"/>
    </row>
    <row r="1188" spans="1:3">
      <c r="A1188" s="196"/>
      <c r="B1188" s="196"/>
      <c r="C1188" s="196"/>
    </row>
    <row r="1189" spans="1:3">
      <c r="A1189" s="196"/>
      <c r="B1189" s="196"/>
      <c r="C1189" s="196"/>
    </row>
    <row r="1190" spans="1:3">
      <c r="A1190" s="196"/>
      <c r="B1190" s="196"/>
      <c r="C1190" s="196"/>
    </row>
    <row r="1191" spans="1:3">
      <c r="A1191" s="196"/>
      <c r="B1191" s="196"/>
      <c r="C1191" s="196"/>
    </row>
    <row r="1192" spans="1:3">
      <c r="A1192" s="196"/>
      <c r="B1192" s="196"/>
      <c r="C1192" s="196"/>
    </row>
    <row r="1193" spans="1:3">
      <c r="A1193" s="196"/>
      <c r="B1193" s="196"/>
      <c r="C1193" s="196"/>
    </row>
    <row r="1194" spans="1:3">
      <c r="A1194" s="196"/>
      <c r="B1194" s="196"/>
      <c r="C1194" s="196"/>
    </row>
    <row r="1195" spans="1:3">
      <c r="A1195" s="196"/>
      <c r="B1195" s="196"/>
      <c r="C1195" s="196"/>
    </row>
    <row r="1196" spans="1:3">
      <c r="A1196" s="196"/>
      <c r="B1196" s="196"/>
      <c r="C1196" s="196"/>
    </row>
    <row r="1197" spans="1:3">
      <c r="A1197" s="196"/>
      <c r="B1197" s="196"/>
      <c r="C1197" s="196"/>
    </row>
    <row r="1198" spans="1:3">
      <c r="A1198" s="196"/>
      <c r="B1198" s="196"/>
      <c r="C1198" s="196"/>
    </row>
    <row r="1199" spans="1:3">
      <c r="A1199" s="196"/>
      <c r="B1199" s="196"/>
      <c r="C1199" s="196"/>
    </row>
    <row r="1200" spans="1:3">
      <c r="A1200" s="196"/>
      <c r="B1200" s="196"/>
      <c r="C1200" s="196"/>
    </row>
    <row r="1201" spans="1:3">
      <c r="A1201" s="196"/>
      <c r="B1201" s="196"/>
      <c r="C1201" s="196"/>
    </row>
    <row r="1202" spans="1:3">
      <c r="A1202" s="196"/>
      <c r="B1202" s="196"/>
      <c r="C1202" s="196"/>
    </row>
    <row r="1203" spans="1:3">
      <c r="A1203" s="196"/>
      <c r="B1203" s="196"/>
      <c r="C1203" s="196"/>
    </row>
    <row r="1204" spans="1:3">
      <c r="A1204" s="196"/>
      <c r="B1204" s="196"/>
      <c r="C1204" s="196"/>
    </row>
    <row r="1205" spans="1:3">
      <c r="A1205" s="196"/>
      <c r="B1205" s="196"/>
      <c r="C1205" s="196"/>
    </row>
    <row r="1206" spans="1:3">
      <c r="A1206" s="196"/>
      <c r="B1206" s="196"/>
      <c r="C1206" s="196"/>
    </row>
    <row r="1207" spans="1:3">
      <c r="A1207" s="196"/>
      <c r="B1207" s="196"/>
      <c r="C1207" s="196"/>
    </row>
    <row r="1208" spans="1:3">
      <c r="A1208" s="196"/>
      <c r="B1208" s="196"/>
      <c r="C1208" s="196"/>
    </row>
    <row r="1209" spans="1:3">
      <c r="A1209" s="196"/>
      <c r="B1209" s="196"/>
      <c r="C1209" s="196"/>
    </row>
    <row r="1210" spans="1:3">
      <c r="A1210" s="196"/>
      <c r="B1210" s="196"/>
      <c r="C1210" s="196"/>
    </row>
    <row r="1211" spans="1:3">
      <c r="A1211" s="196"/>
      <c r="B1211" s="196"/>
      <c r="C1211" s="196"/>
    </row>
    <row r="1212" spans="1:3">
      <c r="A1212" s="196"/>
      <c r="B1212" s="196"/>
      <c r="C1212" s="196"/>
    </row>
    <row r="1213" spans="1:3">
      <c r="A1213" s="196"/>
      <c r="B1213" s="196"/>
      <c r="C1213" s="196"/>
    </row>
    <row r="1214" spans="1:3">
      <c r="A1214" s="196"/>
      <c r="B1214" s="196"/>
      <c r="C1214" s="196"/>
    </row>
    <row r="1215" spans="1:3">
      <c r="A1215" s="196"/>
      <c r="B1215" s="196"/>
      <c r="C1215" s="196"/>
    </row>
    <row r="1216" spans="1:3">
      <c r="A1216" s="196"/>
      <c r="B1216" s="196"/>
      <c r="C1216" s="196"/>
    </row>
    <row r="1217" spans="1:3">
      <c r="A1217" s="196"/>
      <c r="B1217" s="196"/>
      <c r="C1217" s="196"/>
    </row>
    <row r="1218" spans="1:3">
      <c r="A1218" s="196"/>
      <c r="B1218" s="196"/>
      <c r="C1218" s="196"/>
    </row>
    <row r="1219" spans="1:3">
      <c r="A1219" s="196"/>
      <c r="B1219" s="196"/>
      <c r="C1219" s="196"/>
    </row>
    <row r="1220" spans="1:3">
      <c r="A1220" s="196"/>
      <c r="B1220" s="196"/>
      <c r="C1220" s="196"/>
    </row>
    <row r="1221" spans="1:3">
      <c r="A1221" s="196"/>
      <c r="B1221" s="196"/>
      <c r="C1221" s="196"/>
    </row>
    <row r="1222" spans="1:3">
      <c r="A1222" s="196"/>
      <c r="B1222" s="196"/>
      <c r="C1222" s="196"/>
    </row>
    <row r="1223" spans="1:3">
      <c r="A1223" s="196"/>
      <c r="B1223" s="196"/>
      <c r="C1223" s="196"/>
    </row>
    <row r="1224" spans="1:3">
      <c r="A1224" s="196"/>
      <c r="B1224" s="196"/>
      <c r="C1224" s="196"/>
    </row>
    <row r="1225" spans="1:3">
      <c r="A1225" s="196"/>
      <c r="B1225" s="196"/>
      <c r="C1225" s="196"/>
    </row>
    <row r="1226" spans="1:3">
      <c r="A1226" s="196"/>
      <c r="B1226" s="196"/>
      <c r="C1226" s="196"/>
    </row>
    <row r="1227" spans="1:3">
      <c r="A1227" s="196"/>
      <c r="B1227" s="196"/>
      <c r="C1227" s="196"/>
    </row>
    <row r="1228" spans="1:3">
      <c r="A1228" s="196"/>
      <c r="B1228" s="196"/>
      <c r="C1228" s="196"/>
    </row>
    <row r="1229" spans="1:3">
      <c r="A1229" s="196"/>
      <c r="B1229" s="196"/>
      <c r="C1229" s="196"/>
    </row>
    <row r="1230" spans="1:3">
      <c r="A1230" s="196"/>
      <c r="B1230" s="196"/>
      <c r="C1230" s="196"/>
    </row>
    <row r="1231" spans="1:3">
      <c r="A1231" s="196"/>
      <c r="B1231" s="196"/>
      <c r="C1231" s="196"/>
    </row>
    <row r="1232" spans="1:3">
      <c r="A1232" s="196"/>
      <c r="B1232" s="196"/>
      <c r="C1232" s="196"/>
    </row>
    <row r="1233" spans="1:3">
      <c r="A1233" s="196"/>
      <c r="B1233" s="196"/>
      <c r="C1233" s="196"/>
    </row>
    <row r="1234" spans="1:3">
      <c r="A1234" s="196"/>
      <c r="B1234" s="196"/>
      <c r="C1234" s="196"/>
    </row>
    <row r="1235" spans="1:3">
      <c r="A1235" s="196"/>
      <c r="B1235" s="196"/>
      <c r="C1235" s="196"/>
    </row>
    <row r="1236" spans="1:3">
      <c r="A1236" s="196"/>
      <c r="B1236" s="196"/>
      <c r="C1236" s="196"/>
    </row>
    <row r="1237" spans="1:3">
      <c r="A1237" s="196"/>
      <c r="B1237" s="196"/>
      <c r="C1237" s="196"/>
    </row>
    <row r="1238" spans="1:3">
      <c r="A1238" s="196"/>
      <c r="B1238" s="196"/>
      <c r="C1238" s="196"/>
    </row>
    <row r="1239" spans="1:3">
      <c r="A1239" s="196"/>
      <c r="B1239" s="196"/>
      <c r="C1239" s="196"/>
    </row>
    <row r="1240" spans="1:3">
      <c r="A1240" s="196"/>
      <c r="B1240" s="196"/>
      <c r="C1240" s="196"/>
    </row>
    <row r="1241" spans="1:3">
      <c r="A1241" s="196"/>
      <c r="B1241" s="196"/>
      <c r="C1241" s="196"/>
    </row>
    <row r="1242" spans="1:3">
      <c r="A1242" s="196"/>
      <c r="B1242" s="196"/>
      <c r="C1242" s="196"/>
    </row>
    <row r="1243" spans="1:3">
      <c r="A1243" s="196"/>
      <c r="B1243" s="196"/>
      <c r="C1243" s="196"/>
    </row>
    <row r="1244" spans="1:3">
      <c r="A1244" s="196"/>
      <c r="B1244" s="196"/>
      <c r="C1244" s="196"/>
    </row>
    <row r="1245" spans="1:3">
      <c r="A1245" s="196"/>
      <c r="B1245" s="196"/>
      <c r="C1245" s="196"/>
    </row>
    <row r="1246" spans="1:3">
      <c r="A1246" s="196"/>
      <c r="B1246" s="196"/>
      <c r="C1246" s="196"/>
    </row>
    <row r="1247" spans="1:3">
      <c r="A1247" s="196"/>
      <c r="B1247" s="196"/>
      <c r="C1247" s="196"/>
    </row>
    <row r="1248" spans="1:3">
      <c r="A1248" s="196"/>
      <c r="B1248" s="196"/>
      <c r="C1248" s="196"/>
    </row>
    <row r="1249" spans="1:3">
      <c r="A1249" s="196"/>
      <c r="B1249" s="196"/>
      <c r="C1249" s="196"/>
    </row>
    <row r="1250" spans="1:3">
      <c r="A1250" s="196"/>
      <c r="B1250" s="196"/>
      <c r="C1250" s="196"/>
    </row>
    <row r="1251" spans="1:3">
      <c r="A1251" s="196"/>
      <c r="B1251" s="196"/>
      <c r="C1251" s="196"/>
    </row>
    <row r="1252" spans="1:3">
      <c r="A1252" s="196"/>
      <c r="B1252" s="196"/>
      <c r="C1252" s="196"/>
    </row>
    <row r="1253" spans="1:3">
      <c r="A1253" s="196"/>
      <c r="B1253" s="196"/>
      <c r="C1253" s="196"/>
    </row>
    <row r="1254" spans="1:3">
      <c r="A1254" s="196"/>
      <c r="B1254" s="196"/>
      <c r="C1254" s="196"/>
    </row>
    <row r="1255" spans="1:3">
      <c r="A1255" s="196"/>
      <c r="B1255" s="196"/>
      <c r="C1255" s="196"/>
    </row>
    <row r="1256" spans="1:3">
      <c r="A1256" s="196"/>
      <c r="B1256" s="196"/>
      <c r="C1256" s="196"/>
    </row>
    <row r="1257" spans="1:3">
      <c r="A1257" s="196"/>
      <c r="B1257" s="196"/>
      <c r="C1257" s="196"/>
    </row>
    <row r="1258" spans="1:3">
      <c r="A1258" s="196"/>
      <c r="B1258" s="196"/>
      <c r="C1258" s="196"/>
    </row>
    <row r="1259" spans="1:3">
      <c r="A1259" s="196"/>
      <c r="B1259" s="196"/>
      <c r="C1259" s="196"/>
    </row>
    <row r="1260" spans="1:3">
      <c r="A1260" s="196"/>
      <c r="B1260" s="196"/>
      <c r="C1260" s="196"/>
    </row>
    <row r="1261" spans="1:3">
      <c r="A1261" s="196"/>
      <c r="B1261" s="196"/>
      <c r="C1261" s="196"/>
    </row>
    <row r="1262" spans="1:3">
      <c r="A1262" s="196"/>
      <c r="B1262" s="196"/>
      <c r="C1262" s="196"/>
    </row>
    <row r="1263" spans="1:3">
      <c r="A1263" s="196"/>
      <c r="B1263" s="196"/>
      <c r="C1263" s="196"/>
    </row>
    <row r="1264" spans="1:3">
      <c r="A1264" s="196"/>
      <c r="B1264" s="196"/>
      <c r="C1264" s="196"/>
    </row>
    <row r="1265" spans="1:3">
      <c r="A1265" s="196"/>
      <c r="B1265" s="196"/>
      <c r="C1265" s="196"/>
    </row>
    <row r="1266" spans="1:3">
      <c r="A1266" s="196"/>
      <c r="B1266" s="196"/>
      <c r="C1266" s="196"/>
    </row>
    <row r="1267" spans="1:3">
      <c r="A1267" s="196"/>
      <c r="B1267" s="196"/>
      <c r="C1267" s="196"/>
    </row>
    <row r="1268" spans="1:3">
      <c r="A1268" s="196"/>
      <c r="B1268" s="196"/>
      <c r="C1268" s="196"/>
    </row>
    <row r="1269" spans="1:3">
      <c r="A1269" s="196"/>
      <c r="B1269" s="196"/>
      <c r="C1269" s="196"/>
    </row>
    <row r="1270" spans="1:3">
      <c r="A1270" s="196"/>
      <c r="B1270" s="196"/>
      <c r="C1270" s="196"/>
    </row>
    <row r="1271" spans="1:3">
      <c r="A1271" s="196"/>
      <c r="B1271" s="196"/>
      <c r="C1271" s="196"/>
    </row>
    <row r="1272" spans="1:3">
      <c r="A1272" s="196"/>
      <c r="B1272" s="196"/>
      <c r="C1272" s="196"/>
    </row>
    <row r="1273" spans="1:3">
      <c r="A1273" s="196"/>
      <c r="B1273" s="196"/>
      <c r="C1273" s="196"/>
    </row>
    <row r="1274" spans="1:3">
      <c r="A1274" s="196"/>
      <c r="B1274" s="196"/>
      <c r="C1274" s="196"/>
    </row>
    <row r="1275" spans="1:3">
      <c r="A1275" s="196"/>
      <c r="B1275" s="196"/>
      <c r="C1275" s="196"/>
    </row>
    <row r="1276" spans="1:3">
      <c r="A1276" s="196"/>
      <c r="B1276" s="196"/>
      <c r="C1276" s="196"/>
    </row>
    <row r="1277" spans="1:3">
      <c r="A1277" s="196"/>
      <c r="B1277" s="196"/>
      <c r="C1277" s="196"/>
    </row>
    <row r="1278" spans="1:3">
      <c r="A1278" s="196"/>
      <c r="B1278" s="196"/>
      <c r="C1278" s="196"/>
    </row>
    <row r="1279" spans="1:3">
      <c r="A1279" s="196"/>
      <c r="B1279" s="196"/>
      <c r="C1279" s="196"/>
    </row>
    <row r="1280" spans="1:3">
      <c r="A1280" s="196"/>
      <c r="B1280" s="196"/>
      <c r="C1280" s="196"/>
    </row>
    <row r="1281" spans="1:3">
      <c r="A1281" s="196"/>
      <c r="B1281" s="196"/>
      <c r="C1281" s="196"/>
    </row>
    <row r="1282" spans="1:3">
      <c r="A1282" s="196"/>
      <c r="B1282" s="196"/>
      <c r="C1282" s="196"/>
    </row>
    <row r="1283" spans="1:3">
      <c r="A1283" s="196"/>
      <c r="B1283" s="196"/>
      <c r="C1283" s="196"/>
    </row>
    <row r="1284" spans="1:3">
      <c r="A1284" s="196"/>
      <c r="B1284" s="196"/>
      <c r="C1284" s="196"/>
    </row>
    <row r="1285" spans="1:3">
      <c r="A1285" s="196"/>
      <c r="B1285" s="196"/>
      <c r="C1285" s="196"/>
    </row>
    <row r="1286" spans="1:3">
      <c r="A1286" s="196"/>
      <c r="B1286" s="196"/>
      <c r="C1286" s="196"/>
    </row>
    <row r="1287" spans="1:3">
      <c r="A1287" s="196"/>
      <c r="B1287" s="196"/>
      <c r="C1287" s="196"/>
    </row>
    <row r="1288" spans="1:3">
      <c r="A1288" s="196"/>
      <c r="B1288" s="196"/>
      <c r="C1288" s="196"/>
    </row>
    <row r="1289" spans="1:3">
      <c r="A1289" s="196"/>
      <c r="B1289" s="196"/>
      <c r="C1289" s="196"/>
    </row>
    <row r="1290" spans="1:3">
      <c r="A1290" s="196"/>
      <c r="B1290" s="196"/>
      <c r="C1290" s="196"/>
    </row>
    <row r="1291" spans="1:3">
      <c r="A1291" s="196"/>
      <c r="B1291" s="196"/>
      <c r="C1291" s="196"/>
    </row>
    <row r="1292" spans="1:3">
      <c r="A1292" s="196"/>
      <c r="B1292" s="196"/>
      <c r="C1292" s="196"/>
    </row>
    <row r="1293" spans="1:3">
      <c r="A1293" s="196"/>
      <c r="B1293" s="196"/>
      <c r="C1293" s="196"/>
    </row>
    <row r="1294" spans="1:3">
      <c r="A1294" s="196"/>
      <c r="B1294" s="196"/>
      <c r="C1294" s="196"/>
    </row>
    <row r="1295" spans="1:3">
      <c r="A1295" s="196"/>
      <c r="B1295" s="196"/>
      <c r="C1295" s="196"/>
    </row>
    <row r="1296" spans="1:3">
      <c r="A1296" s="196"/>
      <c r="B1296" s="196"/>
      <c r="C1296" s="196"/>
    </row>
    <row r="1297" spans="1:3">
      <c r="A1297" s="196"/>
      <c r="B1297" s="196"/>
      <c r="C1297" s="196"/>
    </row>
    <row r="1298" spans="1:3">
      <c r="A1298" s="196"/>
      <c r="B1298" s="196"/>
      <c r="C1298" s="196"/>
    </row>
    <row r="1299" spans="1:3">
      <c r="A1299" s="196"/>
      <c r="B1299" s="196"/>
      <c r="C1299" s="196"/>
    </row>
    <row r="1300" spans="1:3">
      <c r="A1300" s="196"/>
      <c r="B1300" s="196"/>
      <c r="C1300" s="196"/>
    </row>
    <row r="1301" spans="1:3">
      <c r="A1301" s="196"/>
      <c r="B1301" s="196"/>
      <c r="C1301" s="196"/>
    </row>
    <row r="1302" spans="1:3">
      <c r="A1302" s="196"/>
      <c r="B1302" s="196"/>
      <c r="C1302" s="196"/>
    </row>
    <row r="1303" spans="1:3">
      <c r="A1303" s="196"/>
      <c r="B1303" s="196"/>
      <c r="C1303" s="196"/>
    </row>
    <row r="1304" spans="1:3">
      <c r="A1304" s="196"/>
      <c r="B1304" s="196"/>
      <c r="C1304" s="196"/>
    </row>
    <row r="1305" spans="1:3">
      <c r="A1305" s="196"/>
      <c r="B1305" s="196"/>
      <c r="C1305" s="196"/>
    </row>
    <row r="1306" spans="1:3">
      <c r="A1306" s="196"/>
      <c r="B1306" s="196"/>
      <c r="C1306" s="196"/>
    </row>
    <row r="1307" spans="1:3">
      <c r="A1307" s="196"/>
      <c r="B1307" s="196"/>
      <c r="C1307" s="196"/>
    </row>
    <row r="1308" spans="1:3">
      <c r="A1308" s="196"/>
      <c r="B1308" s="196"/>
      <c r="C1308" s="196"/>
    </row>
    <row r="1309" spans="1:3">
      <c r="A1309" s="196"/>
      <c r="B1309" s="196"/>
      <c r="C1309" s="196"/>
    </row>
    <row r="1310" spans="1:3">
      <c r="A1310" s="196"/>
      <c r="B1310" s="196"/>
      <c r="C1310" s="196"/>
    </row>
    <row r="1311" spans="1:3">
      <c r="A1311" s="196"/>
      <c r="B1311" s="196"/>
      <c r="C1311" s="196"/>
    </row>
    <row r="1312" spans="1:3">
      <c r="A1312" s="196"/>
      <c r="B1312" s="196"/>
      <c r="C1312" s="196"/>
    </row>
    <row r="1313" spans="1:3">
      <c r="A1313" s="196"/>
      <c r="B1313" s="196"/>
      <c r="C1313" s="196"/>
    </row>
    <row r="1314" spans="1:3">
      <c r="A1314" s="196"/>
      <c r="B1314" s="196"/>
      <c r="C1314" s="196"/>
    </row>
    <row r="1315" spans="1:3">
      <c r="A1315" s="196"/>
      <c r="B1315" s="196"/>
      <c r="C1315" s="196"/>
    </row>
    <row r="1316" spans="1:3">
      <c r="A1316" s="196"/>
      <c r="B1316" s="196"/>
      <c r="C1316" s="196"/>
    </row>
    <row r="1317" spans="1:3">
      <c r="A1317" s="196"/>
      <c r="B1317" s="196"/>
      <c r="C1317" s="196"/>
    </row>
    <row r="1318" spans="1:3">
      <c r="A1318" s="196"/>
      <c r="B1318" s="196"/>
      <c r="C1318" s="196"/>
    </row>
    <row r="1319" spans="1:3">
      <c r="A1319" s="196"/>
      <c r="B1319" s="196"/>
      <c r="C1319" s="196"/>
    </row>
    <row r="1320" spans="1:3">
      <c r="A1320" s="196"/>
      <c r="B1320" s="196"/>
      <c r="C1320" s="196"/>
    </row>
    <row r="1321" spans="1:3">
      <c r="A1321" s="196"/>
      <c r="B1321" s="196"/>
      <c r="C1321" s="196"/>
    </row>
    <row r="1322" spans="1:3">
      <c r="A1322" s="196"/>
      <c r="B1322" s="196"/>
      <c r="C1322" s="196"/>
    </row>
    <row r="1323" spans="1:3">
      <c r="A1323" s="196"/>
      <c r="B1323" s="196"/>
      <c r="C1323" s="196"/>
    </row>
    <row r="1324" spans="1:3">
      <c r="A1324" s="196"/>
      <c r="B1324" s="196"/>
      <c r="C1324" s="196"/>
    </row>
    <row r="1325" spans="1:3">
      <c r="A1325" s="196"/>
      <c r="B1325" s="196"/>
      <c r="C1325" s="196"/>
    </row>
    <row r="1326" spans="1:3">
      <c r="A1326" s="196"/>
      <c r="B1326" s="196"/>
      <c r="C1326" s="196"/>
    </row>
    <row r="1327" spans="1:3">
      <c r="A1327" s="196"/>
      <c r="B1327" s="196"/>
      <c r="C1327" s="196"/>
    </row>
    <row r="1328" spans="1:3">
      <c r="A1328" s="196"/>
      <c r="B1328" s="196"/>
      <c r="C1328" s="196"/>
    </row>
    <row r="1329" spans="1:3">
      <c r="A1329" s="196"/>
      <c r="B1329" s="196"/>
      <c r="C1329" s="196"/>
    </row>
    <row r="1330" spans="1:3">
      <c r="A1330" s="196"/>
      <c r="B1330" s="196"/>
      <c r="C1330" s="196"/>
    </row>
    <row r="1331" spans="1:3">
      <c r="A1331" s="196"/>
      <c r="B1331" s="196"/>
      <c r="C1331" s="196"/>
    </row>
    <row r="1332" spans="1:3">
      <c r="A1332" s="196"/>
      <c r="B1332" s="196"/>
      <c r="C1332" s="196"/>
    </row>
    <row r="1333" spans="1:3">
      <c r="A1333" s="196"/>
      <c r="B1333" s="196"/>
      <c r="C1333" s="196"/>
    </row>
    <row r="1334" spans="1:3">
      <c r="A1334" s="196"/>
      <c r="B1334" s="196"/>
      <c r="C1334" s="196"/>
    </row>
    <row r="1335" spans="1:3">
      <c r="A1335" s="196"/>
      <c r="B1335" s="196"/>
      <c r="C1335" s="196"/>
    </row>
    <row r="1336" spans="1:3">
      <c r="A1336" s="196"/>
      <c r="B1336" s="196"/>
      <c r="C1336" s="196"/>
    </row>
    <row r="1337" spans="1:3">
      <c r="A1337" s="196"/>
      <c r="B1337" s="196"/>
      <c r="C1337" s="196"/>
    </row>
    <row r="1338" spans="1:3">
      <c r="A1338" s="196"/>
      <c r="B1338" s="196"/>
      <c r="C1338" s="196"/>
    </row>
    <row r="1339" spans="1:3">
      <c r="A1339" s="196"/>
      <c r="B1339" s="196"/>
      <c r="C1339" s="196"/>
    </row>
    <row r="1340" spans="1:3">
      <c r="A1340" s="196"/>
      <c r="B1340" s="196"/>
      <c r="C1340" s="196"/>
    </row>
    <row r="1341" spans="1:3">
      <c r="A1341" s="196"/>
      <c r="B1341" s="196"/>
      <c r="C1341" s="196"/>
    </row>
    <row r="1342" spans="1:3">
      <c r="A1342" s="196"/>
      <c r="B1342" s="196"/>
      <c r="C1342" s="196"/>
    </row>
    <row r="1343" spans="1:3">
      <c r="A1343" s="196"/>
      <c r="B1343" s="196"/>
      <c r="C1343" s="196"/>
    </row>
    <row r="1344" spans="1:3">
      <c r="A1344" s="196"/>
      <c r="B1344" s="196"/>
      <c r="C1344" s="196"/>
    </row>
    <row r="1345" spans="1:3">
      <c r="A1345" s="196"/>
      <c r="B1345" s="196"/>
      <c r="C1345" s="196"/>
    </row>
    <row r="1346" spans="1:3">
      <c r="A1346" s="196"/>
      <c r="B1346" s="196"/>
      <c r="C1346" s="196"/>
    </row>
    <row r="1347" spans="1:3">
      <c r="A1347" s="196"/>
      <c r="B1347" s="196"/>
      <c r="C1347" s="196"/>
    </row>
    <row r="1348" spans="1:3">
      <c r="A1348" s="196"/>
      <c r="B1348" s="196"/>
      <c r="C1348" s="196"/>
    </row>
    <row r="1349" spans="1:3">
      <c r="A1349" s="196"/>
      <c r="B1349" s="196"/>
      <c r="C1349" s="196"/>
    </row>
    <row r="1350" spans="1:3">
      <c r="A1350" s="196"/>
      <c r="B1350" s="196"/>
      <c r="C1350" s="196"/>
    </row>
    <row r="1351" spans="1:3">
      <c r="A1351" s="196"/>
      <c r="B1351" s="196"/>
      <c r="C1351" s="196"/>
    </row>
    <row r="1352" spans="1:3">
      <c r="A1352" s="196"/>
      <c r="B1352" s="196"/>
      <c r="C1352" s="196"/>
    </row>
    <row r="1353" spans="1:3">
      <c r="A1353" s="196"/>
      <c r="B1353" s="196"/>
      <c r="C1353" s="196"/>
    </row>
    <row r="1354" spans="1:3">
      <c r="A1354" s="196"/>
      <c r="B1354" s="196"/>
      <c r="C1354" s="196"/>
    </row>
    <row r="1355" spans="1:3">
      <c r="A1355" s="196"/>
      <c r="B1355" s="196"/>
      <c r="C1355" s="196"/>
    </row>
    <row r="1356" spans="1:3">
      <c r="A1356" s="196"/>
      <c r="B1356" s="196"/>
      <c r="C1356" s="196"/>
    </row>
    <row r="1357" spans="1:3">
      <c r="A1357" s="196"/>
      <c r="B1357" s="196"/>
      <c r="C1357" s="196"/>
    </row>
    <row r="1358" spans="1:3">
      <c r="A1358" s="196"/>
      <c r="B1358" s="196"/>
      <c r="C1358" s="196"/>
    </row>
    <row r="1359" spans="1:3">
      <c r="A1359" s="196"/>
      <c r="B1359" s="196"/>
      <c r="C1359" s="196"/>
    </row>
    <row r="1360" spans="1:3">
      <c r="A1360" s="196"/>
      <c r="B1360" s="196"/>
      <c r="C1360" s="196"/>
    </row>
    <row r="1361" spans="1:3">
      <c r="A1361" s="196"/>
      <c r="B1361" s="196"/>
      <c r="C1361" s="196"/>
    </row>
    <row r="1362" spans="1:3">
      <c r="A1362" s="196"/>
      <c r="B1362" s="196"/>
      <c r="C1362" s="196"/>
    </row>
    <row r="1363" spans="1:3">
      <c r="A1363" s="196"/>
      <c r="B1363" s="196"/>
      <c r="C1363" s="196"/>
    </row>
    <row r="1364" spans="1:3">
      <c r="A1364" s="196"/>
      <c r="B1364" s="196"/>
      <c r="C1364" s="196"/>
    </row>
    <row r="1365" spans="1:3">
      <c r="A1365" s="196"/>
      <c r="B1365" s="196"/>
      <c r="C1365" s="196"/>
    </row>
    <row r="1366" spans="1:3">
      <c r="A1366" s="196"/>
      <c r="B1366" s="196"/>
      <c r="C1366" s="196"/>
    </row>
    <row r="1367" spans="1:3">
      <c r="A1367" s="196"/>
      <c r="B1367" s="196"/>
      <c r="C1367" s="196"/>
    </row>
    <row r="1368" spans="1:3">
      <c r="A1368" s="196"/>
      <c r="B1368" s="196"/>
      <c r="C1368" s="196"/>
    </row>
    <row r="1369" spans="1:3">
      <c r="A1369" s="196"/>
      <c r="B1369" s="196"/>
      <c r="C1369" s="196"/>
    </row>
    <row r="1370" spans="1:3">
      <c r="A1370" s="196"/>
      <c r="B1370" s="196"/>
      <c r="C1370" s="196"/>
    </row>
    <row r="1371" spans="1:3">
      <c r="A1371" s="196"/>
      <c r="B1371" s="196"/>
      <c r="C1371" s="196"/>
    </row>
    <row r="1372" spans="1:3">
      <c r="A1372" s="196"/>
      <c r="B1372" s="196"/>
      <c r="C1372" s="196"/>
    </row>
    <row r="1373" spans="1:3">
      <c r="A1373" s="196"/>
      <c r="B1373" s="196"/>
      <c r="C1373" s="196"/>
    </row>
    <row r="1374" spans="1:3">
      <c r="A1374" s="196"/>
      <c r="B1374" s="196"/>
      <c r="C1374" s="196"/>
    </row>
    <row r="1375" spans="1:3">
      <c r="A1375" s="196"/>
      <c r="B1375" s="196"/>
      <c r="C1375" s="196"/>
    </row>
    <row r="1376" spans="1:3">
      <c r="A1376" s="196"/>
      <c r="B1376" s="196"/>
      <c r="C1376" s="196"/>
    </row>
    <row r="1377" spans="1:3">
      <c r="A1377" s="196"/>
      <c r="B1377" s="196"/>
      <c r="C1377" s="196"/>
    </row>
    <row r="1378" spans="1:3">
      <c r="A1378" s="196"/>
      <c r="B1378" s="196"/>
      <c r="C1378" s="196"/>
    </row>
    <row r="1379" spans="1:3">
      <c r="A1379" s="196"/>
      <c r="B1379" s="196"/>
      <c r="C1379" s="196"/>
    </row>
    <row r="1380" spans="1:3">
      <c r="A1380" s="196"/>
      <c r="B1380" s="196"/>
      <c r="C1380" s="196"/>
    </row>
    <row r="1381" spans="1:3">
      <c r="A1381" s="196"/>
      <c r="B1381" s="196"/>
      <c r="C1381" s="196"/>
    </row>
    <row r="1382" spans="1:3">
      <c r="A1382" s="196"/>
      <c r="B1382" s="196"/>
      <c r="C1382" s="196"/>
    </row>
    <row r="1383" spans="1:3">
      <c r="A1383" s="196"/>
      <c r="B1383" s="196"/>
      <c r="C1383" s="196"/>
    </row>
    <row r="1384" spans="1:3">
      <c r="A1384" s="196"/>
      <c r="B1384" s="196"/>
      <c r="C1384" s="196"/>
    </row>
    <row r="1385" spans="1:3">
      <c r="A1385" s="196"/>
      <c r="B1385" s="196"/>
      <c r="C1385" s="196"/>
    </row>
    <row r="1386" spans="1:3">
      <c r="A1386" s="196"/>
      <c r="B1386" s="196"/>
      <c r="C1386" s="196"/>
    </row>
    <row r="1387" spans="1:3">
      <c r="A1387" s="196"/>
      <c r="B1387" s="196"/>
      <c r="C1387" s="196"/>
    </row>
    <row r="1388" spans="1:3">
      <c r="A1388" s="196"/>
      <c r="B1388" s="196"/>
      <c r="C1388" s="196"/>
    </row>
    <row r="1389" spans="1:3">
      <c r="A1389" s="196"/>
      <c r="B1389" s="196"/>
      <c r="C1389" s="196"/>
    </row>
    <row r="1390" spans="1:3">
      <c r="A1390" s="196"/>
      <c r="B1390" s="196"/>
      <c r="C1390" s="196"/>
    </row>
    <row r="1391" spans="1:3">
      <c r="A1391" s="196"/>
      <c r="B1391" s="196"/>
      <c r="C1391" s="196"/>
    </row>
    <row r="1392" spans="1:3">
      <c r="A1392" s="196"/>
      <c r="B1392" s="196"/>
      <c r="C1392" s="196"/>
    </row>
    <row r="1393" spans="1:3">
      <c r="A1393" s="196"/>
      <c r="B1393" s="196"/>
      <c r="C1393" s="196"/>
    </row>
    <row r="1394" spans="1:3">
      <c r="A1394" s="196"/>
      <c r="B1394" s="196"/>
      <c r="C1394" s="196"/>
    </row>
    <row r="1395" spans="1:3">
      <c r="A1395" s="196"/>
      <c r="B1395" s="196"/>
      <c r="C1395" s="196"/>
    </row>
    <row r="1396" spans="1:3">
      <c r="A1396" s="196"/>
      <c r="B1396" s="196"/>
      <c r="C1396" s="196"/>
    </row>
    <row r="1397" spans="1:3">
      <c r="A1397" s="196"/>
      <c r="B1397" s="196"/>
      <c r="C1397" s="196"/>
    </row>
    <row r="1398" spans="1:3">
      <c r="A1398" s="196"/>
      <c r="B1398" s="196"/>
      <c r="C1398" s="196"/>
    </row>
    <row r="1399" spans="1:3">
      <c r="A1399" s="196"/>
      <c r="B1399" s="196"/>
      <c r="C1399" s="196"/>
    </row>
    <row r="1400" spans="1:3">
      <c r="A1400" s="196"/>
      <c r="B1400" s="196"/>
      <c r="C1400" s="196"/>
    </row>
    <row r="1401" spans="1:3">
      <c r="A1401" s="196"/>
      <c r="B1401" s="196"/>
      <c r="C1401" s="196"/>
    </row>
    <row r="1402" spans="1:3">
      <c r="A1402" s="196"/>
      <c r="B1402" s="196"/>
      <c r="C1402" s="196"/>
    </row>
    <row r="1403" spans="1:3">
      <c r="A1403" s="196"/>
      <c r="B1403" s="196"/>
      <c r="C1403" s="196"/>
    </row>
    <row r="1404" spans="1:3">
      <c r="A1404" s="196"/>
      <c r="B1404" s="196"/>
      <c r="C1404" s="196"/>
    </row>
    <row r="1405" spans="1:3">
      <c r="A1405" s="196"/>
      <c r="B1405" s="196"/>
      <c r="C1405" s="196"/>
    </row>
    <row r="1406" spans="1:3">
      <c r="A1406" s="196"/>
      <c r="B1406" s="196"/>
      <c r="C1406" s="196"/>
    </row>
    <row r="1407" spans="1:3">
      <c r="A1407" s="196"/>
      <c r="B1407" s="196"/>
      <c r="C1407" s="196"/>
    </row>
    <row r="1408" spans="1:3">
      <c r="A1408" s="196"/>
      <c r="B1408" s="196"/>
      <c r="C1408" s="196"/>
    </row>
    <row r="1409" spans="1:3">
      <c r="A1409" s="196"/>
      <c r="B1409" s="196"/>
      <c r="C1409" s="196"/>
    </row>
    <row r="1410" spans="1:3">
      <c r="A1410" s="196"/>
      <c r="B1410" s="196"/>
      <c r="C1410" s="196"/>
    </row>
    <row r="1411" spans="1:3">
      <c r="A1411" s="196"/>
      <c r="B1411" s="196"/>
      <c r="C1411" s="196"/>
    </row>
    <row r="1412" spans="1:3">
      <c r="A1412" s="196"/>
      <c r="B1412" s="196"/>
      <c r="C1412" s="196"/>
    </row>
    <row r="1413" spans="1:3">
      <c r="A1413" s="196"/>
      <c r="B1413" s="196"/>
      <c r="C1413" s="196"/>
    </row>
    <row r="1414" spans="1:3">
      <c r="A1414" s="196"/>
      <c r="B1414" s="196"/>
      <c r="C1414" s="196"/>
    </row>
    <row r="1415" spans="1:3">
      <c r="A1415" s="196"/>
      <c r="B1415" s="196"/>
      <c r="C1415" s="196"/>
    </row>
    <row r="1416" spans="1:3">
      <c r="A1416" s="196"/>
      <c r="B1416" s="196"/>
      <c r="C1416" s="196"/>
    </row>
    <row r="1417" spans="1:3">
      <c r="A1417" s="196"/>
      <c r="B1417" s="196"/>
      <c r="C1417" s="196"/>
    </row>
    <row r="1418" spans="1:3">
      <c r="A1418" s="196"/>
      <c r="B1418" s="196"/>
      <c r="C1418" s="196"/>
    </row>
    <row r="1419" spans="1:3">
      <c r="A1419" s="196"/>
      <c r="B1419" s="196"/>
      <c r="C1419" s="196"/>
    </row>
    <row r="1420" spans="1:3">
      <c r="A1420" s="196"/>
      <c r="B1420" s="196"/>
      <c r="C1420" s="196"/>
    </row>
    <row r="1421" spans="1:3">
      <c r="A1421" s="196"/>
      <c r="B1421" s="196"/>
      <c r="C1421" s="196"/>
    </row>
    <row r="1422" spans="1:3">
      <c r="A1422" s="196"/>
      <c r="B1422" s="196"/>
      <c r="C1422" s="196"/>
    </row>
    <row r="1423" spans="1:3">
      <c r="A1423" s="196"/>
      <c r="B1423" s="196"/>
      <c r="C1423" s="196"/>
    </row>
    <row r="1424" spans="1:3">
      <c r="A1424" s="196"/>
      <c r="B1424" s="196"/>
      <c r="C1424" s="196"/>
    </row>
    <row r="1425" spans="1:3">
      <c r="A1425" s="196"/>
      <c r="B1425" s="196"/>
      <c r="C1425" s="196"/>
    </row>
    <row r="1426" spans="1:3">
      <c r="A1426" s="196"/>
      <c r="B1426" s="196"/>
      <c r="C1426" s="196"/>
    </row>
    <row r="1427" spans="1:3">
      <c r="A1427" s="196"/>
      <c r="B1427" s="196"/>
      <c r="C1427" s="196"/>
    </row>
    <row r="1428" spans="1:3">
      <c r="A1428" s="196"/>
      <c r="B1428" s="196"/>
      <c r="C1428" s="196"/>
    </row>
    <row r="1429" spans="1:3">
      <c r="A1429" s="196"/>
      <c r="B1429" s="196"/>
      <c r="C1429" s="196"/>
    </row>
    <row r="1430" spans="1:3">
      <c r="A1430" s="196"/>
      <c r="B1430" s="196"/>
      <c r="C1430" s="196"/>
    </row>
    <row r="1431" spans="1:3">
      <c r="A1431" s="196"/>
      <c r="B1431" s="196"/>
      <c r="C1431" s="196"/>
    </row>
    <row r="1432" spans="1:3">
      <c r="A1432" s="196"/>
      <c r="B1432" s="196"/>
      <c r="C1432" s="196"/>
    </row>
    <row r="1433" spans="1:3">
      <c r="A1433" s="196"/>
      <c r="B1433" s="196"/>
      <c r="C1433" s="196"/>
    </row>
    <row r="1434" spans="1:3">
      <c r="A1434" s="196"/>
      <c r="B1434" s="196"/>
      <c r="C1434" s="196"/>
    </row>
    <row r="1435" spans="1:3">
      <c r="A1435" s="196"/>
      <c r="B1435" s="196"/>
      <c r="C1435" s="196"/>
    </row>
    <row r="1436" spans="1:3">
      <c r="A1436" s="196"/>
      <c r="B1436" s="196"/>
      <c r="C1436" s="196"/>
    </row>
    <row r="1437" spans="1:3">
      <c r="A1437" s="196"/>
      <c r="B1437" s="196"/>
      <c r="C1437" s="196"/>
    </row>
    <row r="1438" spans="1:3">
      <c r="A1438" s="196"/>
      <c r="B1438" s="196"/>
      <c r="C1438" s="196"/>
    </row>
    <row r="1439" spans="1:3">
      <c r="A1439" s="196"/>
      <c r="B1439" s="196"/>
      <c r="C1439" s="196"/>
    </row>
    <row r="1440" spans="1:3">
      <c r="A1440" s="196"/>
      <c r="B1440" s="196"/>
      <c r="C1440" s="196"/>
    </row>
    <row r="1441" spans="1:3">
      <c r="A1441" s="196"/>
      <c r="B1441" s="196"/>
      <c r="C1441" s="196"/>
    </row>
    <row r="1442" spans="1:3">
      <c r="A1442" s="196"/>
      <c r="B1442" s="196"/>
      <c r="C1442" s="196"/>
    </row>
    <row r="1443" spans="1:3">
      <c r="A1443" s="196"/>
      <c r="B1443" s="196"/>
      <c r="C1443" s="196"/>
    </row>
    <row r="1444" spans="1:3">
      <c r="A1444" s="196"/>
      <c r="B1444" s="196"/>
      <c r="C1444" s="196"/>
    </row>
    <row r="1445" spans="1:3">
      <c r="A1445" s="196"/>
      <c r="B1445" s="196"/>
      <c r="C1445" s="196"/>
    </row>
  </sheetData>
  <sheetProtection algorithmName="SHA-512" hashValue="tBrIuBfar3jjcEcEHM4QU1VeVzUmlysXDs9j0RzQPowlvPFWPxoowLEJjZ/n0VBkXcmRD8ZP1JYP4Z5AuDCgnw==" saltValue="K9GQA2gS60uT4BIu8VvlGA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6018-CF2E-4796-B3A1-BA33372583B3}">
  <dimension ref="A1:AC58"/>
  <sheetViews>
    <sheetView workbookViewId="0">
      <selection activeCell="D13" sqref="D13:F13"/>
    </sheetView>
  </sheetViews>
  <sheetFormatPr defaultRowHeight="15"/>
  <cols>
    <col min="1" max="1" width="11.140625" customWidth="1"/>
    <col min="2" max="2" width="11.28515625" customWidth="1"/>
    <col min="3" max="3" width="12" customWidth="1"/>
    <col min="5" max="5" width="25.5703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/>
      <c r="D1" s="4"/>
      <c r="E1" s="5" t="s">
        <v>1</v>
      </c>
      <c r="F1" s="6"/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/>
      <c r="D2" s="4"/>
      <c r="E2" s="11" t="s">
        <v>37</v>
      </c>
      <c r="F2" s="68"/>
      <c r="H2" s="7"/>
      <c r="I2" s="13" t="s">
        <v>10</v>
      </c>
      <c r="J2" s="14" t="e">
        <f>AVERAGE(B7:B11)</f>
        <v>#DIV/0!</v>
      </c>
      <c r="K2" s="14" t="e">
        <f>AVERAGE(C7:C9,C11:C12)</f>
        <v>#DIV/0!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/>
      <c r="D3" s="18"/>
      <c r="E3" s="11" t="s">
        <v>40</v>
      </c>
      <c r="F3" s="69"/>
      <c r="H3" s="7"/>
      <c r="I3" s="13" t="s">
        <v>12</v>
      </c>
      <c r="J3" s="19" t="e">
        <f>STDEV(B7:B12)</f>
        <v>#DIV/0!</v>
      </c>
      <c r="K3" s="19" t="e">
        <f>STDEV(C7:C12)</f>
        <v>#DIV/0!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 t="e">
        <f>J2*0.2</f>
        <v>#DIV/0!</v>
      </c>
      <c r="K4" s="13" t="e">
        <f>0.2*K2</f>
        <v>#DIV/0!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/>
      <c r="C6" s="57"/>
      <c r="D6" s="243"/>
      <c r="E6" s="244"/>
      <c r="F6" s="244"/>
      <c r="G6" s="33"/>
      <c r="H6" s="7"/>
      <c r="I6" s="26" t="s">
        <v>22</v>
      </c>
      <c r="J6" s="19" t="e">
        <f>J2-(2*J4)</f>
        <v>#DIV/0!</v>
      </c>
      <c r="K6" s="19" t="e">
        <f>K2-(2*K4)</f>
        <v>#DIV/0!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/>
      <c r="B7" s="31"/>
      <c r="C7" s="58"/>
      <c r="D7" s="234"/>
      <c r="E7" s="234"/>
      <c r="F7" s="234"/>
      <c r="G7" s="32"/>
      <c r="H7" s="7"/>
      <c r="I7" s="26" t="s">
        <v>25</v>
      </c>
      <c r="J7" s="19" t="e">
        <f>J2+(2*J4)</f>
        <v>#DIV/0!</v>
      </c>
      <c r="K7" s="19" t="e">
        <f>K2+(2*K4)</f>
        <v>#DIV/0!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/>
      <c r="B8" s="31"/>
      <c r="C8" s="59"/>
      <c r="D8" s="234"/>
      <c r="E8" s="234"/>
      <c r="F8" s="234"/>
      <c r="G8" s="33"/>
      <c r="H8" s="7"/>
      <c r="T8" s="81" t="e">
        <f>$J$2</f>
        <v>#DIV/0!</v>
      </c>
      <c r="U8" s="21" t="e">
        <f>$J$2-$J$4</f>
        <v>#DIV/0!</v>
      </c>
      <c r="V8" s="21" t="e">
        <f>$J$2+$J$4</f>
        <v>#DIV/0!</v>
      </c>
      <c r="W8" t="e">
        <f>$J$2-(2*$J$4)</f>
        <v>#DIV/0!</v>
      </c>
      <c r="X8" s="80" t="e">
        <f>$J$2+(2*$J$4)</f>
        <v>#DIV/0!</v>
      </c>
      <c r="Y8" s="21" t="e">
        <f>$K$2</f>
        <v>#DIV/0!</v>
      </c>
      <c r="Z8" s="21" t="e">
        <f>$K$2-$K$4</f>
        <v>#DIV/0!</v>
      </c>
      <c r="AA8" s="21" t="e">
        <f>$K$2+$K$4</f>
        <v>#DIV/0!</v>
      </c>
      <c r="AB8" t="e">
        <f>$K$2-(2*$K$4)</f>
        <v>#DIV/0!</v>
      </c>
      <c r="AC8" s="80" t="e">
        <f>$K$2+(2*$K$4)</f>
        <v>#DIV/0!</v>
      </c>
    </row>
    <row r="9" spans="1:29">
      <c r="A9" s="46"/>
      <c r="B9" s="31"/>
      <c r="C9" s="59"/>
      <c r="D9" s="234"/>
      <c r="E9" s="234"/>
      <c r="F9" s="234"/>
      <c r="G9" s="32"/>
      <c r="M9" s="7"/>
      <c r="N9" s="34"/>
      <c r="O9" s="7"/>
      <c r="P9" s="7"/>
      <c r="Q9" s="7"/>
      <c r="R9" s="7"/>
      <c r="T9" s="81" t="e">
        <f t="shared" ref="T9:T51" si="0">$J$2</f>
        <v>#DIV/0!</v>
      </c>
      <c r="U9" s="21" t="e">
        <f t="shared" ref="U9:U51" si="1">$J$2-$J$4</f>
        <v>#DIV/0!</v>
      </c>
      <c r="V9" s="21" t="e">
        <f t="shared" ref="V9:V51" si="2">$J$2+$J$4</f>
        <v>#DIV/0!</v>
      </c>
      <c r="W9" t="e">
        <f t="shared" ref="W9:W51" si="3">$J$2-(2*$J$4)</f>
        <v>#DIV/0!</v>
      </c>
      <c r="X9" s="80" t="e">
        <f t="shared" ref="X9:X51" si="4">$J$2+(2*$J$4)</f>
        <v>#DIV/0!</v>
      </c>
      <c r="Y9" s="21" t="e">
        <f t="shared" ref="Y9:Y51" si="5">$K$2</f>
        <v>#DIV/0!</v>
      </c>
      <c r="Z9" s="21" t="e">
        <f t="shared" ref="Z9:Z51" si="6">$K$2-$K$4</f>
        <v>#DIV/0!</v>
      </c>
      <c r="AA9" s="21" t="e">
        <f t="shared" ref="AA9:AA51" si="7">$K$2+$K$4</f>
        <v>#DIV/0!</v>
      </c>
      <c r="AB9" t="e">
        <f t="shared" ref="AB9:AB51" si="8">$K$2-(2*$K$4)</f>
        <v>#DIV/0!</v>
      </c>
      <c r="AC9" s="80" t="e">
        <f t="shared" ref="AC9:AC51" si="9">$K$2+(2*$K$4)</f>
        <v>#DIV/0!</v>
      </c>
    </row>
    <row r="10" spans="1:29">
      <c r="A10" s="46"/>
      <c r="B10" s="101"/>
      <c r="C10" s="102"/>
      <c r="D10" s="234"/>
      <c r="E10" s="234"/>
      <c r="F10" s="234"/>
      <c r="G10" s="32"/>
      <c r="I10" s="36"/>
      <c r="T10" s="81" t="e">
        <f t="shared" si="0"/>
        <v>#DIV/0!</v>
      </c>
      <c r="U10" s="21" t="e">
        <f t="shared" si="1"/>
        <v>#DIV/0!</v>
      </c>
      <c r="V10" s="21" t="e">
        <f t="shared" si="2"/>
        <v>#DIV/0!</v>
      </c>
      <c r="W10" t="e">
        <f t="shared" si="3"/>
        <v>#DIV/0!</v>
      </c>
      <c r="X10" s="80" t="e">
        <f t="shared" si="4"/>
        <v>#DIV/0!</v>
      </c>
      <c r="Y10" s="21" t="e">
        <f t="shared" si="5"/>
        <v>#DIV/0!</v>
      </c>
      <c r="Z10" s="21" t="e">
        <f t="shared" si="6"/>
        <v>#DIV/0!</v>
      </c>
      <c r="AA10" s="21" t="e">
        <f t="shared" si="7"/>
        <v>#DIV/0!</v>
      </c>
      <c r="AB10" t="e">
        <f t="shared" si="8"/>
        <v>#DIV/0!</v>
      </c>
      <c r="AC10" s="80" t="e">
        <f t="shared" si="9"/>
        <v>#DIV/0!</v>
      </c>
    </row>
    <row r="11" spans="1:29">
      <c r="A11" s="46"/>
      <c r="B11" s="108"/>
      <c r="C11" s="109"/>
      <c r="D11" s="234"/>
      <c r="E11" s="234"/>
      <c r="F11" s="234"/>
      <c r="G11" s="32"/>
      <c r="J11" s="21"/>
      <c r="K11" s="21"/>
      <c r="T11" s="81" t="e">
        <f t="shared" si="0"/>
        <v>#DIV/0!</v>
      </c>
      <c r="U11" s="21" t="e">
        <f t="shared" si="1"/>
        <v>#DIV/0!</v>
      </c>
      <c r="V11" s="21" t="e">
        <f t="shared" si="2"/>
        <v>#DIV/0!</v>
      </c>
      <c r="W11" t="e">
        <f t="shared" si="3"/>
        <v>#DIV/0!</v>
      </c>
      <c r="X11" s="80" t="e">
        <f t="shared" si="4"/>
        <v>#DIV/0!</v>
      </c>
      <c r="Y11" s="21" t="e">
        <f t="shared" si="5"/>
        <v>#DIV/0!</v>
      </c>
      <c r="Z11" s="21" t="e">
        <f t="shared" si="6"/>
        <v>#DIV/0!</v>
      </c>
      <c r="AA11" s="21" t="e">
        <f t="shared" si="7"/>
        <v>#DIV/0!</v>
      </c>
      <c r="AB11" t="e">
        <f t="shared" si="8"/>
        <v>#DIV/0!</v>
      </c>
      <c r="AC11" s="80" t="e">
        <f t="shared" si="9"/>
        <v>#DIV/0!</v>
      </c>
    </row>
    <row r="12" spans="1:29">
      <c r="A12" s="46"/>
      <c r="B12" s="31"/>
      <c r="C12" s="59"/>
      <c r="D12" s="234"/>
      <c r="E12" s="234"/>
      <c r="F12" s="234"/>
      <c r="G12" s="32"/>
      <c r="J12" s="52"/>
      <c r="K12" s="52"/>
      <c r="T12" s="81" t="e">
        <f t="shared" si="0"/>
        <v>#DIV/0!</v>
      </c>
      <c r="U12" s="21" t="e">
        <f t="shared" si="1"/>
        <v>#DIV/0!</v>
      </c>
      <c r="V12" s="21" t="e">
        <f t="shared" si="2"/>
        <v>#DIV/0!</v>
      </c>
      <c r="W12" t="e">
        <f t="shared" si="3"/>
        <v>#DIV/0!</v>
      </c>
      <c r="X12" s="80" t="e">
        <f t="shared" si="4"/>
        <v>#DIV/0!</v>
      </c>
      <c r="Y12" s="21" t="e">
        <f t="shared" si="5"/>
        <v>#DIV/0!</v>
      </c>
      <c r="Z12" s="21" t="e">
        <f t="shared" si="6"/>
        <v>#DIV/0!</v>
      </c>
      <c r="AA12" s="21" t="e">
        <f t="shared" si="7"/>
        <v>#DIV/0!</v>
      </c>
      <c r="AB12" t="e">
        <f t="shared" si="8"/>
        <v>#DIV/0!</v>
      </c>
      <c r="AC12" s="80" t="e">
        <f t="shared" si="9"/>
        <v>#DIV/0!</v>
      </c>
    </row>
    <row r="13" spans="1:29">
      <c r="A13" s="46"/>
      <c r="B13" s="42"/>
      <c r="C13" s="42"/>
      <c r="D13" s="234"/>
      <c r="E13" s="234"/>
      <c r="F13" s="234"/>
      <c r="G13" s="33"/>
      <c r="T13" s="81" t="e">
        <f t="shared" si="0"/>
        <v>#DIV/0!</v>
      </c>
      <c r="U13" s="21" t="e">
        <f t="shared" si="1"/>
        <v>#DIV/0!</v>
      </c>
      <c r="V13" s="21" t="e">
        <f t="shared" si="2"/>
        <v>#DIV/0!</v>
      </c>
      <c r="W13" t="e">
        <f t="shared" si="3"/>
        <v>#DIV/0!</v>
      </c>
      <c r="X13" s="80" t="e">
        <f t="shared" si="4"/>
        <v>#DIV/0!</v>
      </c>
      <c r="Y13" s="21" t="e">
        <f t="shared" si="5"/>
        <v>#DIV/0!</v>
      </c>
      <c r="Z13" s="21" t="e">
        <f t="shared" si="6"/>
        <v>#DIV/0!</v>
      </c>
      <c r="AA13" s="21" t="e">
        <f t="shared" si="7"/>
        <v>#DIV/0!</v>
      </c>
      <c r="AB13" t="e">
        <f t="shared" si="8"/>
        <v>#DIV/0!</v>
      </c>
      <c r="AC13" s="80" t="e">
        <f t="shared" si="9"/>
        <v>#DIV/0!</v>
      </c>
    </row>
    <row r="14" spans="1:29">
      <c r="A14" s="46"/>
      <c r="B14" s="91"/>
      <c r="C14" s="42"/>
      <c r="D14" s="234"/>
      <c r="E14" s="234"/>
      <c r="F14" s="234"/>
      <c r="G14" s="33"/>
      <c r="I14" s="13" t="s">
        <v>31</v>
      </c>
      <c r="J14" s="13"/>
      <c r="K14" s="13"/>
      <c r="T14" s="81" t="e">
        <f t="shared" si="0"/>
        <v>#DIV/0!</v>
      </c>
      <c r="U14" s="21" t="e">
        <f t="shared" si="1"/>
        <v>#DIV/0!</v>
      </c>
      <c r="V14" s="21" t="e">
        <f t="shared" si="2"/>
        <v>#DIV/0!</v>
      </c>
      <c r="W14" t="e">
        <f t="shared" si="3"/>
        <v>#DIV/0!</v>
      </c>
      <c r="X14" s="80" t="e">
        <f t="shared" si="4"/>
        <v>#DIV/0!</v>
      </c>
      <c r="Y14" s="21" t="e">
        <f t="shared" si="5"/>
        <v>#DIV/0!</v>
      </c>
      <c r="Z14" s="21" t="e">
        <f t="shared" si="6"/>
        <v>#DIV/0!</v>
      </c>
      <c r="AA14" s="21" t="e">
        <f t="shared" si="7"/>
        <v>#DIV/0!</v>
      </c>
      <c r="AB14" t="e">
        <f t="shared" si="8"/>
        <v>#DIV/0!</v>
      </c>
      <c r="AC14" s="80" t="e">
        <f t="shared" si="9"/>
        <v>#DIV/0!</v>
      </c>
    </row>
    <row r="15" spans="1:29">
      <c r="A15" s="12"/>
      <c r="B15" s="40"/>
      <c r="C15" s="49"/>
      <c r="D15" s="63"/>
      <c r="E15" s="64"/>
      <c r="F15" s="65"/>
      <c r="G15" s="33"/>
      <c r="I15" s="13" t="s">
        <v>10</v>
      </c>
      <c r="J15" s="14" t="e">
        <f>AVERAGE(B13:B40)</f>
        <v>#DIV/0!</v>
      </c>
      <c r="K15" s="13" t="e">
        <f>AVERAGE(C13:C40)</f>
        <v>#DIV/0!</v>
      </c>
      <c r="T15" s="81" t="e">
        <f t="shared" si="0"/>
        <v>#DIV/0!</v>
      </c>
      <c r="U15" s="21" t="e">
        <f t="shared" si="1"/>
        <v>#DIV/0!</v>
      </c>
      <c r="V15" s="21" t="e">
        <f t="shared" si="2"/>
        <v>#DIV/0!</v>
      </c>
      <c r="W15" t="e">
        <f t="shared" si="3"/>
        <v>#DIV/0!</v>
      </c>
      <c r="X15" s="80" t="e">
        <f t="shared" si="4"/>
        <v>#DIV/0!</v>
      </c>
      <c r="Y15" s="21" t="e">
        <f t="shared" si="5"/>
        <v>#DIV/0!</v>
      </c>
      <c r="Z15" s="21" t="e">
        <f t="shared" si="6"/>
        <v>#DIV/0!</v>
      </c>
      <c r="AA15" s="21" t="e">
        <f t="shared" si="7"/>
        <v>#DIV/0!</v>
      </c>
      <c r="AB15" t="e">
        <f t="shared" si="8"/>
        <v>#DIV/0!</v>
      </c>
      <c r="AC15" s="80" t="e">
        <f t="shared" si="9"/>
        <v>#DIV/0!</v>
      </c>
    </row>
    <row r="16" spans="1:29">
      <c r="A16" s="12"/>
      <c r="B16" s="49"/>
      <c r="C16" s="49"/>
      <c r="D16" s="41"/>
      <c r="E16" s="42"/>
      <c r="F16" s="42"/>
      <c r="G16" s="13"/>
      <c r="I16" s="13" t="s">
        <v>12</v>
      </c>
      <c r="J16" s="13" t="e">
        <f>STDEV(B13:B38)</f>
        <v>#DIV/0!</v>
      </c>
      <c r="K16" s="13" t="e">
        <f>STDEV(C13:C38)</f>
        <v>#DIV/0!</v>
      </c>
      <c r="T16" s="81" t="e">
        <f t="shared" si="0"/>
        <v>#DIV/0!</v>
      </c>
      <c r="U16" s="21" t="e">
        <f t="shared" si="1"/>
        <v>#DIV/0!</v>
      </c>
      <c r="V16" s="21" t="e">
        <f t="shared" si="2"/>
        <v>#DIV/0!</v>
      </c>
      <c r="W16" t="e">
        <f t="shared" si="3"/>
        <v>#DIV/0!</v>
      </c>
      <c r="X16" s="80" t="e">
        <f t="shared" si="4"/>
        <v>#DIV/0!</v>
      </c>
      <c r="Y16" s="21" t="e">
        <f t="shared" si="5"/>
        <v>#DIV/0!</v>
      </c>
      <c r="Z16" s="21" t="e">
        <f t="shared" si="6"/>
        <v>#DIV/0!</v>
      </c>
      <c r="AA16" s="21" t="e">
        <f t="shared" si="7"/>
        <v>#DIV/0!</v>
      </c>
      <c r="AB16" t="e">
        <f t="shared" si="8"/>
        <v>#DIV/0!</v>
      </c>
      <c r="AC16" s="80" t="e">
        <f t="shared" si="9"/>
        <v>#DIV/0!</v>
      </c>
    </row>
    <row r="17" spans="1:29">
      <c r="A17" s="72"/>
      <c r="B17" s="106"/>
      <c r="C17" s="40"/>
      <c r="D17" s="41"/>
      <c r="E17" s="42"/>
      <c r="F17" s="42"/>
      <c r="G17" s="13"/>
      <c r="I17" s="13" t="s">
        <v>33</v>
      </c>
      <c r="J17" s="13" t="e">
        <f>J16/J15*100</f>
        <v>#DIV/0!</v>
      </c>
      <c r="K17" s="13" t="e">
        <f>K16/K15*100</f>
        <v>#DIV/0!</v>
      </c>
      <c r="T17" s="81" t="e">
        <f t="shared" si="0"/>
        <v>#DIV/0!</v>
      </c>
      <c r="U17" s="21" t="e">
        <f t="shared" si="1"/>
        <v>#DIV/0!</v>
      </c>
      <c r="V17" s="21" t="e">
        <f t="shared" si="2"/>
        <v>#DIV/0!</v>
      </c>
      <c r="W17" t="e">
        <f t="shared" si="3"/>
        <v>#DIV/0!</v>
      </c>
      <c r="X17" s="80" t="e">
        <f t="shared" si="4"/>
        <v>#DIV/0!</v>
      </c>
      <c r="Y17" s="21" t="e">
        <f t="shared" si="5"/>
        <v>#DIV/0!</v>
      </c>
      <c r="Z17" s="21" t="e">
        <f t="shared" si="6"/>
        <v>#DIV/0!</v>
      </c>
      <c r="AA17" s="21" t="e">
        <f t="shared" si="7"/>
        <v>#DIV/0!</v>
      </c>
      <c r="AB17" t="e">
        <f t="shared" si="8"/>
        <v>#DIV/0!</v>
      </c>
      <c r="AC17" s="80" t="e">
        <f t="shared" si="9"/>
        <v>#DIV/0!</v>
      </c>
    </row>
    <row r="18" spans="1:29">
      <c r="A18" s="70"/>
      <c r="B18" s="101"/>
      <c r="C18" s="102"/>
      <c r="D18" s="41"/>
      <c r="E18" s="42"/>
      <c r="F18" s="42"/>
      <c r="G18" s="13"/>
      <c r="T18" s="81" t="e">
        <f t="shared" si="0"/>
        <v>#DIV/0!</v>
      </c>
      <c r="U18" s="21" t="e">
        <f t="shared" si="1"/>
        <v>#DIV/0!</v>
      </c>
      <c r="V18" s="21" t="e">
        <f t="shared" si="2"/>
        <v>#DIV/0!</v>
      </c>
      <c r="W18" t="e">
        <f t="shared" si="3"/>
        <v>#DIV/0!</v>
      </c>
      <c r="X18" s="80" t="e">
        <f t="shared" si="4"/>
        <v>#DIV/0!</v>
      </c>
      <c r="Y18" s="21" t="e">
        <f t="shared" si="5"/>
        <v>#DIV/0!</v>
      </c>
      <c r="Z18" s="21" t="e">
        <f t="shared" si="6"/>
        <v>#DIV/0!</v>
      </c>
      <c r="AA18" s="21" t="e">
        <f t="shared" si="7"/>
        <v>#DIV/0!</v>
      </c>
      <c r="AB18" t="e">
        <f t="shared" si="8"/>
        <v>#DIV/0!</v>
      </c>
      <c r="AC18" s="80" t="e">
        <f t="shared" si="9"/>
        <v>#DIV/0!</v>
      </c>
    </row>
    <row r="19" spans="1:29">
      <c r="A19" s="71"/>
      <c r="B19" s="99"/>
      <c r="C19" s="100"/>
      <c r="D19" s="44"/>
      <c r="E19" s="42"/>
      <c r="F19" s="42"/>
      <c r="G19" s="13"/>
      <c r="T19" s="81" t="e">
        <f t="shared" si="0"/>
        <v>#DIV/0!</v>
      </c>
      <c r="U19" s="21" t="e">
        <f t="shared" si="1"/>
        <v>#DIV/0!</v>
      </c>
      <c r="V19" s="21" t="e">
        <f t="shared" si="2"/>
        <v>#DIV/0!</v>
      </c>
      <c r="W19" t="e">
        <f t="shared" si="3"/>
        <v>#DIV/0!</v>
      </c>
      <c r="X19" s="80" t="e">
        <f t="shared" si="4"/>
        <v>#DIV/0!</v>
      </c>
      <c r="Y19" s="21" t="e">
        <f t="shared" si="5"/>
        <v>#DIV/0!</v>
      </c>
      <c r="Z19" s="21" t="e">
        <f t="shared" si="6"/>
        <v>#DIV/0!</v>
      </c>
      <c r="AA19" s="21" t="e">
        <f t="shared" si="7"/>
        <v>#DIV/0!</v>
      </c>
      <c r="AB19" t="e">
        <f t="shared" si="8"/>
        <v>#DIV/0!</v>
      </c>
      <c r="AC19" s="80" t="e">
        <f t="shared" si="9"/>
        <v>#DIV/0!</v>
      </c>
    </row>
    <row r="20" spans="1:29">
      <c r="A20" s="71"/>
      <c r="B20" s="105"/>
      <c r="C20" s="105"/>
      <c r="D20" s="44"/>
      <c r="E20" s="42"/>
      <c r="F20" s="42"/>
      <c r="G20" s="13"/>
      <c r="T20" s="81"/>
      <c r="U20" s="21"/>
      <c r="V20" s="21"/>
      <c r="X20" s="80"/>
      <c r="Y20" s="21"/>
      <c r="Z20" s="21"/>
      <c r="AA20" s="21"/>
      <c r="AC20" s="80"/>
    </row>
    <row r="21" spans="1:29">
      <c r="A21" s="71"/>
      <c r="B21" s="92"/>
      <c r="C21" s="45"/>
      <c r="D21" s="44"/>
      <c r="E21" s="42"/>
      <c r="F21" s="42"/>
      <c r="G21" s="13"/>
      <c r="T21" s="81" t="e">
        <f t="shared" si="0"/>
        <v>#DIV/0!</v>
      </c>
      <c r="U21" s="21" t="e">
        <f t="shared" si="1"/>
        <v>#DIV/0!</v>
      </c>
      <c r="V21" s="21" t="e">
        <f t="shared" si="2"/>
        <v>#DIV/0!</v>
      </c>
      <c r="W21" t="e">
        <f t="shared" si="3"/>
        <v>#DIV/0!</v>
      </c>
      <c r="X21" s="80" t="e">
        <f t="shared" si="4"/>
        <v>#DIV/0!</v>
      </c>
      <c r="Y21" s="21" t="e">
        <f t="shared" si="5"/>
        <v>#DIV/0!</v>
      </c>
      <c r="Z21" s="21" t="e">
        <f t="shared" si="6"/>
        <v>#DIV/0!</v>
      </c>
      <c r="AA21" s="21" t="e">
        <f t="shared" si="7"/>
        <v>#DIV/0!</v>
      </c>
      <c r="AB21" t="e">
        <f t="shared" si="8"/>
        <v>#DIV/0!</v>
      </c>
      <c r="AC21" s="80" t="e">
        <f t="shared" si="9"/>
        <v>#DIV/0!</v>
      </c>
    </row>
    <row r="22" spans="1:29">
      <c r="A22" s="46"/>
      <c r="B22" s="39"/>
      <c r="C22" s="39"/>
      <c r="D22" s="44"/>
      <c r="E22" s="42"/>
      <c r="F22" s="42"/>
      <c r="G22" s="13"/>
      <c r="T22" s="81" t="e">
        <f t="shared" si="0"/>
        <v>#DIV/0!</v>
      </c>
      <c r="U22" s="21" t="e">
        <f t="shared" si="1"/>
        <v>#DIV/0!</v>
      </c>
      <c r="V22" s="21" t="e">
        <f t="shared" si="2"/>
        <v>#DIV/0!</v>
      </c>
      <c r="W22" t="e">
        <f t="shared" si="3"/>
        <v>#DIV/0!</v>
      </c>
      <c r="X22" s="80" t="e">
        <f t="shared" si="4"/>
        <v>#DIV/0!</v>
      </c>
      <c r="Y22" s="21" t="e">
        <f t="shared" si="5"/>
        <v>#DIV/0!</v>
      </c>
      <c r="Z22" s="21" t="e">
        <f t="shared" si="6"/>
        <v>#DIV/0!</v>
      </c>
      <c r="AA22" s="21" t="e">
        <f t="shared" si="7"/>
        <v>#DIV/0!</v>
      </c>
      <c r="AB22" t="e">
        <f t="shared" si="8"/>
        <v>#DIV/0!</v>
      </c>
      <c r="AC22" s="80" t="e">
        <f t="shared" si="9"/>
        <v>#DIV/0!</v>
      </c>
    </row>
    <row r="23" spans="1:29">
      <c r="A23" s="46"/>
      <c r="B23" s="93"/>
      <c r="C23" s="40"/>
      <c r="D23" s="44"/>
      <c r="E23" s="48"/>
      <c r="F23" s="39"/>
      <c r="G23" s="13"/>
      <c r="T23" s="81" t="e">
        <f t="shared" si="0"/>
        <v>#DIV/0!</v>
      </c>
      <c r="U23" s="21" t="e">
        <f t="shared" si="1"/>
        <v>#DIV/0!</v>
      </c>
      <c r="V23" s="21" t="e">
        <f t="shared" si="2"/>
        <v>#DIV/0!</v>
      </c>
      <c r="W23" t="e">
        <f t="shared" si="3"/>
        <v>#DIV/0!</v>
      </c>
      <c r="X23" s="80" t="e">
        <f t="shared" si="4"/>
        <v>#DIV/0!</v>
      </c>
      <c r="Y23" s="21" t="e">
        <f t="shared" si="5"/>
        <v>#DIV/0!</v>
      </c>
      <c r="Z23" s="21" t="e">
        <f t="shared" si="6"/>
        <v>#DIV/0!</v>
      </c>
      <c r="AA23" s="21" t="e">
        <f t="shared" si="7"/>
        <v>#DIV/0!</v>
      </c>
      <c r="AB23" t="e">
        <f t="shared" si="8"/>
        <v>#DIV/0!</v>
      </c>
      <c r="AC23" s="80" t="e">
        <f t="shared" si="9"/>
        <v>#DIV/0!</v>
      </c>
    </row>
    <row r="24" spans="1:29">
      <c r="A24" s="46"/>
      <c r="B24" s="94"/>
      <c r="C24" s="43"/>
      <c r="D24" s="48"/>
      <c r="E24" s="42"/>
      <c r="F24" s="42"/>
      <c r="G24" s="13"/>
      <c r="T24" s="81" t="e">
        <f t="shared" si="0"/>
        <v>#DIV/0!</v>
      </c>
      <c r="U24" s="21" t="e">
        <f t="shared" si="1"/>
        <v>#DIV/0!</v>
      </c>
      <c r="V24" s="21" t="e">
        <f t="shared" si="2"/>
        <v>#DIV/0!</v>
      </c>
      <c r="W24" t="e">
        <f t="shared" si="3"/>
        <v>#DIV/0!</v>
      </c>
      <c r="X24" s="80" t="e">
        <f t="shared" si="4"/>
        <v>#DIV/0!</v>
      </c>
      <c r="Y24" s="21" t="e">
        <f t="shared" si="5"/>
        <v>#DIV/0!</v>
      </c>
      <c r="Z24" s="21" t="e">
        <f t="shared" si="6"/>
        <v>#DIV/0!</v>
      </c>
      <c r="AA24" s="21" t="e">
        <f t="shared" si="7"/>
        <v>#DIV/0!</v>
      </c>
      <c r="AB24" t="e">
        <f t="shared" si="8"/>
        <v>#DIV/0!</v>
      </c>
      <c r="AC24" s="80" t="e">
        <f t="shared" si="9"/>
        <v>#DIV/0!</v>
      </c>
    </row>
    <row r="25" spans="1:29">
      <c r="A25" s="46"/>
      <c r="B25" s="49"/>
      <c r="C25" s="42"/>
      <c r="D25" s="48"/>
      <c r="E25" s="42"/>
      <c r="F25" s="42"/>
      <c r="G25" s="13"/>
      <c r="J25" s="21"/>
      <c r="T25" s="81" t="e">
        <f t="shared" si="0"/>
        <v>#DIV/0!</v>
      </c>
      <c r="U25" s="21" t="e">
        <f t="shared" si="1"/>
        <v>#DIV/0!</v>
      </c>
      <c r="V25" s="21" t="e">
        <f t="shared" si="2"/>
        <v>#DIV/0!</v>
      </c>
      <c r="W25" t="e">
        <f t="shared" si="3"/>
        <v>#DIV/0!</v>
      </c>
      <c r="X25" s="80" t="e">
        <f t="shared" si="4"/>
        <v>#DIV/0!</v>
      </c>
      <c r="Y25" s="21" t="e">
        <f t="shared" si="5"/>
        <v>#DIV/0!</v>
      </c>
      <c r="Z25" s="21" t="e">
        <f t="shared" si="6"/>
        <v>#DIV/0!</v>
      </c>
      <c r="AA25" s="21" t="e">
        <f t="shared" si="7"/>
        <v>#DIV/0!</v>
      </c>
      <c r="AB25" t="e">
        <f t="shared" si="8"/>
        <v>#DIV/0!</v>
      </c>
      <c r="AC25" s="80" t="e">
        <f t="shared" si="9"/>
        <v>#DIV/0!</v>
      </c>
    </row>
    <row r="26" spans="1:29">
      <c r="A26" s="46"/>
      <c r="B26" s="49"/>
      <c r="C26" s="42"/>
      <c r="D26" s="44"/>
      <c r="E26" s="42"/>
      <c r="F26" s="42"/>
      <c r="G26" s="13"/>
      <c r="T26" s="81" t="e">
        <f t="shared" si="0"/>
        <v>#DIV/0!</v>
      </c>
      <c r="U26" s="21" t="e">
        <f t="shared" si="1"/>
        <v>#DIV/0!</v>
      </c>
      <c r="V26" s="21" t="e">
        <f t="shared" si="2"/>
        <v>#DIV/0!</v>
      </c>
      <c r="W26" t="e">
        <f t="shared" si="3"/>
        <v>#DIV/0!</v>
      </c>
      <c r="X26" s="80" t="e">
        <f t="shared" si="4"/>
        <v>#DIV/0!</v>
      </c>
      <c r="Y26" s="21" t="e">
        <f t="shared" si="5"/>
        <v>#DIV/0!</v>
      </c>
      <c r="Z26" s="21" t="e">
        <f t="shared" si="6"/>
        <v>#DIV/0!</v>
      </c>
      <c r="AA26" s="21" t="e">
        <f t="shared" si="7"/>
        <v>#DIV/0!</v>
      </c>
      <c r="AB26" t="e">
        <f t="shared" si="8"/>
        <v>#DIV/0!</v>
      </c>
      <c r="AC26" s="80" t="e">
        <f t="shared" si="9"/>
        <v>#DIV/0!</v>
      </c>
    </row>
    <row r="27" spans="1:29">
      <c r="A27" s="46"/>
      <c r="B27" s="42"/>
      <c r="C27" s="42"/>
      <c r="D27" s="44"/>
      <c r="E27" s="42"/>
      <c r="F27" s="42"/>
      <c r="G27" s="13"/>
      <c r="T27" s="81" t="e">
        <f t="shared" si="0"/>
        <v>#DIV/0!</v>
      </c>
      <c r="U27" s="21" t="e">
        <f t="shared" si="1"/>
        <v>#DIV/0!</v>
      </c>
      <c r="V27" s="21" t="e">
        <f t="shared" si="2"/>
        <v>#DIV/0!</v>
      </c>
      <c r="W27" t="e">
        <f t="shared" si="3"/>
        <v>#DIV/0!</v>
      </c>
      <c r="X27" s="80" t="e">
        <f t="shared" si="4"/>
        <v>#DIV/0!</v>
      </c>
      <c r="Y27" s="21" t="e">
        <f t="shared" si="5"/>
        <v>#DIV/0!</v>
      </c>
      <c r="Z27" s="21" t="e">
        <f t="shared" si="6"/>
        <v>#DIV/0!</v>
      </c>
      <c r="AA27" s="21" t="e">
        <f t="shared" si="7"/>
        <v>#DIV/0!</v>
      </c>
      <c r="AB27" t="e">
        <f t="shared" si="8"/>
        <v>#DIV/0!</v>
      </c>
      <c r="AC27" s="80" t="e">
        <f t="shared" si="9"/>
        <v>#DIV/0!</v>
      </c>
    </row>
    <row r="28" spans="1:29">
      <c r="A28" s="46"/>
      <c r="B28" s="42"/>
      <c r="C28" s="42"/>
      <c r="D28" s="44"/>
      <c r="E28" s="42"/>
      <c r="F28" s="42"/>
      <c r="G28" s="13"/>
      <c r="T28" s="81" t="e">
        <f t="shared" si="0"/>
        <v>#DIV/0!</v>
      </c>
      <c r="U28" s="21" t="e">
        <f t="shared" si="1"/>
        <v>#DIV/0!</v>
      </c>
      <c r="V28" s="21" t="e">
        <f t="shared" si="2"/>
        <v>#DIV/0!</v>
      </c>
      <c r="W28" t="e">
        <f t="shared" si="3"/>
        <v>#DIV/0!</v>
      </c>
      <c r="X28" s="80" t="e">
        <f t="shared" si="4"/>
        <v>#DIV/0!</v>
      </c>
      <c r="Y28" s="21" t="e">
        <f t="shared" si="5"/>
        <v>#DIV/0!</v>
      </c>
      <c r="Z28" s="21" t="e">
        <f t="shared" si="6"/>
        <v>#DIV/0!</v>
      </c>
      <c r="AA28" s="21" t="e">
        <f t="shared" si="7"/>
        <v>#DIV/0!</v>
      </c>
      <c r="AB28" t="e">
        <f t="shared" si="8"/>
        <v>#DIV/0!</v>
      </c>
      <c r="AC28" s="80" t="e">
        <f t="shared" si="9"/>
        <v>#DIV/0!</v>
      </c>
    </row>
    <row r="29" spans="1:29">
      <c r="A29" s="46"/>
      <c r="B29" s="42"/>
      <c r="C29" s="42"/>
      <c r="D29" s="44"/>
      <c r="E29" s="42"/>
      <c r="F29" s="42"/>
      <c r="G29" s="13"/>
      <c r="T29" s="81" t="e">
        <f t="shared" si="0"/>
        <v>#DIV/0!</v>
      </c>
      <c r="U29" s="21" t="e">
        <f t="shared" si="1"/>
        <v>#DIV/0!</v>
      </c>
      <c r="V29" s="21" t="e">
        <f t="shared" si="2"/>
        <v>#DIV/0!</v>
      </c>
      <c r="W29" t="e">
        <f t="shared" si="3"/>
        <v>#DIV/0!</v>
      </c>
      <c r="X29" s="80" t="e">
        <f t="shared" si="4"/>
        <v>#DIV/0!</v>
      </c>
      <c r="Y29" s="21" t="e">
        <f t="shared" si="5"/>
        <v>#DIV/0!</v>
      </c>
      <c r="Z29" s="21" t="e">
        <f t="shared" si="6"/>
        <v>#DIV/0!</v>
      </c>
      <c r="AA29" s="21" t="e">
        <f t="shared" si="7"/>
        <v>#DIV/0!</v>
      </c>
      <c r="AB29" t="e">
        <f t="shared" si="8"/>
        <v>#DIV/0!</v>
      </c>
      <c r="AC29" s="80" t="e">
        <f t="shared" si="9"/>
        <v>#DIV/0!</v>
      </c>
    </row>
    <row r="30" spans="1:29">
      <c r="A30" s="46"/>
      <c r="B30" s="42"/>
      <c r="C30" s="42"/>
      <c r="D30" s="44"/>
      <c r="E30" s="42"/>
      <c r="F30" s="42"/>
      <c r="G30" s="13"/>
      <c r="T30" s="81" t="e">
        <f t="shared" si="0"/>
        <v>#DIV/0!</v>
      </c>
      <c r="U30" s="21" t="e">
        <f t="shared" si="1"/>
        <v>#DIV/0!</v>
      </c>
      <c r="V30" s="21" t="e">
        <f t="shared" si="2"/>
        <v>#DIV/0!</v>
      </c>
      <c r="W30" t="e">
        <f t="shared" si="3"/>
        <v>#DIV/0!</v>
      </c>
      <c r="X30" s="80" t="e">
        <f t="shared" si="4"/>
        <v>#DIV/0!</v>
      </c>
      <c r="Y30" s="21" t="e">
        <f t="shared" si="5"/>
        <v>#DIV/0!</v>
      </c>
      <c r="Z30" s="21" t="e">
        <f t="shared" si="6"/>
        <v>#DIV/0!</v>
      </c>
      <c r="AA30" s="21" t="e">
        <f t="shared" si="7"/>
        <v>#DIV/0!</v>
      </c>
      <c r="AB30" t="e">
        <f t="shared" si="8"/>
        <v>#DIV/0!</v>
      </c>
      <c r="AC30" s="80" t="e">
        <f t="shared" si="9"/>
        <v>#DIV/0!</v>
      </c>
    </row>
    <row r="31" spans="1:29">
      <c r="A31" s="46"/>
      <c r="B31" s="42"/>
      <c r="C31" s="42"/>
      <c r="D31" s="48"/>
      <c r="E31" s="42"/>
      <c r="F31" s="42"/>
      <c r="G31" s="13"/>
      <c r="T31" s="81" t="e">
        <f t="shared" si="0"/>
        <v>#DIV/0!</v>
      </c>
      <c r="U31" s="21" t="e">
        <f t="shared" si="1"/>
        <v>#DIV/0!</v>
      </c>
      <c r="V31" s="21" t="e">
        <f t="shared" si="2"/>
        <v>#DIV/0!</v>
      </c>
      <c r="W31" t="e">
        <f t="shared" si="3"/>
        <v>#DIV/0!</v>
      </c>
      <c r="X31" s="80" t="e">
        <f t="shared" si="4"/>
        <v>#DIV/0!</v>
      </c>
      <c r="Y31" s="21" t="e">
        <f t="shared" si="5"/>
        <v>#DIV/0!</v>
      </c>
      <c r="Z31" s="21" t="e">
        <f t="shared" si="6"/>
        <v>#DIV/0!</v>
      </c>
      <c r="AA31" s="21" t="e">
        <f t="shared" si="7"/>
        <v>#DIV/0!</v>
      </c>
      <c r="AB31" t="e">
        <f t="shared" si="8"/>
        <v>#DIV/0!</v>
      </c>
      <c r="AC31" s="80" t="e">
        <f t="shared" si="9"/>
        <v>#DIV/0!</v>
      </c>
    </row>
    <row r="32" spans="1:29">
      <c r="A32" s="46"/>
      <c r="B32" s="42"/>
      <c r="C32" s="42"/>
      <c r="D32" s="44"/>
      <c r="E32" s="42"/>
      <c r="F32" s="42"/>
      <c r="G32" s="13"/>
      <c r="T32" s="81" t="e">
        <f t="shared" si="0"/>
        <v>#DIV/0!</v>
      </c>
      <c r="U32" s="21" t="e">
        <f t="shared" si="1"/>
        <v>#DIV/0!</v>
      </c>
      <c r="V32" s="21" t="e">
        <f t="shared" si="2"/>
        <v>#DIV/0!</v>
      </c>
      <c r="W32" t="e">
        <f t="shared" si="3"/>
        <v>#DIV/0!</v>
      </c>
      <c r="X32" s="80" t="e">
        <f t="shared" si="4"/>
        <v>#DIV/0!</v>
      </c>
      <c r="Y32" s="21" t="e">
        <f t="shared" si="5"/>
        <v>#DIV/0!</v>
      </c>
      <c r="Z32" s="21" t="e">
        <f t="shared" si="6"/>
        <v>#DIV/0!</v>
      </c>
      <c r="AA32" s="21" t="e">
        <f t="shared" si="7"/>
        <v>#DIV/0!</v>
      </c>
      <c r="AB32" t="e">
        <f t="shared" si="8"/>
        <v>#DIV/0!</v>
      </c>
      <c r="AC32" s="80" t="e">
        <f t="shared" si="9"/>
        <v>#DIV/0!</v>
      </c>
    </row>
    <row r="33" spans="1:29">
      <c r="A33" s="46"/>
      <c r="B33" s="42"/>
      <c r="C33" s="42"/>
      <c r="D33" s="44"/>
      <c r="E33" s="42"/>
      <c r="F33" s="42"/>
      <c r="G33" s="13"/>
      <c r="T33" s="81" t="e">
        <f t="shared" si="0"/>
        <v>#DIV/0!</v>
      </c>
      <c r="U33" s="21" t="e">
        <f t="shared" si="1"/>
        <v>#DIV/0!</v>
      </c>
      <c r="V33" s="21" t="e">
        <f t="shared" si="2"/>
        <v>#DIV/0!</v>
      </c>
      <c r="W33" t="e">
        <f t="shared" si="3"/>
        <v>#DIV/0!</v>
      </c>
      <c r="X33" s="80" t="e">
        <f t="shared" si="4"/>
        <v>#DIV/0!</v>
      </c>
      <c r="Y33" s="21" t="e">
        <f t="shared" si="5"/>
        <v>#DIV/0!</v>
      </c>
      <c r="Z33" s="21" t="e">
        <f t="shared" si="6"/>
        <v>#DIV/0!</v>
      </c>
      <c r="AA33" s="21" t="e">
        <f t="shared" si="7"/>
        <v>#DIV/0!</v>
      </c>
      <c r="AB33" t="e">
        <f t="shared" si="8"/>
        <v>#DIV/0!</v>
      </c>
      <c r="AC33" s="80" t="e">
        <f t="shared" si="9"/>
        <v>#DIV/0!</v>
      </c>
    </row>
    <row r="34" spans="1:29">
      <c r="A34" s="46"/>
      <c r="B34" s="42"/>
      <c r="C34" s="47"/>
      <c r="D34" s="48"/>
      <c r="E34" s="42"/>
      <c r="F34" s="42"/>
      <c r="G34" s="13"/>
      <c r="T34" s="81" t="e">
        <f t="shared" si="0"/>
        <v>#DIV/0!</v>
      </c>
      <c r="U34" s="21" t="e">
        <f t="shared" si="1"/>
        <v>#DIV/0!</v>
      </c>
      <c r="V34" s="21" t="e">
        <f t="shared" si="2"/>
        <v>#DIV/0!</v>
      </c>
      <c r="W34" t="e">
        <f t="shared" si="3"/>
        <v>#DIV/0!</v>
      </c>
      <c r="X34" s="80" t="e">
        <f t="shared" si="4"/>
        <v>#DIV/0!</v>
      </c>
      <c r="Y34" s="21" t="e">
        <f t="shared" si="5"/>
        <v>#DIV/0!</v>
      </c>
      <c r="Z34" s="21" t="e">
        <f t="shared" si="6"/>
        <v>#DIV/0!</v>
      </c>
      <c r="AA34" s="21" t="e">
        <f t="shared" si="7"/>
        <v>#DIV/0!</v>
      </c>
      <c r="AB34" t="e">
        <f t="shared" si="8"/>
        <v>#DIV/0!</v>
      </c>
      <c r="AC34" s="80" t="e">
        <f t="shared" si="9"/>
        <v>#DIV/0!</v>
      </c>
    </row>
    <row r="35" spans="1:29">
      <c r="A35" s="46"/>
      <c r="B35" s="42"/>
      <c r="C35" s="42"/>
      <c r="D35" s="48"/>
      <c r="E35" s="42"/>
      <c r="F35" s="42"/>
      <c r="G35" s="13"/>
      <c r="T35" s="81" t="e">
        <f t="shared" si="0"/>
        <v>#DIV/0!</v>
      </c>
      <c r="U35" s="21" t="e">
        <f t="shared" si="1"/>
        <v>#DIV/0!</v>
      </c>
      <c r="V35" s="21" t="e">
        <f t="shared" si="2"/>
        <v>#DIV/0!</v>
      </c>
      <c r="W35" t="e">
        <f t="shared" si="3"/>
        <v>#DIV/0!</v>
      </c>
      <c r="X35" s="80" t="e">
        <f t="shared" si="4"/>
        <v>#DIV/0!</v>
      </c>
      <c r="Y35" s="21" t="e">
        <f t="shared" si="5"/>
        <v>#DIV/0!</v>
      </c>
      <c r="Z35" s="21" t="e">
        <f t="shared" si="6"/>
        <v>#DIV/0!</v>
      </c>
      <c r="AA35" s="21" t="e">
        <f t="shared" si="7"/>
        <v>#DIV/0!</v>
      </c>
      <c r="AB35" t="e">
        <f t="shared" si="8"/>
        <v>#DIV/0!</v>
      </c>
      <c r="AC35" s="80" t="e">
        <f t="shared" si="9"/>
        <v>#DIV/0!</v>
      </c>
    </row>
    <row r="36" spans="1:29">
      <c r="A36" s="46"/>
      <c r="B36" s="91"/>
      <c r="C36" s="42"/>
      <c r="D36" s="44"/>
      <c r="E36" s="13"/>
      <c r="F36" s="13"/>
      <c r="G36" s="13"/>
      <c r="T36" s="81" t="e">
        <f t="shared" si="0"/>
        <v>#DIV/0!</v>
      </c>
      <c r="U36" s="21" t="e">
        <f t="shared" si="1"/>
        <v>#DIV/0!</v>
      </c>
      <c r="V36" s="21" t="e">
        <f t="shared" si="2"/>
        <v>#DIV/0!</v>
      </c>
      <c r="W36" t="e">
        <f t="shared" si="3"/>
        <v>#DIV/0!</v>
      </c>
      <c r="X36" s="80" t="e">
        <f t="shared" si="4"/>
        <v>#DIV/0!</v>
      </c>
      <c r="Y36" s="21" t="e">
        <f t="shared" si="5"/>
        <v>#DIV/0!</v>
      </c>
      <c r="Z36" s="21" t="e">
        <f t="shared" si="6"/>
        <v>#DIV/0!</v>
      </c>
      <c r="AA36" s="21" t="e">
        <f t="shared" si="7"/>
        <v>#DIV/0!</v>
      </c>
      <c r="AB36" t="e">
        <f t="shared" si="8"/>
        <v>#DIV/0!</v>
      </c>
      <c r="AC36" s="80" t="e">
        <f t="shared" si="9"/>
        <v>#DIV/0!</v>
      </c>
    </row>
    <row r="37" spans="1:29">
      <c r="A37" s="46"/>
      <c r="B37" s="42"/>
      <c r="C37" s="42"/>
      <c r="D37" s="44"/>
      <c r="E37" s="42"/>
      <c r="F37" s="42"/>
      <c r="G37" s="13"/>
      <c r="T37" s="81" t="e">
        <f t="shared" si="0"/>
        <v>#DIV/0!</v>
      </c>
      <c r="U37" s="21" t="e">
        <f t="shared" si="1"/>
        <v>#DIV/0!</v>
      </c>
      <c r="V37" s="21" t="e">
        <f t="shared" si="2"/>
        <v>#DIV/0!</v>
      </c>
      <c r="W37" t="e">
        <f t="shared" si="3"/>
        <v>#DIV/0!</v>
      </c>
      <c r="X37" s="80" t="e">
        <f t="shared" si="4"/>
        <v>#DIV/0!</v>
      </c>
      <c r="Y37" s="21" t="e">
        <f t="shared" si="5"/>
        <v>#DIV/0!</v>
      </c>
      <c r="Z37" s="21" t="e">
        <f t="shared" si="6"/>
        <v>#DIV/0!</v>
      </c>
      <c r="AA37" s="21" t="e">
        <f t="shared" si="7"/>
        <v>#DIV/0!</v>
      </c>
      <c r="AB37" t="e">
        <f t="shared" si="8"/>
        <v>#DIV/0!</v>
      </c>
      <c r="AC37" s="80" t="e">
        <f t="shared" si="9"/>
        <v>#DIV/0!</v>
      </c>
    </row>
    <row r="38" spans="1:29">
      <c r="A38" s="46"/>
      <c r="B38" s="42"/>
      <c r="C38" s="42"/>
      <c r="D38" s="48"/>
      <c r="E38" s="42"/>
      <c r="F38" s="42"/>
      <c r="G38" s="13"/>
      <c r="T38" s="81" t="e">
        <f t="shared" si="0"/>
        <v>#DIV/0!</v>
      </c>
      <c r="U38" s="21" t="e">
        <f t="shared" si="1"/>
        <v>#DIV/0!</v>
      </c>
      <c r="V38" s="21" t="e">
        <f t="shared" si="2"/>
        <v>#DIV/0!</v>
      </c>
      <c r="W38" t="e">
        <f t="shared" si="3"/>
        <v>#DIV/0!</v>
      </c>
      <c r="X38" s="80" t="e">
        <f t="shared" si="4"/>
        <v>#DIV/0!</v>
      </c>
      <c r="Y38" s="21" t="e">
        <f t="shared" si="5"/>
        <v>#DIV/0!</v>
      </c>
      <c r="Z38" s="21" t="e">
        <f t="shared" si="6"/>
        <v>#DIV/0!</v>
      </c>
      <c r="AA38" s="21" t="e">
        <f t="shared" si="7"/>
        <v>#DIV/0!</v>
      </c>
      <c r="AB38" t="e">
        <f t="shared" si="8"/>
        <v>#DIV/0!</v>
      </c>
      <c r="AC38" s="80" t="e">
        <f t="shared" si="9"/>
        <v>#DIV/0!</v>
      </c>
    </row>
    <row r="39" spans="1:29">
      <c r="A39" s="46"/>
      <c r="B39" s="42"/>
      <c r="C39" s="42"/>
      <c r="D39" s="48"/>
      <c r="E39" s="42"/>
      <c r="F39" s="42"/>
      <c r="G39" s="13"/>
      <c r="T39" s="81" t="e">
        <f t="shared" si="0"/>
        <v>#DIV/0!</v>
      </c>
      <c r="U39" s="21" t="e">
        <f t="shared" si="1"/>
        <v>#DIV/0!</v>
      </c>
      <c r="V39" s="21" t="e">
        <f t="shared" si="2"/>
        <v>#DIV/0!</v>
      </c>
      <c r="W39" t="e">
        <f t="shared" si="3"/>
        <v>#DIV/0!</v>
      </c>
      <c r="X39" s="80" t="e">
        <f t="shared" si="4"/>
        <v>#DIV/0!</v>
      </c>
      <c r="Y39" s="21" t="e">
        <f t="shared" si="5"/>
        <v>#DIV/0!</v>
      </c>
      <c r="Z39" s="21" t="e">
        <f t="shared" si="6"/>
        <v>#DIV/0!</v>
      </c>
      <c r="AA39" s="21" t="e">
        <f t="shared" si="7"/>
        <v>#DIV/0!</v>
      </c>
      <c r="AB39" t="e">
        <f t="shared" si="8"/>
        <v>#DIV/0!</v>
      </c>
      <c r="AC39" s="80" t="e">
        <f t="shared" si="9"/>
        <v>#DIV/0!</v>
      </c>
    </row>
    <row r="40" spans="1:29">
      <c r="A40" s="46"/>
      <c r="B40" s="42"/>
      <c r="C40" s="42"/>
      <c r="D40" s="44"/>
      <c r="E40" s="42"/>
      <c r="F40" s="42"/>
      <c r="G40" s="13"/>
      <c r="T40" s="81" t="e">
        <f t="shared" si="0"/>
        <v>#DIV/0!</v>
      </c>
      <c r="U40" s="21" t="e">
        <f t="shared" si="1"/>
        <v>#DIV/0!</v>
      </c>
      <c r="V40" s="21" t="e">
        <f t="shared" si="2"/>
        <v>#DIV/0!</v>
      </c>
      <c r="W40" t="e">
        <f t="shared" si="3"/>
        <v>#DIV/0!</v>
      </c>
      <c r="X40" s="80" t="e">
        <f t="shared" si="4"/>
        <v>#DIV/0!</v>
      </c>
      <c r="Y40" s="21" t="e">
        <f t="shared" si="5"/>
        <v>#DIV/0!</v>
      </c>
      <c r="Z40" s="21" t="e">
        <f t="shared" si="6"/>
        <v>#DIV/0!</v>
      </c>
      <c r="AA40" s="21" t="e">
        <f t="shared" si="7"/>
        <v>#DIV/0!</v>
      </c>
      <c r="AB40" t="e">
        <f t="shared" si="8"/>
        <v>#DIV/0!</v>
      </c>
      <c r="AC40" s="80" t="e">
        <f t="shared" si="9"/>
        <v>#DIV/0!</v>
      </c>
    </row>
    <row r="41" spans="1:29">
      <c r="A41" s="46"/>
      <c r="B41" s="42"/>
      <c r="C41" s="42"/>
      <c r="D41" s="48"/>
      <c r="E41" s="42"/>
      <c r="F41" s="42"/>
      <c r="G41" s="13"/>
      <c r="T41" s="81" t="e">
        <f t="shared" si="0"/>
        <v>#DIV/0!</v>
      </c>
      <c r="U41" s="21" t="e">
        <f t="shared" si="1"/>
        <v>#DIV/0!</v>
      </c>
      <c r="V41" s="21" t="e">
        <f t="shared" si="2"/>
        <v>#DIV/0!</v>
      </c>
      <c r="W41" t="e">
        <f t="shared" si="3"/>
        <v>#DIV/0!</v>
      </c>
      <c r="X41" s="80" t="e">
        <f t="shared" si="4"/>
        <v>#DIV/0!</v>
      </c>
      <c r="Y41" s="21" t="e">
        <f t="shared" si="5"/>
        <v>#DIV/0!</v>
      </c>
      <c r="Z41" s="21" t="e">
        <f t="shared" si="6"/>
        <v>#DIV/0!</v>
      </c>
      <c r="AA41" s="21" t="e">
        <f t="shared" si="7"/>
        <v>#DIV/0!</v>
      </c>
      <c r="AB41" t="e">
        <f t="shared" si="8"/>
        <v>#DIV/0!</v>
      </c>
      <c r="AC41" s="80" t="e">
        <f t="shared" si="9"/>
        <v>#DIV/0!</v>
      </c>
    </row>
    <row r="42" spans="1:29">
      <c r="A42" s="46"/>
      <c r="B42" s="42"/>
      <c r="C42" s="42"/>
      <c r="D42" s="48"/>
      <c r="E42" s="42"/>
      <c r="F42" s="42"/>
      <c r="G42" s="13"/>
      <c r="T42" s="81" t="e">
        <f t="shared" si="0"/>
        <v>#DIV/0!</v>
      </c>
      <c r="U42" s="21" t="e">
        <f t="shared" si="1"/>
        <v>#DIV/0!</v>
      </c>
      <c r="V42" s="21" t="e">
        <f t="shared" si="2"/>
        <v>#DIV/0!</v>
      </c>
      <c r="W42" t="e">
        <f t="shared" si="3"/>
        <v>#DIV/0!</v>
      </c>
      <c r="X42" s="80" t="e">
        <f t="shared" si="4"/>
        <v>#DIV/0!</v>
      </c>
      <c r="Y42" s="21" t="e">
        <f t="shared" si="5"/>
        <v>#DIV/0!</v>
      </c>
      <c r="Z42" s="21" t="e">
        <f t="shared" si="6"/>
        <v>#DIV/0!</v>
      </c>
      <c r="AA42" s="21" t="e">
        <f t="shared" si="7"/>
        <v>#DIV/0!</v>
      </c>
      <c r="AB42" t="e">
        <f t="shared" si="8"/>
        <v>#DIV/0!</v>
      </c>
      <c r="AC42" s="80" t="e">
        <f t="shared" si="9"/>
        <v>#DIV/0!</v>
      </c>
    </row>
    <row r="43" spans="1:29">
      <c r="A43" s="46"/>
      <c r="B43" s="49"/>
      <c r="C43" s="42"/>
      <c r="D43" s="44"/>
      <c r="E43" s="42"/>
      <c r="F43" s="42"/>
      <c r="G43" s="13"/>
      <c r="T43" s="81" t="e">
        <f t="shared" si="0"/>
        <v>#DIV/0!</v>
      </c>
      <c r="U43" s="21" t="e">
        <f t="shared" si="1"/>
        <v>#DIV/0!</v>
      </c>
      <c r="V43" s="21" t="e">
        <f t="shared" si="2"/>
        <v>#DIV/0!</v>
      </c>
      <c r="W43" t="e">
        <f t="shared" si="3"/>
        <v>#DIV/0!</v>
      </c>
      <c r="X43" s="80" t="e">
        <f t="shared" si="4"/>
        <v>#DIV/0!</v>
      </c>
      <c r="Y43" s="21" t="e">
        <f t="shared" si="5"/>
        <v>#DIV/0!</v>
      </c>
      <c r="Z43" s="21" t="e">
        <f t="shared" si="6"/>
        <v>#DIV/0!</v>
      </c>
      <c r="AA43" s="21" t="e">
        <f t="shared" si="7"/>
        <v>#DIV/0!</v>
      </c>
      <c r="AB43" t="e">
        <f t="shared" si="8"/>
        <v>#DIV/0!</v>
      </c>
      <c r="AC43" s="80" t="e">
        <f t="shared" si="9"/>
        <v>#DIV/0!</v>
      </c>
    </row>
    <row r="44" spans="1:29">
      <c r="A44" s="46"/>
      <c r="B44" s="47"/>
      <c r="C44" s="42"/>
      <c r="D44" s="44"/>
      <c r="E44" s="42"/>
      <c r="F44" s="42"/>
      <c r="G44" s="13"/>
      <c r="T44" s="81" t="e">
        <f t="shared" si="0"/>
        <v>#DIV/0!</v>
      </c>
      <c r="U44" s="21" t="e">
        <f t="shared" si="1"/>
        <v>#DIV/0!</v>
      </c>
      <c r="V44" s="21" t="e">
        <f t="shared" si="2"/>
        <v>#DIV/0!</v>
      </c>
      <c r="W44" t="e">
        <f t="shared" si="3"/>
        <v>#DIV/0!</v>
      </c>
      <c r="X44" s="80" t="e">
        <f t="shared" si="4"/>
        <v>#DIV/0!</v>
      </c>
      <c r="Y44" s="21" t="e">
        <f t="shared" si="5"/>
        <v>#DIV/0!</v>
      </c>
      <c r="Z44" s="21" t="e">
        <f t="shared" si="6"/>
        <v>#DIV/0!</v>
      </c>
      <c r="AA44" s="21" t="e">
        <f t="shared" si="7"/>
        <v>#DIV/0!</v>
      </c>
      <c r="AB44" t="e">
        <f t="shared" si="8"/>
        <v>#DIV/0!</v>
      </c>
      <c r="AC44" s="80" t="e">
        <f t="shared" si="9"/>
        <v>#DIV/0!</v>
      </c>
    </row>
    <row r="45" spans="1:29">
      <c r="A45" s="46"/>
      <c r="B45" s="47"/>
      <c r="C45" s="42"/>
      <c r="D45" s="44"/>
      <c r="E45" s="42"/>
      <c r="F45" s="42"/>
      <c r="G45" s="13"/>
      <c r="T45" s="81" t="e">
        <f t="shared" si="0"/>
        <v>#DIV/0!</v>
      </c>
      <c r="U45" s="21" t="e">
        <f t="shared" si="1"/>
        <v>#DIV/0!</v>
      </c>
      <c r="V45" s="21" t="e">
        <f t="shared" si="2"/>
        <v>#DIV/0!</v>
      </c>
      <c r="W45" t="e">
        <f t="shared" si="3"/>
        <v>#DIV/0!</v>
      </c>
      <c r="X45" s="80" t="e">
        <f t="shared" si="4"/>
        <v>#DIV/0!</v>
      </c>
      <c r="Y45" s="21" t="e">
        <f t="shared" si="5"/>
        <v>#DIV/0!</v>
      </c>
      <c r="Z45" s="21" t="e">
        <f t="shared" si="6"/>
        <v>#DIV/0!</v>
      </c>
      <c r="AA45" s="21" t="e">
        <f t="shared" si="7"/>
        <v>#DIV/0!</v>
      </c>
      <c r="AB45" t="e">
        <f t="shared" si="8"/>
        <v>#DIV/0!</v>
      </c>
      <c r="AC45" s="80" t="e">
        <f t="shared" si="9"/>
        <v>#DIV/0!</v>
      </c>
    </row>
    <row r="46" spans="1:29">
      <c r="A46" s="46"/>
      <c r="B46" s="42"/>
      <c r="C46" s="42"/>
      <c r="D46" s="42"/>
      <c r="E46" s="42"/>
      <c r="F46" s="42"/>
      <c r="G46" s="13"/>
      <c r="T46" s="81" t="e">
        <f t="shared" si="0"/>
        <v>#DIV/0!</v>
      </c>
      <c r="U46" s="21" t="e">
        <f t="shared" si="1"/>
        <v>#DIV/0!</v>
      </c>
      <c r="V46" s="21" t="e">
        <f t="shared" si="2"/>
        <v>#DIV/0!</v>
      </c>
      <c r="W46" t="e">
        <f t="shared" si="3"/>
        <v>#DIV/0!</v>
      </c>
      <c r="X46" s="80" t="e">
        <f t="shared" si="4"/>
        <v>#DIV/0!</v>
      </c>
      <c r="Y46" s="21" t="e">
        <f t="shared" si="5"/>
        <v>#DIV/0!</v>
      </c>
      <c r="Z46" s="21" t="e">
        <f t="shared" si="6"/>
        <v>#DIV/0!</v>
      </c>
      <c r="AA46" s="21" t="e">
        <f t="shared" si="7"/>
        <v>#DIV/0!</v>
      </c>
      <c r="AB46" t="e">
        <f t="shared" si="8"/>
        <v>#DIV/0!</v>
      </c>
      <c r="AC46" s="80" t="e">
        <f t="shared" si="9"/>
        <v>#DIV/0!</v>
      </c>
    </row>
    <row r="47" spans="1:29">
      <c r="A47" s="46"/>
      <c r="B47" s="42"/>
      <c r="C47" s="42"/>
      <c r="D47" s="48"/>
      <c r="E47" s="13"/>
      <c r="F47" s="13"/>
      <c r="G47" s="13"/>
      <c r="T47" s="81" t="e">
        <f t="shared" si="0"/>
        <v>#DIV/0!</v>
      </c>
      <c r="U47" s="21" t="e">
        <f t="shared" si="1"/>
        <v>#DIV/0!</v>
      </c>
      <c r="V47" s="21" t="e">
        <f t="shared" si="2"/>
        <v>#DIV/0!</v>
      </c>
      <c r="W47" t="e">
        <f t="shared" si="3"/>
        <v>#DIV/0!</v>
      </c>
      <c r="X47" s="80" t="e">
        <f t="shared" si="4"/>
        <v>#DIV/0!</v>
      </c>
      <c r="Y47" s="21" t="e">
        <f t="shared" si="5"/>
        <v>#DIV/0!</v>
      </c>
      <c r="Z47" s="21" t="e">
        <f t="shared" si="6"/>
        <v>#DIV/0!</v>
      </c>
      <c r="AA47" s="21" t="e">
        <f t="shared" si="7"/>
        <v>#DIV/0!</v>
      </c>
      <c r="AB47" t="e">
        <f t="shared" si="8"/>
        <v>#DIV/0!</v>
      </c>
      <c r="AC47" s="80" t="e">
        <f t="shared" si="9"/>
        <v>#DIV/0!</v>
      </c>
    </row>
    <row r="48" spans="1:29">
      <c r="A48" s="46"/>
      <c r="B48" s="42"/>
      <c r="C48" s="42"/>
      <c r="D48" s="48"/>
      <c r="E48" s="13"/>
      <c r="F48" s="13"/>
      <c r="G48" s="13"/>
      <c r="T48" s="81" t="e">
        <f t="shared" si="0"/>
        <v>#DIV/0!</v>
      </c>
      <c r="U48" s="21" t="e">
        <f t="shared" si="1"/>
        <v>#DIV/0!</v>
      </c>
      <c r="V48" s="21" t="e">
        <f t="shared" si="2"/>
        <v>#DIV/0!</v>
      </c>
      <c r="W48" t="e">
        <f t="shared" si="3"/>
        <v>#DIV/0!</v>
      </c>
      <c r="X48" s="80" t="e">
        <f t="shared" si="4"/>
        <v>#DIV/0!</v>
      </c>
      <c r="Y48" s="21" t="e">
        <f t="shared" si="5"/>
        <v>#DIV/0!</v>
      </c>
      <c r="Z48" s="21" t="e">
        <f t="shared" si="6"/>
        <v>#DIV/0!</v>
      </c>
      <c r="AA48" s="21" t="e">
        <f t="shared" si="7"/>
        <v>#DIV/0!</v>
      </c>
      <c r="AB48" t="e">
        <f t="shared" si="8"/>
        <v>#DIV/0!</v>
      </c>
      <c r="AC48" s="80" t="e">
        <f t="shared" si="9"/>
        <v>#DIV/0!</v>
      </c>
    </row>
    <row r="49" spans="1:29">
      <c r="A49" s="46"/>
      <c r="B49" s="42"/>
      <c r="C49" s="42"/>
      <c r="D49" s="48"/>
      <c r="E49" s="13"/>
      <c r="F49" s="13"/>
      <c r="G49" s="13"/>
      <c r="T49" s="81" t="e">
        <f t="shared" si="0"/>
        <v>#DIV/0!</v>
      </c>
      <c r="U49" s="21" t="e">
        <f t="shared" si="1"/>
        <v>#DIV/0!</v>
      </c>
      <c r="V49" s="21" t="e">
        <f t="shared" si="2"/>
        <v>#DIV/0!</v>
      </c>
      <c r="W49" t="e">
        <f t="shared" si="3"/>
        <v>#DIV/0!</v>
      </c>
      <c r="X49" s="80" t="e">
        <f t="shared" si="4"/>
        <v>#DIV/0!</v>
      </c>
      <c r="Y49" s="21" t="e">
        <f t="shared" si="5"/>
        <v>#DIV/0!</v>
      </c>
      <c r="Z49" s="21" t="e">
        <f t="shared" si="6"/>
        <v>#DIV/0!</v>
      </c>
      <c r="AA49" s="21" t="e">
        <f t="shared" si="7"/>
        <v>#DIV/0!</v>
      </c>
      <c r="AB49" t="e">
        <f t="shared" si="8"/>
        <v>#DIV/0!</v>
      </c>
      <c r="AC49" s="80" t="e">
        <f t="shared" si="9"/>
        <v>#DIV/0!</v>
      </c>
    </row>
    <row r="50" spans="1:29">
      <c r="A50" s="46"/>
      <c r="B50" s="42"/>
      <c r="C50" s="42"/>
      <c r="D50" s="48"/>
      <c r="E50" s="13"/>
      <c r="F50" s="13"/>
      <c r="G50" s="13"/>
      <c r="T50" s="81" t="e">
        <f t="shared" si="0"/>
        <v>#DIV/0!</v>
      </c>
      <c r="U50" s="21" t="e">
        <f t="shared" si="1"/>
        <v>#DIV/0!</v>
      </c>
      <c r="V50" s="21" t="e">
        <f t="shared" si="2"/>
        <v>#DIV/0!</v>
      </c>
      <c r="W50" t="e">
        <f t="shared" si="3"/>
        <v>#DIV/0!</v>
      </c>
      <c r="X50" s="80" t="e">
        <f t="shared" si="4"/>
        <v>#DIV/0!</v>
      </c>
      <c r="Y50" s="21" t="e">
        <f t="shared" si="5"/>
        <v>#DIV/0!</v>
      </c>
      <c r="Z50" s="21" t="e">
        <f t="shared" si="6"/>
        <v>#DIV/0!</v>
      </c>
      <c r="AA50" s="21" t="e">
        <f t="shared" si="7"/>
        <v>#DIV/0!</v>
      </c>
      <c r="AB50" t="e">
        <f t="shared" si="8"/>
        <v>#DIV/0!</v>
      </c>
      <c r="AC50" s="80" t="e">
        <f t="shared" si="9"/>
        <v>#DIV/0!</v>
      </c>
    </row>
    <row r="51" spans="1:29">
      <c r="A51" s="46"/>
      <c r="B51" s="42"/>
      <c r="C51" s="42"/>
      <c r="D51" s="48"/>
      <c r="E51" s="13"/>
      <c r="F51" s="13"/>
      <c r="G51" s="13"/>
      <c r="T51" s="81" t="e">
        <f t="shared" si="0"/>
        <v>#DIV/0!</v>
      </c>
      <c r="U51" s="21" t="e">
        <f t="shared" si="1"/>
        <v>#DIV/0!</v>
      </c>
      <c r="V51" s="21" t="e">
        <f t="shared" si="2"/>
        <v>#DIV/0!</v>
      </c>
      <c r="W51" t="e">
        <f t="shared" si="3"/>
        <v>#DIV/0!</v>
      </c>
      <c r="X51" s="80" t="e">
        <f t="shared" si="4"/>
        <v>#DIV/0!</v>
      </c>
      <c r="Y51" s="21" t="e">
        <f t="shared" si="5"/>
        <v>#DIV/0!</v>
      </c>
      <c r="Z51" s="21" t="e">
        <f t="shared" si="6"/>
        <v>#DIV/0!</v>
      </c>
      <c r="AA51" s="21" t="e">
        <f t="shared" si="7"/>
        <v>#DIV/0!</v>
      </c>
      <c r="AB51" t="e">
        <f t="shared" si="8"/>
        <v>#DIV/0!</v>
      </c>
      <c r="AC51" s="80" t="e">
        <f t="shared" si="9"/>
        <v>#DIV/0!</v>
      </c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12"/>
    </row>
  </sheetData>
  <mergeCells count="11">
    <mergeCell ref="D9:F9"/>
    <mergeCell ref="A5:A6"/>
    <mergeCell ref="D5:F5"/>
    <mergeCell ref="D6:F6"/>
    <mergeCell ref="D7:F7"/>
    <mergeCell ref="D8:F8"/>
    <mergeCell ref="D10:F10"/>
    <mergeCell ref="D11:F11"/>
    <mergeCell ref="D12:F12"/>
    <mergeCell ref="D13:F13"/>
    <mergeCell ref="D14:F14"/>
  </mergeCells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A783-2E4A-4A9A-927B-C5779282271E}">
  <dimension ref="A1:AC59"/>
  <sheetViews>
    <sheetView workbookViewId="0">
      <selection activeCell="A30" sqref="A30"/>
    </sheetView>
  </sheetViews>
  <sheetFormatPr defaultRowHeight="15"/>
  <cols>
    <col min="1" max="1" width="11.140625" customWidth="1"/>
    <col min="2" max="2" width="11.28515625" customWidth="1"/>
    <col min="3" max="3" width="12" customWidth="1"/>
    <col min="5" max="5" width="13.42578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>
        <v>100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>
        <v>101</v>
      </c>
      <c r="D2" s="4"/>
      <c r="E2" s="11" t="s">
        <v>37</v>
      </c>
      <c r="F2" s="68" t="s">
        <v>53</v>
      </c>
      <c r="H2" s="7"/>
      <c r="I2" s="13" t="s">
        <v>10</v>
      </c>
      <c r="J2" s="14">
        <f>AVERAGE(B7:B11)</f>
        <v>57.6</v>
      </c>
      <c r="K2" s="14">
        <f>AVERAGE(C7:C11)</f>
        <v>417.8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54</v>
      </c>
      <c r="C3" s="17"/>
      <c r="D3" s="18"/>
      <c r="E3" s="11" t="s">
        <v>40</v>
      </c>
      <c r="F3" s="69">
        <v>45404</v>
      </c>
      <c r="H3" s="7"/>
      <c r="I3" s="13" t="s">
        <v>12</v>
      </c>
      <c r="J3" s="19">
        <f>STDEV(B7:B12)</f>
        <v>15.305772331596549</v>
      </c>
      <c r="K3" s="19">
        <f>STDEV(C7:C12)</f>
        <v>84.248244294267948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11.520000000000001</v>
      </c>
      <c r="K4" s="13">
        <f>0.2*K2</f>
        <v>83.56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55</v>
      </c>
      <c r="C6" s="57" t="s">
        <v>56</v>
      </c>
      <c r="D6" s="243"/>
      <c r="E6" s="244"/>
      <c r="F6" s="244"/>
      <c r="G6" s="33"/>
      <c r="H6" s="7"/>
      <c r="I6" s="26" t="s">
        <v>22</v>
      </c>
      <c r="J6" s="19">
        <f>J2-(2*J4)</f>
        <v>34.56</v>
      </c>
      <c r="K6" s="19">
        <f>K2-(2*K4)</f>
        <v>250.68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45385</v>
      </c>
      <c r="B7" s="31">
        <v>63</v>
      </c>
      <c r="C7" s="58">
        <v>464</v>
      </c>
      <c r="D7" s="234" t="s">
        <v>57</v>
      </c>
      <c r="E7" s="234"/>
      <c r="F7" s="234"/>
      <c r="G7" s="32"/>
      <c r="H7" s="7"/>
      <c r="I7" s="26" t="s">
        <v>25</v>
      </c>
      <c r="J7" s="19">
        <f>J2+(2*J4)</f>
        <v>80.64</v>
      </c>
      <c r="K7" s="19">
        <f>K2+(2*K4)</f>
        <v>584.92000000000007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45386</v>
      </c>
      <c r="B8" s="31">
        <v>59</v>
      </c>
      <c r="C8" s="59">
        <v>394</v>
      </c>
      <c r="D8" s="234" t="s">
        <v>57</v>
      </c>
      <c r="E8" s="234"/>
      <c r="F8" s="234"/>
      <c r="G8" s="33"/>
      <c r="H8" s="7"/>
      <c r="T8" s="81">
        <f>$J$2</f>
        <v>57.6</v>
      </c>
      <c r="U8" s="21">
        <f>$J$2-$J$4</f>
        <v>46.08</v>
      </c>
      <c r="V8" s="21">
        <f>$J$2+$J$4</f>
        <v>69.12</v>
      </c>
      <c r="W8">
        <f>$J$2-(2*$J$4)</f>
        <v>34.56</v>
      </c>
      <c r="X8" s="80">
        <f>$J$2+(2*$J$4)</f>
        <v>80.64</v>
      </c>
      <c r="Y8" s="21">
        <f>$K$2</f>
        <v>417.8</v>
      </c>
      <c r="Z8" s="21">
        <f>$K$2-$K$4</f>
        <v>334.24</v>
      </c>
      <c r="AA8" s="21">
        <f>$K$2+$K$4</f>
        <v>501.36</v>
      </c>
      <c r="AB8">
        <f>$K$2-(2*$K$4)</f>
        <v>250.68</v>
      </c>
      <c r="AC8" s="80">
        <f>$K$2+(2*$K$4)</f>
        <v>584.92000000000007</v>
      </c>
    </row>
    <row r="9" spans="1:29">
      <c r="A9" s="46">
        <v>45387</v>
      </c>
      <c r="B9" s="31">
        <v>40</v>
      </c>
      <c r="C9" s="59">
        <v>400</v>
      </c>
      <c r="D9" s="234" t="s">
        <v>57</v>
      </c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2" si="0">$J$2</f>
        <v>57.6</v>
      </c>
      <c r="U9" s="21">
        <f t="shared" ref="U9:U52" si="1">$J$2-$J$4</f>
        <v>46.08</v>
      </c>
      <c r="V9" s="21">
        <f t="shared" ref="V9:V52" si="2">$J$2+$J$4</f>
        <v>69.12</v>
      </c>
      <c r="W9">
        <f t="shared" ref="W9:W52" si="3">$J$2-(2*$J$4)</f>
        <v>34.56</v>
      </c>
      <c r="X9" s="80">
        <f t="shared" ref="X9:X52" si="4">$J$2+(2*$J$4)</f>
        <v>80.64</v>
      </c>
      <c r="Y9" s="21">
        <f t="shared" ref="Y9:Y52" si="5">$K$2</f>
        <v>417.8</v>
      </c>
      <c r="Z9" s="21">
        <f t="shared" ref="Z9:Z52" si="6">$K$2-$K$4</f>
        <v>334.24</v>
      </c>
      <c r="AA9" s="21">
        <f t="shared" ref="AA9:AA52" si="7">$K$2+$K$4</f>
        <v>501.36</v>
      </c>
      <c r="AB9">
        <f t="shared" ref="AB9:AB52" si="8">$K$2-(2*$K$4)</f>
        <v>250.68</v>
      </c>
      <c r="AC9" s="80">
        <f t="shared" ref="AC9:AC52" si="9">$K$2+(2*$K$4)</f>
        <v>584.92000000000007</v>
      </c>
    </row>
    <row r="10" spans="1:29">
      <c r="A10" s="46">
        <v>45390</v>
      </c>
      <c r="B10" s="35">
        <v>64</v>
      </c>
      <c r="C10" s="60">
        <v>480</v>
      </c>
      <c r="D10" s="234" t="s">
        <v>57</v>
      </c>
      <c r="E10" s="234"/>
      <c r="F10" s="234"/>
      <c r="G10" s="32"/>
      <c r="I10" s="36"/>
      <c r="T10" s="81">
        <f t="shared" si="0"/>
        <v>57.6</v>
      </c>
      <c r="U10" s="21">
        <f t="shared" si="1"/>
        <v>46.08</v>
      </c>
      <c r="V10" s="21">
        <f t="shared" si="2"/>
        <v>69.12</v>
      </c>
      <c r="W10">
        <f t="shared" si="3"/>
        <v>34.56</v>
      </c>
      <c r="X10" s="80">
        <f t="shared" si="4"/>
        <v>80.64</v>
      </c>
      <c r="Y10" s="21">
        <f t="shared" si="5"/>
        <v>417.8</v>
      </c>
      <c r="Z10" s="21">
        <f t="shared" si="6"/>
        <v>334.24</v>
      </c>
      <c r="AA10" s="21">
        <f t="shared" si="7"/>
        <v>501.36</v>
      </c>
      <c r="AB10">
        <f t="shared" si="8"/>
        <v>250.68</v>
      </c>
      <c r="AC10" s="80">
        <f t="shared" si="9"/>
        <v>584.92000000000007</v>
      </c>
    </row>
    <row r="11" spans="1:29">
      <c r="A11" s="46">
        <v>45391</v>
      </c>
      <c r="B11" s="31">
        <v>62</v>
      </c>
      <c r="C11" s="59">
        <v>351</v>
      </c>
      <c r="D11" s="234" t="s">
        <v>57</v>
      </c>
      <c r="E11" s="234"/>
      <c r="F11" s="234"/>
      <c r="G11" s="32"/>
      <c r="J11" s="21"/>
      <c r="K11" s="21"/>
      <c r="T11" s="81">
        <f t="shared" si="0"/>
        <v>57.6</v>
      </c>
      <c r="U11" s="21">
        <f t="shared" si="1"/>
        <v>46.08</v>
      </c>
      <c r="V11" s="21">
        <f t="shared" si="2"/>
        <v>69.12</v>
      </c>
      <c r="W11">
        <f t="shared" si="3"/>
        <v>34.56</v>
      </c>
      <c r="X11" s="80">
        <f t="shared" si="4"/>
        <v>80.64</v>
      </c>
      <c r="Y11" s="21">
        <f t="shared" si="5"/>
        <v>417.8</v>
      </c>
      <c r="Z11" s="21">
        <f t="shared" si="6"/>
        <v>334.24</v>
      </c>
      <c r="AA11" s="21">
        <f t="shared" si="7"/>
        <v>501.36</v>
      </c>
      <c r="AB11">
        <f t="shared" si="8"/>
        <v>250.68</v>
      </c>
      <c r="AC11" s="80">
        <f t="shared" si="9"/>
        <v>584.92000000000007</v>
      </c>
    </row>
    <row r="12" spans="1:29">
      <c r="A12" s="46">
        <v>45392</v>
      </c>
      <c r="B12" s="31">
        <v>88</v>
      </c>
      <c r="C12" s="59">
        <v>588</v>
      </c>
      <c r="D12" s="234"/>
      <c r="E12" s="234"/>
      <c r="F12" s="234"/>
      <c r="G12" s="32"/>
      <c r="J12" s="52"/>
      <c r="K12" s="52"/>
      <c r="T12" s="81">
        <f t="shared" si="0"/>
        <v>57.6</v>
      </c>
      <c r="U12" s="21">
        <f t="shared" si="1"/>
        <v>46.08</v>
      </c>
      <c r="V12" s="21">
        <f t="shared" si="2"/>
        <v>69.12</v>
      </c>
      <c r="W12">
        <f t="shared" si="3"/>
        <v>34.56</v>
      </c>
      <c r="X12" s="80">
        <f t="shared" si="4"/>
        <v>80.64</v>
      </c>
      <c r="Y12" s="21">
        <f t="shared" si="5"/>
        <v>417.8</v>
      </c>
      <c r="Z12" s="21">
        <f t="shared" si="6"/>
        <v>334.24</v>
      </c>
      <c r="AA12" s="21">
        <f t="shared" si="7"/>
        <v>501.36</v>
      </c>
      <c r="AB12">
        <f t="shared" si="8"/>
        <v>250.68</v>
      </c>
      <c r="AC12" s="80">
        <f t="shared" si="9"/>
        <v>584.92000000000007</v>
      </c>
    </row>
    <row r="13" spans="1:29">
      <c r="A13" s="46">
        <v>45393</v>
      </c>
      <c r="B13" s="53">
        <v>45</v>
      </c>
      <c r="C13" s="61">
        <v>420</v>
      </c>
      <c r="D13" s="234"/>
      <c r="E13" s="234"/>
      <c r="F13" s="234"/>
      <c r="G13" s="33"/>
      <c r="I13" s="7"/>
      <c r="J13" s="52"/>
      <c r="K13" s="52"/>
      <c r="T13" s="81">
        <f t="shared" si="0"/>
        <v>57.6</v>
      </c>
      <c r="U13" s="21">
        <f t="shared" si="1"/>
        <v>46.08</v>
      </c>
      <c r="V13" s="21">
        <f t="shared" si="2"/>
        <v>69.12</v>
      </c>
      <c r="W13">
        <f t="shared" si="3"/>
        <v>34.56</v>
      </c>
      <c r="X13" s="80">
        <f t="shared" si="4"/>
        <v>80.64</v>
      </c>
      <c r="Y13" s="21">
        <f t="shared" si="5"/>
        <v>417.8</v>
      </c>
      <c r="Z13" s="21">
        <f t="shared" si="6"/>
        <v>334.24</v>
      </c>
      <c r="AA13" s="21">
        <f t="shared" si="7"/>
        <v>501.36</v>
      </c>
      <c r="AB13">
        <f t="shared" si="8"/>
        <v>250.68</v>
      </c>
      <c r="AC13" s="80">
        <f t="shared" si="9"/>
        <v>584.92000000000007</v>
      </c>
    </row>
    <row r="14" spans="1:29">
      <c r="A14" s="46">
        <v>45394</v>
      </c>
      <c r="B14" s="38">
        <v>47</v>
      </c>
      <c r="C14" s="62">
        <v>461</v>
      </c>
      <c r="D14" s="234"/>
      <c r="E14" s="234"/>
      <c r="F14" s="234"/>
      <c r="G14" s="33"/>
      <c r="T14" s="81">
        <f t="shared" si="0"/>
        <v>57.6</v>
      </c>
      <c r="U14" s="21">
        <f t="shared" si="1"/>
        <v>46.08</v>
      </c>
      <c r="V14" s="21">
        <f t="shared" si="2"/>
        <v>69.12</v>
      </c>
      <c r="W14">
        <f t="shared" si="3"/>
        <v>34.56</v>
      </c>
      <c r="X14" s="80">
        <f t="shared" si="4"/>
        <v>80.64</v>
      </c>
      <c r="Y14" s="21">
        <f t="shared" si="5"/>
        <v>417.8</v>
      </c>
      <c r="Z14" s="21">
        <f t="shared" si="6"/>
        <v>334.24</v>
      </c>
      <c r="AA14" s="21">
        <f t="shared" si="7"/>
        <v>501.36</v>
      </c>
      <c r="AB14">
        <f t="shared" si="8"/>
        <v>250.68</v>
      </c>
      <c r="AC14" s="80">
        <f t="shared" si="9"/>
        <v>584.92000000000007</v>
      </c>
    </row>
    <row r="15" spans="1:29">
      <c r="A15" s="70">
        <v>45397</v>
      </c>
      <c r="B15" s="38">
        <v>60</v>
      </c>
      <c r="C15" s="62">
        <v>476</v>
      </c>
      <c r="D15" s="234"/>
      <c r="E15" s="234"/>
      <c r="F15" s="234"/>
      <c r="G15" s="33"/>
      <c r="I15" s="13" t="s">
        <v>31</v>
      </c>
      <c r="J15" s="13"/>
      <c r="K15" s="13"/>
      <c r="T15" s="81">
        <f t="shared" si="0"/>
        <v>57.6</v>
      </c>
      <c r="U15" s="21">
        <f t="shared" si="1"/>
        <v>46.08</v>
      </c>
      <c r="V15" s="21">
        <f t="shared" si="2"/>
        <v>69.12</v>
      </c>
      <c r="W15">
        <f t="shared" si="3"/>
        <v>34.56</v>
      </c>
      <c r="X15" s="80">
        <f t="shared" si="4"/>
        <v>80.64</v>
      </c>
      <c r="Y15" s="21">
        <f t="shared" si="5"/>
        <v>417.8</v>
      </c>
      <c r="Z15" s="21">
        <f t="shared" si="6"/>
        <v>334.24</v>
      </c>
      <c r="AA15" s="21">
        <f t="shared" si="7"/>
        <v>501.36</v>
      </c>
      <c r="AB15">
        <f t="shared" si="8"/>
        <v>250.68</v>
      </c>
      <c r="AC15" s="80">
        <f t="shared" si="9"/>
        <v>584.92000000000007</v>
      </c>
    </row>
    <row r="16" spans="1:29">
      <c r="A16" s="95"/>
      <c r="B16" s="38"/>
      <c r="C16" s="62"/>
      <c r="D16" s="63"/>
      <c r="E16" s="63"/>
      <c r="F16" s="63"/>
      <c r="G16" s="33"/>
      <c r="I16" s="13"/>
      <c r="J16" s="13"/>
      <c r="K16" s="13"/>
      <c r="T16" s="81">
        <f t="shared" si="0"/>
        <v>57.6</v>
      </c>
      <c r="U16" s="21">
        <f t="shared" si="1"/>
        <v>46.08</v>
      </c>
      <c r="V16" s="21">
        <f t="shared" si="2"/>
        <v>69.12</v>
      </c>
      <c r="W16">
        <f t="shared" si="3"/>
        <v>34.56</v>
      </c>
      <c r="X16" s="80">
        <f t="shared" si="4"/>
        <v>80.64</v>
      </c>
      <c r="Y16" s="21"/>
      <c r="Z16" s="21"/>
      <c r="AA16" s="21"/>
      <c r="AC16" s="80"/>
    </row>
    <row r="17" spans="1:29">
      <c r="A17" s="12">
        <v>45400</v>
      </c>
      <c r="B17" s="40">
        <v>25</v>
      </c>
      <c r="C17" s="49">
        <v>337</v>
      </c>
      <c r="D17" s="63"/>
      <c r="E17" s="64"/>
      <c r="F17" s="65"/>
      <c r="G17" s="33"/>
      <c r="I17" s="13" t="s">
        <v>10</v>
      </c>
      <c r="J17" s="14">
        <f>AVERAGE(B7:B41)</f>
        <v>57.833333333333336</v>
      </c>
      <c r="K17" s="13">
        <f>AVERAGE(C7:C41)</f>
        <v>429.5</v>
      </c>
      <c r="T17" s="81">
        <f t="shared" si="0"/>
        <v>57.6</v>
      </c>
      <c r="U17" s="21">
        <f t="shared" si="1"/>
        <v>46.08</v>
      </c>
      <c r="V17" s="21">
        <f t="shared" si="2"/>
        <v>69.12</v>
      </c>
      <c r="W17">
        <f t="shared" si="3"/>
        <v>34.56</v>
      </c>
      <c r="X17" s="80">
        <f t="shared" si="4"/>
        <v>80.64</v>
      </c>
      <c r="Y17" s="21">
        <f t="shared" si="5"/>
        <v>417.8</v>
      </c>
      <c r="Z17" s="21">
        <f t="shared" si="6"/>
        <v>334.24</v>
      </c>
      <c r="AA17" s="21">
        <f t="shared" si="7"/>
        <v>501.36</v>
      </c>
      <c r="AB17">
        <f t="shared" si="8"/>
        <v>250.68</v>
      </c>
      <c r="AC17" s="80">
        <f t="shared" si="9"/>
        <v>584.92000000000007</v>
      </c>
    </row>
    <row r="18" spans="1:29">
      <c r="A18" s="12">
        <v>45401</v>
      </c>
      <c r="B18" s="40">
        <v>21</v>
      </c>
      <c r="C18" s="39">
        <v>393</v>
      </c>
      <c r="D18" s="41"/>
      <c r="E18" s="42"/>
      <c r="F18" s="42"/>
      <c r="G18" s="13"/>
      <c r="I18" s="13" t="s">
        <v>12</v>
      </c>
      <c r="J18" s="13">
        <f>STDEV(B14:B39)</f>
        <v>14.619688577998057</v>
      </c>
      <c r="K18" s="13">
        <f>STDEV(C14:C39)</f>
        <v>64.290585716453847</v>
      </c>
      <c r="T18" s="81">
        <f t="shared" si="0"/>
        <v>57.6</v>
      </c>
      <c r="U18" s="21">
        <f t="shared" si="1"/>
        <v>46.08</v>
      </c>
      <c r="V18" s="21">
        <f t="shared" si="2"/>
        <v>69.12</v>
      </c>
      <c r="W18">
        <f t="shared" si="3"/>
        <v>34.56</v>
      </c>
      <c r="X18" s="80">
        <f t="shared" si="4"/>
        <v>80.64</v>
      </c>
      <c r="Y18" s="21">
        <f t="shared" si="5"/>
        <v>417.8</v>
      </c>
      <c r="Z18" s="21">
        <f t="shared" si="6"/>
        <v>334.24</v>
      </c>
      <c r="AA18" s="21">
        <f t="shared" si="7"/>
        <v>501.36</v>
      </c>
      <c r="AB18">
        <f t="shared" si="8"/>
        <v>250.68</v>
      </c>
      <c r="AC18" s="80">
        <f t="shared" si="9"/>
        <v>584.92000000000007</v>
      </c>
    </row>
    <row r="19" spans="1:29">
      <c r="A19" s="72">
        <v>45404</v>
      </c>
      <c r="B19" s="94">
        <v>66</v>
      </c>
      <c r="C19" s="39">
        <v>416</v>
      </c>
      <c r="D19" s="41"/>
      <c r="E19" s="42"/>
      <c r="F19" s="42"/>
      <c r="G19" s="13"/>
      <c r="I19" s="13" t="s">
        <v>33</v>
      </c>
      <c r="J19" s="13">
        <f>J18/J17*100</f>
        <v>25.279000423051396</v>
      </c>
      <c r="K19" s="13">
        <f>K18/K17*100</f>
        <v>14.96870447414525</v>
      </c>
      <c r="T19" s="81">
        <f t="shared" si="0"/>
        <v>57.6</v>
      </c>
      <c r="U19" s="21">
        <f t="shared" si="1"/>
        <v>46.08</v>
      </c>
      <c r="V19" s="21">
        <f t="shared" si="2"/>
        <v>69.12</v>
      </c>
      <c r="W19">
        <f t="shared" si="3"/>
        <v>34.56</v>
      </c>
      <c r="X19" s="80">
        <f t="shared" si="4"/>
        <v>80.64</v>
      </c>
      <c r="Y19" s="21">
        <f t="shared" si="5"/>
        <v>417.8</v>
      </c>
      <c r="Z19" s="21">
        <f t="shared" si="6"/>
        <v>334.24</v>
      </c>
      <c r="AA19" s="21">
        <f t="shared" si="7"/>
        <v>501.36</v>
      </c>
      <c r="AB19">
        <f t="shared" si="8"/>
        <v>250.68</v>
      </c>
      <c r="AC19" s="80">
        <f t="shared" si="9"/>
        <v>584.92000000000007</v>
      </c>
    </row>
    <row r="20" spans="1:29">
      <c r="A20" s="70">
        <v>45405</v>
      </c>
      <c r="B20" s="49">
        <v>63</v>
      </c>
      <c r="C20" s="39">
        <v>500</v>
      </c>
      <c r="D20" s="41"/>
      <c r="E20" s="42"/>
      <c r="F20" s="42"/>
      <c r="G20" s="13"/>
      <c r="T20" s="81">
        <f t="shared" si="0"/>
        <v>57.6</v>
      </c>
      <c r="U20" s="21">
        <f t="shared" si="1"/>
        <v>46.08</v>
      </c>
      <c r="V20" s="21">
        <f t="shared" si="2"/>
        <v>69.12</v>
      </c>
      <c r="W20">
        <f t="shared" si="3"/>
        <v>34.56</v>
      </c>
      <c r="X20" s="80">
        <f t="shared" si="4"/>
        <v>80.64</v>
      </c>
      <c r="Y20" s="21">
        <f t="shared" si="5"/>
        <v>417.8</v>
      </c>
      <c r="Z20" s="21">
        <f t="shared" si="6"/>
        <v>334.24</v>
      </c>
      <c r="AA20" s="21">
        <f t="shared" si="7"/>
        <v>501.36</v>
      </c>
      <c r="AB20">
        <f t="shared" si="8"/>
        <v>250.68</v>
      </c>
      <c r="AC20" s="80">
        <f t="shared" si="9"/>
        <v>584.92000000000007</v>
      </c>
    </row>
    <row r="21" spans="1:29">
      <c r="A21" s="71">
        <v>45406</v>
      </c>
      <c r="B21" s="92">
        <v>59</v>
      </c>
      <c r="C21" s="38">
        <v>446</v>
      </c>
      <c r="D21" s="44"/>
      <c r="E21" s="42"/>
      <c r="F21" s="42"/>
      <c r="G21" s="13"/>
      <c r="T21" s="81">
        <f t="shared" si="0"/>
        <v>57.6</v>
      </c>
      <c r="U21" s="21">
        <f t="shared" si="1"/>
        <v>46.08</v>
      </c>
      <c r="V21" s="21">
        <f t="shared" si="2"/>
        <v>69.12</v>
      </c>
      <c r="W21">
        <f t="shared" si="3"/>
        <v>34.56</v>
      </c>
      <c r="X21" s="80">
        <f t="shared" si="4"/>
        <v>80.64</v>
      </c>
      <c r="Y21" s="21">
        <f t="shared" si="5"/>
        <v>417.8</v>
      </c>
      <c r="Z21" s="21">
        <f t="shared" si="6"/>
        <v>334.24</v>
      </c>
      <c r="AA21" s="21">
        <f t="shared" si="7"/>
        <v>501.36</v>
      </c>
      <c r="AB21">
        <f t="shared" si="8"/>
        <v>250.68</v>
      </c>
      <c r="AC21" s="80">
        <f t="shared" si="9"/>
        <v>584.92000000000007</v>
      </c>
    </row>
    <row r="22" spans="1:29">
      <c r="A22" s="71">
        <v>45407</v>
      </c>
      <c r="B22" s="92">
        <v>62</v>
      </c>
      <c r="C22" s="45">
        <v>352</v>
      </c>
      <c r="D22" s="44"/>
      <c r="E22" s="42"/>
      <c r="F22" s="42"/>
      <c r="G22" s="13"/>
      <c r="T22" s="81">
        <f t="shared" si="0"/>
        <v>57.6</v>
      </c>
      <c r="U22" s="21">
        <f t="shared" si="1"/>
        <v>46.08</v>
      </c>
      <c r="V22" s="21">
        <f t="shared" si="2"/>
        <v>69.12</v>
      </c>
      <c r="W22">
        <f t="shared" si="3"/>
        <v>34.56</v>
      </c>
      <c r="X22" s="80">
        <f t="shared" si="4"/>
        <v>80.64</v>
      </c>
      <c r="Y22" s="21">
        <f t="shared" si="5"/>
        <v>417.8</v>
      </c>
      <c r="Z22" s="21">
        <f t="shared" si="6"/>
        <v>334.24</v>
      </c>
      <c r="AA22" s="21">
        <f t="shared" si="7"/>
        <v>501.36</v>
      </c>
      <c r="AB22">
        <f t="shared" si="8"/>
        <v>250.68</v>
      </c>
      <c r="AC22" s="80">
        <f t="shared" si="9"/>
        <v>584.92000000000007</v>
      </c>
    </row>
    <row r="23" spans="1:29">
      <c r="A23" s="46">
        <v>45408</v>
      </c>
      <c r="B23" s="49">
        <v>55</v>
      </c>
      <c r="C23" s="39">
        <v>301</v>
      </c>
      <c r="D23" s="44"/>
      <c r="E23" s="42"/>
      <c r="F23" s="42"/>
      <c r="G23" s="13"/>
      <c r="T23" s="81">
        <f t="shared" si="0"/>
        <v>57.6</v>
      </c>
      <c r="U23" s="21">
        <f t="shared" si="1"/>
        <v>46.08</v>
      </c>
      <c r="V23" s="21">
        <f t="shared" si="2"/>
        <v>69.12</v>
      </c>
      <c r="W23">
        <f t="shared" si="3"/>
        <v>34.56</v>
      </c>
      <c r="X23" s="80">
        <f t="shared" si="4"/>
        <v>80.64</v>
      </c>
      <c r="Y23" s="21">
        <f t="shared" si="5"/>
        <v>417.8</v>
      </c>
      <c r="Z23" s="21">
        <f t="shared" si="6"/>
        <v>334.24</v>
      </c>
      <c r="AA23" s="21">
        <f t="shared" si="7"/>
        <v>501.36</v>
      </c>
      <c r="AB23">
        <f t="shared" si="8"/>
        <v>250.68</v>
      </c>
      <c r="AC23" s="80">
        <f t="shared" si="9"/>
        <v>584.92000000000007</v>
      </c>
    </row>
    <row r="24" spans="1:29">
      <c r="A24" s="46">
        <v>45411</v>
      </c>
      <c r="B24" s="93">
        <v>64</v>
      </c>
      <c r="C24" s="39">
        <v>496</v>
      </c>
      <c r="D24" s="44"/>
      <c r="E24" s="42"/>
      <c r="F24" s="39"/>
      <c r="G24" s="13"/>
      <c r="T24" s="81">
        <f t="shared" si="0"/>
        <v>57.6</v>
      </c>
      <c r="U24" s="21">
        <f t="shared" si="1"/>
        <v>46.08</v>
      </c>
      <c r="V24" s="21">
        <f t="shared" si="2"/>
        <v>69.12</v>
      </c>
      <c r="W24">
        <f t="shared" si="3"/>
        <v>34.56</v>
      </c>
      <c r="X24" s="80">
        <f t="shared" si="4"/>
        <v>80.64</v>
      </c>
      <c r="Y24" s="21">
        <f t="shared" si="5"/>
        <v>417.8</v>
      </c>
      <c r="Z24" s="21">
        <f t="shared" si="6"/>
        <v>334.24</v>
      </c>
      <c r="AA24" s="21">
        <f t="shared" si="7"/>
        <v>501.36</v>
      </c>
      <c r="AB24">
        <f t="shared" si="8"/>
        <v>250.68</v>
      </c>
      <c r="AC24" s="80">
        <f t="shared" si="9"/>
        <v>584.92000000000007</v>
      </c>
    </row>
    <row r="25" spans="1:29">
      <c r="A25" s="46">
        <v>45412</v>
      </c>
      <c r="B25" s="94">
        <v>50</v>
      </c>
      <c r="C25" s="43">
        <v>438</v>
      </c>
      <c r="D25" s="48"/>
      <c r="E25" s="42"/>
      <c r="F25" s="42"/>
      <c r="G25" s="13"/>
      <c r="T25" s="81">
        <f t="shared" si="0"/>
        <v>57.6</v>
      </c>
      <c r="U25" s="21">
        <f t="shared" si="1"/>
        <v>46.08</v>
      </c>
      <c r="V25" s="21">
        <f t="shared" si="2"/>
        <v>69.12</v>
      </c>
      <c r="W25">
        <f t="shared" si="3"/>
        <v>34.56</v>
      </c>
      <c r="X25" s="80">
        <f t="shared" si="4"/>
        <v>80.64</v>
      </c>
      <c r="Y25" s="21">
        <f t="shared" si="5"/>
        <v>417.8</v>
      </c>
      <c r="Z25" s="21">
        <f t="shared" si="6"/>
        <v>334.24</v>
      </c>
      <c r="AA25" s="21">
        <f t="shared" si="7"/>
        <v>501.36</v>
      </c>
      <c r="AB25">
        <f t="shared" si="8"/>
        <v>250.68</v>
      </c>
      <c r="AC25" s="80">
        <f t="shared" si="9"/>
        <v>584.92000000000007</v>
      </c>
    </row>
    <row r="26" spans="1:29">
      <c r="A26" s="46">
        <v>45413</v>
      </c>
      <c r="B26" s="49">
        <v>67</v>
      </c>
      <c r="C26" s="42">
        <v>487</v>
      </c>
      <c r="D26" s="48"/>
      <c r="E26" s="42"/>
      <c r="F26" s="42"/>
      <c r="G26" s="13"/>
      <c r="J26" s="21"/>
      <c r="T26" s="81">
        <f t="shared" si="0"/>
        <v>57.6</v>
      </c>
      <c r="U26" s="21">
        <f t="shared" si="1"/>
        <v>46.08</v>
      </c>
      <c r="V26" s="21">
        <f t="shared" si="2"/>
        <v>69.12</v>
      </c>
      <c r="W26">
        <f t="shared" si="3"/>
        <v>34.56</v>
      </c>
      <c r="X26" s="80">
        <f t="shared" si="4"/>
        <v>80.64</v>
      </c>
      <c r="Y26" s="21">
        <f t="shared" si="5"/>
        <v>417.8</v>
      </c>
      <c r="Z26" s="21">
        <f t="shared" si="6"/>
        <v>334.24</v>
      </c>
      <c r="AA26" s="21">
        <f t="shared" si="7"/>
        <v>501.36</v>
      </c>
      <c r="AB26">
        <f t="shared" si="8"/>
        <v>250.68</v>
      </c>
      <c r="AC26" s="80">
        <f t="shared" si="9"/>
        <v>584.92000000000007</v>
      </c>
    </row>
    <row r="27" spans="1:29">
      <c r="A27" s="46">
        <v>45414</v>
      </c>
      <c r="B27" s="49">
        <v>68</v>
      </c>
      <c r="C27" s="42">
        <v>472</v>
      </c>
      <c r="D27" s="44"/>
      <c r="E27" s="42"/>
      <c r="F27" s="42"/>
      <c r="G27" s="13"/>
      <c r="T27" s="81">
        <f t="shared" si="0"/>
        <v>57.6</v>
      </c>
      <c r="U27" s="21">
        <f t="shared" si="1"/>
        <v>46.08</v>
      </c>
      <c r="V27" s="21">
        <f t="shared" si="2"/>
        <v>69.12</v>
      </c>
      <c r="W27">
        <f t="shared" si="3"/>
        <v>34.56</v>
      </c>
      <c r="X27" s="80">
        <f t="shared" si="4"/>
        <v>80.64</v>
      </c>
      <c r="Y27" s="21">
        <f t="shared" si="5"/>
        <v>417.8</v>
      </c>
      <c r="Z27" s="21">
        <f t="shared" si="6"/>
        <v>334.24</v>
      </c>
      <c r="AA27" s="21">
        <f t="shared" si="7"/>
        <v>501.36</v>
      </c>
      <c r="AB27">
        <f t="shared" si="8"/>
        <v>250.68</v>
      </c>
      <c r="AC27" s="80">
        <f t="shared" si="9"/>
        <v>584.92000000000007</v>
      </c>
    </row>
    <row r="28" spans="1:29">
      <c r="A28" s="46">
        <v>45415</v>
      </c>
      <c r="B28" s="42">
        <v>74</v>
      </c>
      <c r="C28" s="42">
        <v>452</v>
      </c>
      <c r="D28" s="44"/>
      <c r="E28" s="42"/>
      <c r="F28" s="42"/>
      <c r="G28" s="13"/>
      <c r="T28" s="81">
        <f t="shared" si="0"/>
        <v>57.6</v>
      </c>
      <c r="U28" s="21">
        <f t="shared" si="1"/>
        <v>46.08</v>
      </c>
      <c r="V28" s="21">
        <f t="shared" si="2"/>
        <v>69.12</v>
      </c>
      <c r="W28">
        <f t="shared" si="3"/>
        <v>34.56</v>
      </c>
      <c r="X28" s="80">
        <f t="shared" si="4"/>
        <v>80.64</v>
      </c>
      <c r="Y28" s="21">
        <f t="shared" si="5"/>
        <v>417.8</v>
      </c>
      <c r="Z28" s="21">
        <f t="shared" si="6"/>
        <v>334.24</v>
      </c>
      <c r="AA28" s="21">
        <f t="shared" si="7"/>
        <v>501.36</v>
      </c>
      <c r="AB28">
        <f t="shared" si="8"/>
        <v>250.68</v>
      </c>
      <c r="AC28" s="80">
        <f t="shared" si="9"/>
        <v>584.92000000000007</v>
      </c>
    </row>
    <row r="29" spans="1:29">
      <c r="A29" s="46">
        <v>45419</v>
      </c>
      <c r="B29" s="42">
        <v>52</v>
      </c>
      <c r="C29" s="42">
        <v>326</v>
      </c>
      <c r="D29" s="44"/>
      <c r="E29" s="42"/>
      <c r="F29" s="42"/>
      <c r="G29" s="13"/>
      <c r="T29" s="81">
        <f t="shared" si="0"/>
        <v>57.6</v>
      </c>
      <c r="U29" s="21">
        <f t="shared" si="1"/>
        <v>46.08</v>
      </c>
      <c r="V29" s="21">
        <f t="shared" si="2"/>
        <v>69.12</v>
      </c>
      <c r="W29">
        <f t="shared" si="3"/>
        <v>34.56</v>
      </c>
      <c r="X29" s="80">
        <f t="shared" si="4"/>
        <v>80.64</v>
      </c>
      <c r="Y29" s="21">
        <f t="shared" si="5"/>
        <v>417.8</v>
      </c>
      <c r="Z29" s="21">
        <f t="shared" si="6"/>
        <v>334.24</v>
      </c>
      <c r="AA29" s="21">
        <f t="shared" si="7"/>
        <v>501.36</v>
      </c>
      <c r="AB29">
        <f t="shared" si="8"/>
        <v>250.68</v>
      </c>
      <c r="AC29" s="80">
        <f t="shared" si="9"/>
        <v>584.92000000000007</v>
      </c>
    </row>
    <row r="30" spans="1:29">
      <c r="A30" s="46">
        <v>45420</v>
      </c>
      <c r="B30" s="42">
        <v>69</v>
      </c>
      <c r="C30" s="42">
        <v>478</v>
      </c>
      <c r="D30" s="44"/>
      <c r="E30" s="42"/>
      <c r="F30" s="42"/>
      <c r="G30" s="13"/>
      <c r="T30" s="81">
        <f t="shared" si="0"/>
        <v>57.6</v>
      </c>
      <c r="U30" s="21">
        <f t="shared" si="1"/>
        <v>46.08</v>
      </c>
      <c r="V30" s="21">
        <f t="shared" si="2"/>
        <v>69.12</v>
      </c>
      <c r="W30">
        <f t="shared" si="3"/>
        <v>34.56</v>
      </c>
      <c r="X30" s="80">
        <f t="shared" si="4"/>
        <v>80.64</v>
      </c>
      <c r="Y30" s="21">
        <f t="shared" si="5"/>
        <v>417.8</v>
      </c>
      <c r="Z30" s="21">
        <f t="shared" si="6"/>
        <v>334.24</v>
      </c>
      <c r="AA30" s="21">
        <f t="shared" si="7"/>
        <v>501.36</v>
      </c>
      <c r="AB30">
        <f t="shared" si="8"/>
        <v>250.68</v>
      </c>
      <c r="AC30" s="80">
        <f t="shared" si="9"/>
        <v>584.92000000000007</v>
      </c>
    </row>
    <row r="31" spans="1:29">
      <c r="A31" s="46">
        <v>45421</v>
      </c>
      <c r="B31" s="42">
        <v>65</v>
      </c>
      <c r="C31" s="42">
        <v>380</v>
      </c>
      <c r="D31" s="44"/>
      <c r="E31" s="42"/>
      <c r="F31" s="42"/>
      <c r="G31" s="13"/>
      <c r="T31" s="81">
        <f t="shared" si="0"/>
        <v>57.6</v>
      </c>
      <c r="U31" s="21">
        <f t="shared" si="1"/>
        <v>46.08</v>
      </c>
      <c r="V31" s="21">
        <f t="shared" si="2"/>
        <v>69.12</v>
      </c>
      <c r="W31">
        <f t="shared" si="3"/>
        <v>34.56</v>
      </c>
      <c r="X31" s="80">
        <f t="shared" si="4"/>
        <v>80.64</v>
      </c>
      <c r="Y31" s="21">
        <f t="shared" si="5"/>
        <v>417.8</v>
      </c>
      <c r="Z31" s="21">
        <f t="shared" si="6"/>
        <v>334.24</v>
      </c>
      <c r="AA31" s="21">
        <f t="shared" si="7"/>
        <v>501.36</v>
      </c>
      <c r="AB31">
        <f t="shared" si="8"/>
        <v>250.68</v>
      </c>
      <c r="AC31" s="80">
        <f t="shared" si="9"/>
        <v>584.92000000000007</v>
      </c>
    </row>
    <row r="32" spans="1:29">
      <c r="A32" s="46"/>
      <c r="B32" s="42"/>
      <c r="C32" s="42"/>
      <c r="D32" s="48"/>
      <c r="E32" s="42"/>
      <c r="F32" s="42"/>
      <c r="G32" s="13"/>
      <c r="T32" s="81">
        <f t="shared" si="0"/>
        <v>57.6</v>
      </c>
      <c r="U32" s="21">
        <f t="shared" si="1"/>
        <v>46.08</v>
      </c>
      <c r="V32" s="21">
        <f t="shared" si="2"/>
        <v>69.12</v>
      </c>
      <c r="W32">
        <f t="shared" si="3"/>
        <v>34.56</v>
      </c>
      <c r="X32" s="80">
        <f t="shared" si="4"/>
        <v>80.64</v>
      </c>
      <c r="Y32" s="21">
        <f t="shared" si="5"/>
        <v>417.8</v>
      </c>
      <c r="Z32" s="21">
        <f t="shared" si="6"/>
        <v>334.24</v>
      </c>
      <c r="AA32" s="21">
        <f t="shared" si="7"/>
        <v>501.36</v>
      </c>
      <c r="AB32">
        <f t="shared" si="8"/>
        <v>250.68</v>
      </c>
      <c r="AC32" s="80">
        <f t="shared" si="9"/>
        <v>584.92000000000007</v>
      </c>
    </row>
    <row r="33" spans="1:29">
      <c r="A33" s="46"/>
      <c r="B33" s="42"/>
      <c r="C33" s="42"/>
      <c r="D33" s="44"/>
      <c r="E33" s="42"/>
      <c r="F33" s="42"/>
      <c r="G33" s="13"/>
      <c r="T33" s="81">
        <f t="shared" si="0"/>
        <v>57.6</v>
      </c>
      <c r="U33" s="21">
        <f t="shared" si="1"/>
        <v>46.08</v>
      </c>
      <c r="V33" s="21">
        <f t="shared" si="2"/>
        <v>69.12</v>
      </c>
      <c r="W33">
        <f t="shared" si="3"/>
        <v>34.56</v>
      </c>
      <c r="X33" s="80">
        <f t="shared" si="4"/>
        <v>80.64</v>
      </c>
      <c r="Y33" s="21">
        <f t="shared" si="5"/>
        <v>417.8</v>
      </c>
      <c r="Z33" s="21">
        <f t="shared" si="6"/>
        <v>334.24</v>
      </c>
      <c r="AA33" s="21">
        <f t="shared" si="7"/>
        <v>501.36</v>
      </c>
      <c r="AB33">
        <f t="shared" si="8"/>
        <v>250.68</v>
      </c>
      <c r="AC33" s="80">
        <f t="shared" si="9"/>
        <v>584.92000000000007</v>
      </c>
    </row>
    <row r="34" spans="1:29">
      <c r="A34" s="46"/>
      <c r="B34" s="42"/>
      <c r="C34" s="42"/>
      <c r="D34" s="44"/>
      <c r="E34" s="42"/>
      <c r="F34" s="42"/>
      <c r="G34" s="13"/>
      <c r="T34" s="81">
        <f t="shared" si="0"/>
        <v>57.6</v>
      </c>
      <c r="U34" s="21">
        <f t="shared" si="1"/>
        <v>46.08</v>
      </c>
      <c r="V34" s="21">
        <f t="shared" si="2"/>
        <v>69.12</v>
      </c>
      <c r="W34">
        <f t="shared" si="3"/>
        <v>34.56</v>
      </c>
      <c r="X34" s="80">
        <f t="shared" si="4"/>
        <v>80.64</v>
      </c>
      <c r="Y34" s="21">
        <f t="shared" si="5"/>
        <v>417.8</v>
      </c>
      <c r="Z34" s="21">
        <f t="shared" si="6"/>
        <v>334.24</v>
      </c>
      <c r="AA34" s="21">
        <f t="shared" si="7"/>
        <v>501.36</v>
      </c>
      <c r="AB34">
        <f t="shared" si="8"/>
        <v>250.68</v>
      </c>
      <c r="AC34" s="80">
        <f t="shared" si="9"/>
        <v>584.92000000000007</v>
      </c>
    </row>
    <row r="35" spans="1:29">
      <c r="A35" s="46"/>
      <c r="B35" s="42"/>
      <c r="C35" s="47"/>
      <c r="D35" s="48"/>
      <c r="E35" s="42"/>
      <c r="F35" s="42"/>
      <c r="G35" s="13"/>
      <c r="T35" s="81">
        <f t="shared" si="0"/>
        <v>57.6</v>
      </c>
      <c r="U35" s="21">
        <f t="shared" si="1"/>
        <v>46.08</v>
      </c>
      <c r="V35" s="21">
        <f t="shared" si="2"/>
        <v>69.12</v>
      </c>
      <c r="W35">
        <f t="shared" si="3"/>
        <v>34.56</v>
      </c>
      <c r="X35" s="80">
        <f t="shared" si="4"/>
        <v>80.64</v>
      </c>
      <c r="Y35" s="21">
        <f t="shared" si="5"/>
        <v>417.8</v>
      </c>
      <c r="Z35" s="21">
        <f t="shared" si="6"/>
        <v>334.24</v>
      </c>
      <c r="AA35" s="21">
        <f t="shared" si="7"/>
        <v>501.36</v>
      </c>
      <c r="AB35">
        <f t="shared" si="8"/>
        <v>250.68</v>
      </c>
      <c r="AC35" s="80">
        <f t="shared" si="9"/>
        <v>584.92000000000007</v>
      </c>
    </row>
    <row r="36" spans="1:29">
      <c r="A36" s="46"/>
      <c r="B36" s="42"/>
      <c r="C36" s="42"/>
      <c r="D36" s="48"/>
      <c r="E36" s="42"/>
      <c r="F36" s="42"/>
      <c r="G36" s="13"/>
      <c r="T36" s="81">
        <f t="shared" si="0"/>
        <v>57.6</v>
      </c>
      <c r="U36" s="21">
        <f t="shared" si="1"/>
        <v>46.08</v>
      </c>
      <c r="V36" s="21">
        <f t="shared" si="2"/>
        <v>69.12</v>
      </c>
      <c r="W36">
        <f t="shared" si="3"/>
        <v>34.56</v>
      </c>
      <c r="X36" s="80">
        <f t="shared" si="4"/>
        <v>80.64</v>
      </c>
      <c r="Y36" s="21">
        <f t="shared" si="5"/>
        <v>417.8</v>
      </c>
      <c r="Z36" s="21">
        <f t="shared" si="6"/>
        <v>334.24</v>
      </c>
      <c r="AA36" s="21">
        <f t="shared" si="7"/>
        <v>501.36</v>
      </c>
      <c r="AB36">
        <f t="shared" si="8"/>
        <v>250.68</v>
      </c>
      <c r="AC36" s="80">
        <f t="shared" si="9"/>
        <v>584.92000000000007</v>
      </c>
    </row>
    <row r="37" spans="1:29">
      <c r="A37" s="46"/>
      <c r="B37" s="91"/>
      <c r="C37" s="42"/>
      <c r="D37" s="44"/>
      <c r="E37" s="13"/>
      <c r="F37" s="13"/>
      <c r="G37" s="13"/>
      <c r="T37" s="81">
        <f t="shared" si="0"/>
        <v>57.6</v>
      </c>
      <c r="U37" s="21">
        <f t="shared" si="1"/>
        <v>46.08</v>
      </c>
      <c r="V37" s="21">
        <f t="shared" si="2"/>
        <v>69.12</v>
      </c>
      <c r="W37">
        <f t="shared" si="3"/>
        <v>34.56</v>
      </c>
      <c r="X37" s="80">
        <f t="shared" si="4"/>
        <v>80.64</v>
      </c>
      <c r="Y37" s="21">
        <f t="shared" si="5"/>
        <v>417.8</v>
      </c>
      <c r="Z37" s="21">
        <f t="shared" si="6"/>
        <v>334.24</v>
      </c>
      <c r="AA37" s="21">
        <f t="shared" si="7"/>
        <v>501.36</v>
      </c>
      <c r="AB37">
        <f t="shared" si="8"/>
        <v>250.68</v>
      </c>
      <c r="AC37" s="80">
        <f t="shared" si="9"/>
        <v>584.92000000000007</v>
      </c>
    </row>
    <row r="38" spans="1:29">
      <c r="A38" s="46"/>
      <c r="B38" s="42"/>
      <c r="C38" s="42"/>
      <c r="D38" s="44"/>
      <c r="E38" s="42"/>
      <c r="F38" s="42"/>
      <c r="G38" s="13"/>
      <c r="T38" s="81">
        <f t="shared" si="0"/>
        <v>57.6</v>
      </c>
      <c r="U38" s="21">
        <f t="shared" si="1"/>
        <v>46.08</v>
      </c>
      <c r="V38" s="21">
        <f t="shared" si="2"/>
        <v>69.12</v>
      </c>
      <c r="W38">
        <f t="shared" si="3"/>
        <v>34.56</v>
      </c>
      <c r="X38" s="80">
        <f t="shared" si="4"/>
        <v>80.64</v>
      </c>
      <c r="Y38" s="21">
        <f t="shared" si="5"/>
        <v>417.8</v>
      </c>
      <c r="Z38" s="21">
        <f t="shared" si="6"/>
        <v>334.24</v>
      </c>
      <c r="AA38" s="21">
        <f t="shared" si="7"/>
        <v>501.36</v>
      </c>
      <c r="AB38">
        <f t="shared" si="8"/>
        <v>250.68</v>
      </c>
      <c r="AC38" s="80">
        <f t="shared" si="9"/>
        <v>584.92000000000007</v>
      </c>
    </row>
    <row r="39" spans="1:29">
      <c r="A39" s="46"/>
      <c r="B39" s="42"/>
      <c r="C39" s="42"/>
      <c r="D39" s="48"/>
      <c r="E39" s="42"/>
      <c r="F39" s="42"/>
      <c r="G39" s="13"/>
      <c r="T39" s="81">
        <f t="shared" si="0"/>
        <v>57.6</v>
      </c>
      <c r="U39" s="21">
        <f t="shared" si="1"/>
        <v>46.08</v>
      </c>
      <c r="V39" s="21">
        <f t="shared" si="2"/>
        <v>69.12</v>
      </c>
      <c r="W39">
        <f t="shared" si="3"/>
        <v>34.56</v>
      </c>
      <c r="X39" s="80">
        <f t="shared" si="4"/>
        <v>80.64</v>
      </c>
      <c r="Y39" s="21">
        <f t="shared" si="5"/>
        <v>417.8</v>
      </c>
      <c r="Z39" s="21">
        <f t="shared" si="6"/>
        <v>334.24</v>
      </c>
      <c r="AA39" s="21">
        <f t="shared" si="7"/>
        <v>501.36</v>
      </c>
      <c r="AB39">
        <f t="shared" si="8"/>
        <v>250.68</v>
      </c>
      <c r="AC39" s="80">
        <f t="shared" si="9"/>
        <v>584.92000000000007</v>
      </c>
    </row>
    <row r="40" spans="1:29">
      <c r="A40" s="46"/>
      <c r="B40" s="42"/>
      <c r="C40" s="42"/>
      <c r="D40" s="48"/>
      <c r="E40" s="42"/>
      <c r="F40" s="42"/>
      <c r="G40" s="13"/>
      <c r="T40" s="81">
        <f t="shared" si="0"/>
        <v>57.6</v>
      </c>
      <c r="U40" s="21">
        <f t="shared" si="1"/>
        <v>46.08</v>
      </c>
      <c r="V40" s="21">
        <f t="shared" si="2"/>
        <v>69.12</v>
      </c>
      <c r="W40">
        <f t="shared" si="3"/>
        <v>34.56</v>
      </c>
      <c r="X40" s="80">
        <f t="shared" si="4"/>
        <v>80.64</v>
      </c>
      <c r="Y40" s="21">
        <f t="shared" si="5"/>
        <v>417.8</v>
      </c>
      <c r="Z40" s="21">
        <f t="shared" si="6"/>
        <v>334.24</v>
      </c>
      <c r="AA40" s="21">
        <f t="shared" si="7"/>
        <v>501.36</v>
      </c>
      <c r="AB40">
        <f t="shared" si="8"/>
        <v>250.68</v>
      </c>
      <c r="AC40" s="80">
        <f t="shared" si="9"/>
        <v>584.92000000000007</v>
      </c>
    </row>
    <row r="41" spans="1:29">
      <c r="A41" s="46"/>
      <c r="B41" s="42"/>
      <c r="C41" s="42"/>
      <c r="D41" s="44"/>
      <c r="E41" s="42"/>
      <c r="F41" s="42"/>
      <c r="G41" s="13"/>
      <c r="T41" s="81">
        <f t="shared" si="0"/>
        <v>57.6</v>
      </c>
      <c r="U41" s="21">
        <f t="shared" si="1"/>
        <v>46.08</v>
      </c>
      <c r="V41" s="21">
        <f t="shared" si="2"/>
        <v>69.12</v>
      </c>
      <c r="W41">
        <f t="shared" si="3"/>
        <v>34.56</v>
      </c>
      <c r="X41" s="80">
        <f t="shared" si="4"/>
        <v>80.64</v>
      </c>
      <c r="Y41" s="21">
        <f t="shared" si="5"/>
        <v>417.8</v>
      </c>
      <c r="Z41" s="21">
        <f t="shared" si="6"/>
        <v>334.24</v>
      </c>
      <c r="AA41" s="21">
        <f t="shared" si="7"/>
        <v>501.36</v>
      </c>
      <c r="AB41">
        <f t="shared" si="8"/>
        <v>250.68</v>
      </c>
      <c r="AC41" s="80">
        <f t="shared" si="9"/>
        <v>584.92000000000007</v>
      </c>
    </row>
    <row r="42" spans="1:29">
      <c r="A42" s="46"/>
      <c r="B42" s="42"/>
      <c r="C42" s="42"/>
      <c r="D42" s="48"/>
      <c r="E42" s="42"/>
      <c r="F42" s="42"/>
      <c r="G42" s="13"/>
      <c r="T42" s="81">
        <f t="shared" si="0"/>
        <v>57.6</v>
      </c>
      <c r="U42" s="21">
        <f t="shared" si="1"/>
        <v>46.08</v>
      </c>
      <c r="V42" s="21">
        <f t="shared" si="2"/>
        <v>69.12</v>
      </c>
      <c r="W42">
        <f t="shared" si="3"/>
        <v>34.56</v>
      </c>
      <c r="X42" s="80">
        <f t="shared" si="4"/>
        <v>80.64</v>
      </c>
      <c r="Y42" s="21">
        <f t="shared" si="5"/>
        <v>417.8</v>
      </c>
      <c r="Z42" s="21">
        <f t="shared" si="6"/>
        <v>334.24</v>
      </c>
      <c r="AA42" s="21">
        <f t="shared" si="7"/>
        <v>501.36</v>
      </c>
      <c r="AB42">
        <f t="shared" si="8"/>
        <v>250.68</v>
      </c>
      <c r="AC42" s="80">
        <f t="shared" si="9"/>
        <v>584.92000000000007</v>
      </c>
    </row>
    <row r="43" spans="1:29">
      <c r="A43" s="46"/>
      <c r="B43" s="42"/>
      <c r="C43" s="42"/>
      <c r="D43" s="48"/>
      <c r="E43" s="42"/>
      <c r="F43" s="42"/>
      <c r="G43" s="13"/>
      <c r="T43" s="81">
        <f t="shared" si="0"/>
        <v>57.6</v>
      </c>
      <c r="U43" s="21">
        <f t="shared" si="1"/>
        <v>46.08</v>
      </c>
      <c r="V43" s="21">
        <f t="shared" si="2"/>
        <v>69.12</v>
      </c>
      <c r="W43">
        <f t="shared" si="3"/>
        <v>34.56</v>
      </c>
      <c r="X43" s="80">
        <f t="shared" si="4"/>
        <v>80.64</v>
      </c>
      <c r="Y43" s="21">
        <f t="shared" si="5"/>
        <v>417.8</v>
      </c>
      <c r="Z43" s="21">
        <f t="shared" si="6"/>
        <v>334.24</v>
      </c>
      <c r="AA43" s="21">
        <f t="shared" si="7"/>
        <v>501.36</v>
      </c>
      <c r="AB43">
        <f t="shared" si="8"/>
        <v>250.68</v>
      </c>
      <c r="AC43" s="80">
        <f t="shared" si="9"/>
        <v>584.92000000000007</v>
      </c>
    </row>
    <row r="44" spans="1:29">
      <c r="A44" s="46"/>
      <c r="B44" s="49"/>
      <c r="C44" s="42"/>
      <c r="D44" s="44"/>
      <c r="E44" s="42"/>
      <c r="F44" s="42"/>
      <c r="G44" s="13"/>
      <c r="T44" s="81">
        <f t="shared" si="0"/>
        <v>57.6</v>
      </c>
      <c r="U44" s="21">
        <f t="shared" si="1"/>
        <v>46.08</v>
      </c>
      <c r="V44" s="21">
        <f t="shared" si="2"/>
        <v>69.12</v>
      </c>
      <c r="W44">
        <f t="shared" si="3"/>
        <v>34.56</v>
      </c>
      <c r="X44" s="80">
        <f t="shared" si="4"/>
        <v>80.64</v>
      </c>
      <c r="Y44" s="21">
        <f t="shared" si="5"/>
        <v>417.8</v>
      </c>
      <c r="Z44" s="21">
        <f t="shared" si="6"/>
        <v>334.24</v>
      </c>
      <c r="AA44" s="21">
        <f t="shared" si="7"/>
        <v>501.36</v>
      </c>
      <c r="AB44">
        <f t="shared" si="8"/>
        <v>250.68</v>
      </c>
      <c r="AC44" s="80">
        <f t="shared" si="9"/>
        <v>584.92000000000007</v>
      </c>
    </row>
    <row r="45" spans="1:29">
      <c r="A45" s="46"/>
      <c r="B45" s="47"/>
      <c r="C45" s="42"/>
      <c r="D45" s="44"/>
      <c r="E45" s="42"/>
      <c r="F45" s="42"/>
      <c r="G45" s="13"/>
      <c r="T45" s="81">
        <f t="shared" si="0"/>
        <v>57.6</v>
      </c>
      <c r="U45" s="21">
        <f t="shared" si="1"/>
        <v>46.08</v>
      </c>
      <c r="V45" s="21">
        <f t="shared" si="2"/>
        <v>69.12</v>
      </c>
      <c r="W45">
        <f t="shared" si="3"/>
        <v>34.56</v>
      </c>
      <c r="X45" s="80">
        <f t="shared" si="4"/>
        <v>80.64</v>
      </c>
      <c r="Y45" s="21">
        <f t="shared" si="5"/>
        <v>417.8</v>
      </c>
      <c r="Z45" s="21">
        <f t="shared" si="6"/>
        <v>334.24</v>
      </c>
      <c r="AA45" s="21">
        <f t="shared" si="7"/>
        <v>501.36</v>
      </c>
      <c r="AB45">
        <f t="shared" si="8"/>
        <v>250.68</v>
      </c>
      <c r="AC45" s="80">
        <f t="shared" si="9"/>
        <v>584.92000000000007</v>
      </c>
    </row>
    <row r="46" spans="1:29">
      <c r="A46" s="46"/>
      <c r="B46" s="47"/>
      <c r="C46" s="42"/>
      <c r="D46" s="44"/>
      <c r="E46" s="42"/>
      <c r="F46" s="42"/>
      <c r="G46" s="13"/>
      <c r="T46" s="81">
        <f t="shared" si="0"/>
        <v>57.6</v>
      </c>
      <c r="U46" s="21">
        <f t="shared" si="1"/>
        <v>46.08</v>
      </c>
      <c r="V46" s="21">
        <f t="shared" si="2"/>
        <v>69.12</v>
      </c>
      <c r="W46">
        <f t="shared" si="3"/>
        <v>34.56</v>
      </c>
      <c r="X46" s="80">
        <f t="shared" si="4"/>
        <v>80.64</v>
      </c>
      <c r="Y46" s="21">
        <f t="shared" si="5"/>
        <v>417.8</v>
      </c>
      <c r="Z46" s="21">
        <f t="shared" si="6"/>
        <v>334.24</v>
      </c>
      <c r="AA46" s="21">
        <f t="shared" si="7"/>
        <v>501.36</v>
      </c>
      <c r="AB46">
        <f t="shared" si="8"/>
        <v>250.68</v>
      </c>
      <c r="AC46" s="80">
        <f t="shared" si="9"/>
        <v>584.92000000000007</v>
      </c>
    </row>
    <row r="47" spans="1:29">
      <c r="A47" s="46"/>
      <c r="B47" s="42"/>
      <c r="C47" s="42"/>
      <c r="D47" s="42"/>
      <c r="E47" s="42"/>
      <c r="F47" s="42"/>
      <c r="G47" s="13"/>
      <c r="T47" s="81">
        <f t="shared" si="0"/>
        <v>57.6</v>
      </c>
      <c r="U47" s="21">
        <f t="shared" si="1"/>
        <v>46.08</v>
      </c>
      <c r="V47" s="21">
        <f t="shared" si="2"/>
        <v>69.12</v>
      </c>
      <c r="W47">
        <f t="shared" si="3"/>
        <v>34.56</v>
      </c>
      <c r="X47" s="80">
        <f t="shared" si="4"/>
        <v>80.64</v>
      </c>
      <c r="Y47" s="21">
        <f t="shared" si="5"/>
        <v>417.8</v>
      </c>
      <c r="Z47" s="21">
        <f t="shared" si="6"/>
        <v>334.24</v>
      </c>
      <c r="AA47" s="21">
        <f t="shared" si="7"/>
        <v>501.36</v>
      </c>
      <c r="AB47">
        <f t="shared" si="8"/>
        <v>250.68</v>
      </c>
      <c r="AC47" s="80">
        <f t="shared" si="9"/>
        <v>584.92000000000007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57.6</v>
      </c>
      <c r="U48" s="21">
        <f t="shared" si="1"/>
        <v>46.08</v>
      </c>
      <c r="V48" s="21">
        <f t="shared" si="2"/>
        <v>69.12</v>
      </c>
      <c r="W48">
        <f t="shared" si="3"/>
        <v>34.56</v>
      </c>
      <c r="X48" s="80">
        <f t="shared" si="4"/>
        <v>80.64</v>
      </c>
      <c r="Y48" s="21">
        <f t="shared" si="5"/>
        <v>417.8</v>
      </c>
      <c r="Z48" s="21">
        <f t="shared" si="6"/>
        <v>334.24</v>
      </c>
      <c r="AA48" s="21">
        <f t="shared" si="7"/>
        <v>501.36</v>
      </c>
      <c r="AB48">
        <f t="shared" si="8"/>
        <v>250.68</v>
      </c>
      <c r="AC48" s="80">
        <f t="shared" si="9"/>
        <v>584.92000000000007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57.6</v>
      </c>
      <c r="U49" s="21">
        <f t="shared" si="1"/>
        <v>46.08</v>
      </c>
      <c r="V49" s="21">
        <f t="shared" si="2"/>
        <v>69.12</v>
      </c>
      <c r="W49">
        <f t="shared" si="3"/>
        <v>34.56</v>
      </c>
      <c r="X49" s="80">
        <f t="shared" si="4"/>
        <v>80.64</v>
      </c>
      <c r="Y49" s="21">
        <f t="shared" si="5"/>
        <v>417.8</v>
      </c>
      <c r="Z49" s="21">
        <f t="shared" si="6"/>
        <v>334.24</v>
      </c>
      <c r="AA49" s="21">
        <f t="shared" si="7"/>
        <v>501.36</v>
      </c>
      <c r="AB49">
        <f t="shared" si="8"/>
        <v>250.68</v>
      </c>
      <c r="AC49" s="80">
        <f t="shared" si="9"/>
        <v>584.92000000000007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57.6</v>
      </c>
      <c r="U50" s="21">
        <f t="shared" si="1"/>
        <v>46.08</v>
      </c>
      <c r="V50" s="21">
        <f t="shared" si="2"/>
        <v>69.12</v>
      </c>
      <c r="W50">
        <f t="shared" si="3"/>
        <v>34.56</v>
      </c>
      <c r="X50" s="80">
        <f t="shared" si="4"/>
        <v>80.64</v>
      </c>
      <c r="Y50" s="21">
        <f t="shared" si="5"/>
        <v>417.8</v>
      </c>
      <c r="Z50" s="21">
        <f t="shared" si="6"/>
        <v>334.24</v>
      </c>
      <c r="AA50" s="21">
        <f t="shared" si="7"/>
        <v>501.36</v>
      </c>
      <c r="AB50">
        <f t="shared" si="8"/>
        <v>250.68</v>
      </c>
      <c r="AC50" s="80">
        <f t="shared" si="9"/>
        <v>584.92000000000007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57.6</v>
      </c>
      <c r="U51" s="21">
        <f t="shared" si="1"/>
        <v>46.08</v>
      </c>
      <c r="V51" s="21">
        <f t="shared" si="2"/>
        <v>69.12</v>
      </c>
      <c r="W51">
        <f t="shared" si="3"/>
        <v>34.56</v>
      </c>
      <c r="X51" s="80">
        <f t="shared" si="4"/>
        <v>80.64</v>
      </c>
      <c r="Y51" s="21">
        <f t="shared" si="5"/>
        <v>417.8</v>
      </c>
      <c r="Z51" s="21">
        <f t="shared" si="6"/>
        <v>334.24</v>
      </c>
      <c r="AA51" s="21">
        <f t="shared" si="7"/>
        <v>501.36</v>
      </c>
      <c r="AB51">
        <f t="shared" si="8"/>
        <v>250.68</v>
      </c>
      <c r="AC51" s="80">
        <f t="shared" si="9"/>
        <v>584.92000000000007</v>
      </c>
    </row>
    <row r="52" spans="1:29">
      <c r="A52" s="46"/>
      <c r="B52" s="42"/>
      <c r="C52" s="42"/>
      <c r="D52" s="48"/>
      <c r="E52" s="13"/>
      <c r="F52" s="13"/>
      <c r="G52" s="13"/>
      <c r="T52" s="81">
        <f t="shared" si="0"/>
        <v>57.6</v>
      </c>
      <c r="U52" s="21">
        <f t="shared" si="1"/>
        <v>46.08</v>
      </c>
      <c r="V52" s="21">
        <f t="shared" si="2"/>
        <v>69.12</v>
      </c>
      <c r="W52">
        <f t="shared" si="3"/>
        <v>34.56</v>
      </c>
      <c r="X52" s="80">
        <f t="shared" si="4"/>
        <v>80.64</v>
      </c>
      <c r="Y52" s="21">
        <f t="shared" si="5"/>
        <v>417.8</v>
      </c>
      <c r="Z52" s="21">
        <f t="shared" si="6"/>
        <v>334.24</v>
      </c>
      <c r="AA52" s="21">
        <f t="shared" si="7"/>
        <v>501.36</v>
      </c>
      <c r="AB52">
        <f t="shared" si="8"/>
        <v>250.68</v>
      </c>
      <c r="AC52" s="80">
        <f t="shared" si="9"/>
        <v>584.92000000000007</v>
      </c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46"/>
      <c r="B55" s="42"/>
      <c r="C55" s="42"/>
      <c r="D55" s="48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50"/>
      <c r="B58" s="51"/>
      <c r="C58" s="51"/>
      <c r="D58" s="13"/>
      <c r="E58" s="13"/>
      <c r="F58" s="13"/>
      <c r="G58" s="13"/>
    </row>
    <row r="59" spans="1:29">
      <c r="A59" s="12"/>
    </row>
  </sheetData>
  <sheetProtection algorithmName="SHA-512" hashValue="zfBkEPAcQFOOHE+k93uK6M4WIK6niNZyc9wnd1PQQnJBEsHna/fzB52uobcobms2OVZvyyzI89KKuEYuszMR0g==" saltValue="UNR1xf6ANc+fDGQ9VQYBfw==" spinCount="100000" sheet="1" objects="1" scenarios="1"/>
  <mergeCells count="12">
    <mergeCell ref="D15:F15"/>
    <mergeCell ref="A5:A6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6E7D-3645-4B2C-8448-428D1D5F9358}">
  <dimension ref="A1:AC57"/>
  <sheetViews>
    <sheetView topLeftCell="A20" workbookViewId="0">
      <selection activeCell="D30" sqref="D30"/>
    </sheetView>
  </sheetViews>
  <sheetFormatPr defaultRowHeight="15"/>
  <cols>
    <col min="1" max="1" width="11.140625" customWidth="1"/>
    <col min="2" max="2" width="11.28515625" customWidth="1"/>
    <col min="3" max="3" width="12" customWidth="1"/>
    <col min="5" max="5" width="13.42578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1" thickBot="1">
      <c r="A1" s="1" t="s">
        <v>0</v>
      </c>
      <c r="B1" s="2"/>
      <c r="C1" s="3">
        <v>102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 ht="15.75" thickBot="1">
      <c r="A2" s="1" t="s">
        <v>8</v>
      </c>
      <c r="B2" s="2"/>
      <c r="C2" s="3">
        <v>103</v>
      </c>
      <c r="D2" s="4"/>
      <c r="E2" s="11" t="s">
        <v>37</v>
      </c>
      <c r="F2" s="68">
        <v>45412</v>
      </c>
      <c r="H2" s="7"/>
      <c r="I2" s="13" t="s">
        <v>10</v>
      </c>
      <c r="J2" s="14">
        <f>AVERAGE(B7,B9:B12)</f>
        <v>56</v>
      </c>
      <c r="K2" s="14">
        <f>AVERAGE(C7:C11)</f>
        <v>279.8</v>
      </c>
      <c r="M2" s="13" t="s">
        <v>10</v>
      </c>
      <c r="N2" s="14">
        <f>AVERAGE(B9:B13)</f>
        <v>64.400000000000006</v>
      </c>
      <c r="O2" s="14">
        <f>AVERAGE(C9:C13)</f>
        <v>320.39999999999998</v>
      </c>
      <c r="P2" s="21"/>
      <c r="Q2" s="21"/>
      <c r="R2" s="21"/>
    </row>
    <row r="3" spans="1:29">
      <c r="A3" s="15"/>
      <c r="B3" s="16" t="s">
        <v>58</v>
      </c>
      <c r="C3" s="15">
        <v>45411</v>
      </c>
      <c r="D3" s="18"/>
      <c r="E3" s="11" t="s">
        <v>40</v>
      </c>
      <c r="F3" s="69">
        <v>45422</v>
      </c>
      <c r="H3" s="7"/>
      <c r="I3" s="13" t="s">
        <v>12</v>
      </c>
      <c r="J3" s="19">
        <f>STDEV(B7:B12)</f>
        <v>19.145930812229174</v>
      </c>
      <c r="K3" s="19">
        <f>STDEV(C7:C12)</f>
        <v>93.180827784832843</v>
      </c>
      <c r="M3" s="13" t="s">
        <v>12</v>
      </c>
      <c r="N3" s="19"/>
      <c r="O3" s="19"/>
      <c r="P3" s="52"/>
      <c r="Q3" s="52"/>
      <c r="R3" s="52"/>
    </row>
    <row r="4" spans="1:29" ht="15.75" thickBot="1">
      <c r="A4" s="12"/>
      <c r="D4" s="20"/>
      <c r="F4" s="21"/>
      <c r="G4" s="22"/>
      <c r="H4" s="7"/>
      <c r="I4" s="13" t="s">
        <v>13</v>
      </c>
      <c r="J4" s="23">
        <f>J2*0.2</f>
        <v>11.200000000000001</v>
      </c>
      <c r="K4" s="13">
        <f>0.2*K2</f>
        <v>55.960000000000008</v>
      </c>
      <c r="M4" s="13" t="s">
        <v>13</v>
      </c>
      <c r="N4" s="23">
        <f>N2*0.2</f>
        <v>12.880000000000003</v>
      </c>
      <c r="O4" s="13">
        <f>0.2*O2</f>
        <v>64.08</v>
      </c>
    </row>
    <row r="5" spans="1:29" ht="16.5" thickTop="1" thickBot="1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59</v>
      </c>
      <c r="C6" s="57" t="s">
        <v>60</v>
      </c>
      <c r="D6" s="243"/>
      <c r="E6" s="244"/>
      <c r="F6" s="244"/>
      <c r="G6" s="33"/>
      <c r="H6" s="7"/>
      <c r="I6" s="26" t="s">
        <v>22</v>
      </c>
      <c r="J6" s="19">
        <f>J2-(2*J4)</f>
        <v>33.599999999999994</v>
      </c>
      <c r="K6" s="19">
        <f>K2-(2*K4)</f>
        <v>167.88</v>
      </c>
      <c r="M6" s="26" t="s">
        <v>22</v>
      </c>
      <c r="N6" s="19">
        <f>N2-(2*N4)</f>
        <v>38.64</v>
      </c>
      <c r="O6" s="19">
        <f>O2-(2*O4)</f>
        <v>192.23999999999998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45412</v>
      </c>
      <c r="B7" s="31">
        <v>35</v>
      </c>
      <c r="C7" s="58">
        <v>261</v>
      </c>
      <c r="D7" s="234" t="s">
        <v>43</v>
      </c>
      <c r="E7" s="234"/>
      <c r="F7" s="234"/>
      <c r="G7" s="32"/>
      <c r="H7" s="7"/>
      <c r="I7" s="26" t="s">
        <v>25</v>
      </c>
      <c r="J7" s="19">
        <f>J2+(2*J4)</f>
        <v>78.400000000000006</v>
      </c>
      <c r="K7" s="19">
        <f>K2+(2*K4)</f>
        <v>391.72</v>
      </c>
      <c r="M7" s="26" t="s">
        <v>25</v>
      </c>
      <c r="N7" s="19">
        <f>N2+(2*N4)</f>
        <v>90.160000000000011</v>
      </c>
      <c r="O7" s="19">
        <f>O2+(2*O4)</f>
        <v>448.55999999999995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45413</v>
      </c>
      <c r="B8" s="31">
        <v>93</v>
      </c>
      <c r="C8" s="59">
        <v>263</v>
      </c>
      <c r="D8" s="234" t="s">
        <v>43</v>
      </c>
      <c r="E8" s="234"/>
      <c r="F8" s="234"/>
      <c r="G8" s="33"/>
      <c r="H8" s="7"/>
      <c r="T8" s="81">
        <f>$J$2</f>
        <v>56</v>
      </c>
      <c r="U8" s="21">
        <f>$J$2-$J$4</f>
        <v>44.8</v>
      </c>
      <c r="V8" s="21">
        <f>$J$2+$J$4</f>
        <v>67.2</v>
      </c>
      <c r="W8">
        <f>$J$2-(2*$J$4)</f>
        <v>33.599999999999994</v>
      </c>
      <c r="X8" s="80">
        <f>$J$2+(2*$J$4)</f>
        <v>78.400000000000006</v>
      </c>
      <c r="Y8" s="21">
        <f>$K$2</f>
        <v>279.8</v>
      </c>
      <c r="Z8" s="21">
        <f>$K$2-$K$4</f>
        <v>223.84</v>
      </c>
      <c r="AA8" s="21">
        <f>$K$2+$K$4</f>
        <v>335.76</v>
      </c>
      <c r="AB8">
        <f>$K$2-(2*$K$4)</f>
        <v>167.88</v>
      </c>
      <c r="AC8" s="80">
        <f>$K$2+(2*$K$4)</f>
        <v>391.72</v>
      </c>
    </row>
    <row r="9" spans="1:29">
      <c r="A9" s="46">
        <v>45414</v>
      </c>
      <c r="B9" s="31">
        <v>56</v>
      </c>
      <c r="C9" s="59">
        <v>356</v>
      </c>
      <c r="D9" s="234" t="s">
        <v>43</v>
      </c>
      <c r="E9" s="234"/>
      <c r="F9" s="234"/>
      <c r="G9" s="32"/>
      <c r="M9" s="7"/>
      <c r="N9" s="34"/>
      <c r="O9" s="7"/>
      <c r="P9" s="7"/>
      <c r="Q9" s="7"/>
      <c r="R9" s="7"/>
      <c r="T9" s="81">
        <f t="shared" ref="T9:T23" si="0">$J$2</f>
        <v>56</v>
      </c>
      <c r="U9" s="21">
        <f t="shared" ref="U9:U23" si="1">$J$2-$J$4</f>
        <v>44.8</v>
      </c>
      <c r="V9" s="21">
        <f t="shared" ref="V9:V23" si="2">$J$2+$J$4</f>
        <v>67.2</v>
      </c>
      <c r="W9">
        <f t="shared" ref="W9:W23" si="3">$J$2-(2*$J$4)</f>
        <v>33.599999999999994</v>
      </c>
      <c r="X9" s="80">
        <f t="shared" ref="X9:X23" si="4">$J$2+(2*$J$4)</f>
        <v>78.400000000000006</v>
      </c>
      <c r="Y9" s="21">
        <f t="shared" ref="Y9:Y23" si="5">$K$2</f>
        <v>279.8</v>
      </c>
      <c r="Z9" s="21">
        <f t="shared" ref="Z9:Z23" si="6">$K$2-$K$4</f>
        <v>223.84</v>
      </c>
      <c r="AA9" s="21">
        <f t="shared" ref="AA9:AA23" si="7">$K$2+$K$4</f>
        <v>335.76</v>
      </c>
      <c r="AB9">
        <f t="shared" ref="AB9:AB23" si="8">$K$2-(2*$K$4)</f>
        <v>167.88</v>
      </c>
      <c r="AC9" s="80">
        <f t="shared" ref="AC9:AC23" si="9">$K$2+(2*$K$4)</f>
        <v>391.72</v>
      </c>
    </row>
    <row r="10" spans="1:29">
      <c r="A10" s="46">
        <v>45415</v>
      </c>
      <c r="B10" s="35">
        <v>57</v>
      </c>
      <c r="C10" s="60">
        <v>321</v>
      </c>
      <c r="D10" s="234" t="s">
        <v>43</v>
      </c>
      <c r="E10" s="234"/>
      <c r="F10" s="234"/>
      <c r="G10" s="32"/>
      <c r="I10" s="36"/>
      <c r="M10" s="7" t="s">
        <v>10</v>
      </c>
      <c r="N10">
        <f>AVERAGE(C7:C28)</f>
        <v>303.59090909090907</v>
      </c>
      <c r="T10" s="81">
        <f t="shared" si="0"/>
        <v>56</v>
      </c>
      <c r="U10" s="21">
        <f t="shared" si="1"/>
        <v>44.8</v>
      </c>
      <c r="V10" s="21">
        <f t="shared" si="2"/>
        <v>67.2</v>
      </c>
      <c r="W10">
        <f t="shared" si="3"/>
        <v>33.599999999999994</v>
      </c>
      <c r="X10" s="80">
        <f t="shared" si="4"/>
        <v>78.400000000000006</v>
      </c>
      <c r="Y10" s="21">
        <f t="shared" si="5"/>
        <v>279.8</v>
      </c>
      <c r="Z10" s="21">
        <f t="shared" si="6"/>
        <v>223.84</v>
      </c>
      <c r="AA10" s="21">
        <f t="shared" si="7"/>
        <v>335.76</v>
      </c>
      <c r="AB10">
        <f t="shared" si="8"/>
        <v>167.88</v>
      </c>
      <c r="AC10" s="80">
        <f t="shared" si="9"/>
        <v>391.72</v>
      </c>
    </row>
    <row r="11" spans="1:29">
      <c r="A11" s="46">
        <v>45419</v>
      </c>
      <c r="B11" s="31">
        <v>71</v>
      </c>
      <c r="C11" s="59">
        <v>198</v>
      </c>
      <c r="D11" s="234" t="s">
        <v>43</v>
      </c>
      <c r="E11" s="234"/>
      <c r="F11" s="234"/>
      <c r="G11" s="32"/>
      <c r="J11" s="21"/>
      <c r="K11" s="21"/>
      <c r="M11" s="7" t="s">
        <v>61</v>
      </c>
      <c r="N11">
        <f>_xlfn.STDEV.S(C7:C28)</f>
        <v>84.128393423900448</v>
      </c>
      <c r="T11" s="81">
        <f t="shared" si="0"/>
        <v>56</v>
      </c>
      <c r="U11" s="21">
        <f t="shared" si="1"/>
        <v>44.8</v>
      </c>
      <c r="V11" s="21">
        <f t="shared" si="2"/>
        <v>67.2</v>
      </c>
      <c r="W11">
        <f t="shared" si="3"/>
        <v>33.599999999999994</v>
      </c>
      <c r="X11" s="80">
        <f t="shared" si="4"/>
        <v>78.400000000000006</v>
      </c>
      <c r="Y11" s="21">
        <f t="shared" si="5"/>
        <v>279.8</v>
      </c>
      <c r="Z11" s="21">
        <f t="shared" si="6"/>
        <v>223.84</v>
      </c>
      <c r="AA11" s="21">
        <f t="shared" si="7"/>
        <v>335.76</v>
      </c>
      <c r="AB11">
        <f t="shared" si="8"/>
        <v>167.88</v>
      </c>
      <c r="AC11" s="80">
        <f t="shared" si="9"/>
        <v>391.72</v>
      </c>
    </row>
    <row r="12" spans="1:29">
      <c r="A12" s="46">
        <v>45420</v>
      </c>
      <c r="B12" s="31">
        <v>61</v>
      </c>
      <c r="C12" s="59">
        <v>465</v>
      </c>
      <c r="D12" s="234" t="s">
        <v>43</v>
      </c>
      <c r="E12" s="234"/>
      <c r="F12" s="234"/>
      <c r="G12" s="32"/>
      <c r="J12" s="52"/>
      <c r="K12" s="52"/>
      <c r="T12" s="81">
        <f t="shared" si="0"/>
        <v>56</v>
      </c>
      <c r="U12" s="21">
        <f t="shared" si="1"/>
        <v>44.8</v>
      </c>
      <c r="V12" s="21">
        <f t="shared" si="2"/>
        <v>67.2</v>
      </c>
      <c r="W12">
        <f t="shared" si="3"/>
        <v>33.599999999999994</v>
      </c>
      <c r="X12" s="80">
        <f t="shared" si="4"/>
        <v>78.400000000000006</v>
      </c>
      <c r="Y12" s="21">
        <f t="shared" si="5"/>
        <v>279.8</v>
      </c>
      <c r="Z12" s="21">
        <f t="shared" si="6"/>
        <v>223.84</v>
      </c>
      <c r="AA12" s="21">
        <f t="shared" si="7"/>
        <v>335.76</v>
      </c>
      <c r="AB12">
        <f t="shared" si="8"/>
        <v>167.88</v>
      </c>
      <c r="AC12" s="80">
        <f t="shared" si="9"/>
        <v>391.72</v>
      </c>
    </row>
    <row r="13" spans="1:29">
      <c r="A13" s="46">
        <v>45422</v>
      </c>
      <c r="B13" s="42">
        <v>77</v>
      </c>
      <c r="C13" s="42">
        <v>262</v>
      </c>
      <c r="D13" s="234" t="s">
        <v>62</v>
      </c>
      <c r="E13" s="234"/>
      <c r="F13" s="234"/>
      <c r="G13" s="33"/>
      <c r="T13" s="81">
        <f t="shared" si="0"/>
        <v>56</v>
      </c>
      <c r="U13" s="21">
        <f t="shared" si="1"/>
        <v>44.8</v>
      </c>
      <c r="V13" s="21">
        <f t="shared" si="2"/>
        <v>67.2</v>
      </c>
      <c r="W13">
        <f t="shared" si="3"/>
        <v>33.599999999999994</v>
      </c>
      <c r="X13" s="80">
        <f t="shared" si="4"/>
        <v>78.400000000000006</v>
      </c>
      <c r="Y13" s="21">
        <f t="shared" si="5"/>
        <v>279.8</v>
      </c>
      <c r="Z13" s="21">
        <f t="shared" si="6"/>
        <v>223.84</v>
      </c>
      <c r="AA13" s="21">
        <f t="shared" si="7"/>
        <v>335.76</v>
      </c>
      <c r="AB13">
        <f t="shared" si="8"/>
        <v>167.88</v>
      </c>
      <c r="AC13" s="80">
        <f t="shared" si="9"/>
        <v>391.72</v>
      </c>
    </row>
    <row r="14" spans="1:29">
      <c r="A14" s="46">
        <v>45425</v>
      </c>
      <c r="B14" s="42">
        <v>53</v>
      </c>
      <c r="C14" s="42">
        <v>289</v>
      </c>
      <c r="D14" s="234"/>
      <c r="E14" s="234"/>
      <c r="F14" s="234"/>
      <c r="G14" s="33"/>
      <c r="I14" s="13" t="s">
        <v>31</v>
      </c>
      <c r="J14" s="13" t="s">
        <v>63</v>
      </c>
      <c r="K14" s="13" t="s">
        <v>64</v>
      </c>
      <c r="T14" s="81">
        <f t="shared" si="0"/>
        <v>56</v>
      </c>
      <c r="U14" s="21">
        <f t="shared" si="1"/>
        <v>44.8</v>
      </c>
      <c r="V14" s="21">
        <f t="shared" si="2"/>
        <v>67.2</v>
      </c>
      <c r="W14">
        <f t="shared" si="3"/>
        <v>33.599999999999994</v>
      </c>
      <c r="X14" s="80">
        <f t="shared" si="4"/>
        <v>78.400000000000006</v>
      </c>
      <c r="Y14" s="21">
        <f t="shared" si="5"/>
        <v>279.8</v>
      </c>
      <c r="Z14" s="21">
        <f t="shared" si="6"/>
        <v>223.84</v>
      </c>
      <c r="AA14" s="21">
        <f t="shared" si="7"/>
        <v>335.76</v>
      </c>
      <c r="AB14">
        <f t="shared" si="8"/>
        <v>167.88</v>
      </c>
      <c r="AC14" s="80">
        <f t="shared" si="9"/>
        <v>391.72</v>
      </c>
    </row>
    <row r="15" spans="1:29">
      <c r="A15" s="12">
        <v>45426</v>
      </c>
      <c r="B15" s="49">
        <v>60</v>
      </c>
      <c r="C15" s="49">
        <v>259</v>
      </c>
      <c r="D15" s="63"/>
      <c r="E15" s="64"/>
      <c r="F15" s="65"/>
      <c r="G15" s="33"/>
      <c r="I15" s="13" t="s">
        <v>10</v>
      </c>
      <c r="J15" s="14">
        <f>AVERAGE(B13:B39)</f>
        <v>60.823529411764703</v>
      </c>
      <c r="K15" s="13">
        <f>AVERAGE(C13:C39)</f>
        <v>294.41176470588238</v>
      </c>
      <c r="T15" s="81">
        <f t="shared" si="0"/>
        <v>56</v>
      </c>
      <c r="U15" s="21">
        <f t="shared" si="1"/>
        <v>44.8</v>
      </c>
      <c r="V15" s="21">
        <f t="shared" si="2"/>
        <v>67.2</v>
      </c>
      <c r="W15">
        <f t="shared" si="3"/>
        <v>33.599999999999994</v>
      </c>
      <c r="X15" s="80">
        <f t="shared" si="4"/>
        <v>78.400000000000006</v>
      </c>
      <c r="Y15" s="21">
        <f t="shared" si="5"/>
        <v>279.8</v>
      </c>
      <c r="Z15" s="21">
        <f t="shared" si="6"/>
        <v>223.84</v>
      </c>
      <c r="AA15" s="21">
        <f t="shared" si="7"/>
        <v>335.76</v>
      </c>
      <c r="AB15">
        <f t="shared" si="8"/>
        <v>167.88</v>
      </c>
      <c r="AC15" s="80">
        <f t="shared" si="9"/>
        <v>391.72</v>
      </c>
    </row>
    <row r="16" spans="1:29">
      <c r="A16" s="12">
        <v>45427</v>
      </c>
      <c r="B16" s="40">
        <v>111</v>
      </c>
      <c r="C16" s="39">
        <v>319</v>
      </c>
      <c r="D16" s="41" t="s">
        <v>65</v>
      </c>
      <c r="E16" s="42"/>
      <c r="F16" s="42"/>
      <c r="G16" s="13"/>
      <c r="I16" s="13" t="s">
        <v>12</v>
      </c>
      <c r="J16" s="13">
        <f>STDEV(B13:B37)</f>
        <v>19.471887729871131</v>
      </c>
      <c r="K16" s="13">
        <f>STDEV(C13:C37)</f>
        <v>85.288524157363483</v>
      </c>
      <c r="T16" s="81">
        <f t="shared" si="0"/>
        <v>56</v>
      </c>
      <c r="U16" s="21">
        <f t="shared" si="1"/>
        <v>44.8</v>
      </c>
      <c r="V16" s="21">
        <f t="shared" si="2"/>
        <v>67.2</v>
      </c>
      <c r="W16">
        <f t="shared" si="3"/>
        <v>33.599999999999994</v>
      </c>
      <c r="X16" s="80">
        <f t="shared" si="4"/>
        <v>78.400000000000006</v>
      </c>
      <c r="Y16" s="21">
        <f t="shared" si="5"/>
        <v>279.8</v>
      </c>
      <c r="Z16" s="21">
        <f t="shared" si="6"/>
        <v>223.84</v>
      </c>
      <c r="AA16" s="21">
        <f t="shared" si="7"/>
        <v>335.76</v>
      </c>
      <c r="AB16">
        <f t="shared" si="8"/>
        <v>167.88</v>
      </c>
      <c r="AC16" s="80">
        <f t="shared" si="9"/>
        <v>391.72</v>
      </c>
    </row>
    <row r="17" spans="1:29">
      <c r="A17" s="72">
        <v>45428</v>
      </c>
      <c r="B17" s="94">
        <v>48</v>
      </c>
      <c r="C17" s="39">
        <v>290</v>
      </c>
      <c r="D17" s="41"/>
      <c r="E17" s="42"/>
      <c r="F17" s="42"/>
      <c r="G17" s="13"/>
      <c r="I17" s="13" t="s">
        <v>33</v>
      </c>
      <c r="J17" s="13">
        <f>J16/J15*100</f>
        <v>32.013741915648865</v>
      </c>
      <c r="K17" s="13">
        <f>K16/K15*100</f>
        <v>28.969129084419166</v>
      </c>
      <c r="T17" s="81">
        <f t="shared" si="0"/>
        <v>56</v>
      </c>
      <c r="U17" s="21">
        <f t="shared" si="1"/>
        <v>44.8</v>
      </c>
      <c r="V17" s="21">
        <f t="shared" si="2"/>
        <v>67.2</v>
      </c>
      <c r="W17">
        <f t="shared" si="3"/>
        <v>33.599999999999994</v>
      </c>
      <c r="X17" s="80">
        <f t="shared" si="4"/>
        <v>78.400000000000006</v>
      </c>
      <c r="Y17" s="21">
        <f t="shared" si="5"/>
        <v>279.8</v>
      </c>
      <c r="Z17" s="21">
        <f t="shared" si="6"/>
        <v>223.84</v>
      </c>
      <c r="AA17" s="21">
        <f t="shared" si="7"/>
        <v>335.76</v>
      </c>
      <c r="AB17">
        <f t="shared" si="8"/>
        <v>167.88</v>
      </c>
      <c r="AC17" s="80">
        <f t="shared" si="9"/>
        <v>391.72</v>
      </c>
    </row>
    <row r="18" spans="1:29">
      <c r="A18" s="70">
        <v>45429</v>
      </c>
      <c r="B18" s="49">
        <v>51</v>
      </c>
      <c r="C18" s="39">
        <v>256</v>
      </c>
      <c r="D18" s="41"/>
      <c r="E18" s="42"/>
      <c r="F18" s="42"/>
      <c r="G18" s="13"/>
      <c r="T18" s="81">
        <f t="shared" si="0"/>
        <v>56</v>
      </c>
      <c r="U18" s="21">
        <f t="shared" si="1"/>
        <v>44.8</v>
      </c>
      <c r="V18" s="21">
        <f t="shared" si="2"/>
        <v>67.2</v>
      </c>
      <c r="W18">
        <f t="shared" si="3"/>
        <v>33.599999999999994</v>
      </c>
      <c r="X18" s="80">
        <f t="shared" si="4"/>
        <v>78.400000000000006</v>
      </c>
      <c r="Y18" s="21">
        <f t="shared" si="5"/>
        <v>279.8</v>
      </c>
      <c r="Z18" s="21">
        <f t="shared" si="6"/>
        <v>223.84</v>
      </c>
      <c r="AA18" s="21">
        <f t="shared" si="7"/>
        <v>335.76</v>
      </c>
      <c r="AB18">
        <f t="shared" si="8"/>
        <v>167.88</v>
      </c>
      <c r="AC18" s="80">
        <f t="shared" si="9"/>
        <v>391.72</v>
      </c>
    </row>
    <row r="19" spans="1:29">
      <c r="A19" s="71">
        <v>45432</v>
      </c>
      <c r="B19" s="92">
        <v>58</v>
      </c>
      <c r="C19" s="38">
        <v>374</v>
      </c>
      <c r="D19" s="44"/>
      <c r="E19" s="42"/>
      <c r="F19" s="42"/>
      <c r="G19" s="13"/>
      <c r="T19" s="81">
        <f t="shared" si="0"/>
        <v>56</v>
      </c>
      <c r="U19" s="21">
        <f t="shared" si="1"/>
        <v>44.8</v>
      </c>
      <c r="V19" s="21">
        <f t="shared" si="2"/>
        <v>67.2</v>
      </c>
      <c r="W19">
        <f t="shared" si="3"/>
        <v>33.599999999999994</v>
      </c>
      <c r="X19" s="80">
        <f t="shared" si="4"/>
        <v>78.400000000000006</v>
      </c>
      <c r="Y19" s="21">
        <f t="shared" si="5"/>
        <v>279.8</v>
      </c>
      <c r="Z19" s="21">
        <f t="shared" si="6"/>
        <v>223.84</v>
      </c>
      <c r="AA19" s="21">
        <f t="shared" si="7"/>
        <v>335.76</v>
      </c>
      <c r="AB19">
        <f t="shared" si="8"/>
        <v>167.88</v>
      </c>
      <c r="AC19" s="80">
        <f t="shared" si="9"/>
        <v>391.72</v>
      </c>
    </row>
    <row r="20" spans="1:29">
      <c r="A20" s="71">
        <v>45433</v>
      </c>
      <c r="B20" s="92">
        <v>65</v>
      </c>
      <c r="C20" s="45">
        <v>315</v>
      </c>
      <c r="D20" s="44"/>
      <c r="E20" s="42"/>
      <c r="F20" s="42"/>
      <c r="G20" s="13"/>
      <c r="T20" s="81">
        <f t="shared" si="0"/>
        <v>56</v>
      </c>
      <c r="U20" s="21">
        <f t="shared" si="1"/>
        <v>44.8</v>
      </c>
      <c r="V20" s="21">
        <f t="shared" si="2"/>
        <v>67.2</v>
      </c>
      <c r="W20">
        <f t="shared" si="3"/>
        <v>33.599999999999994</v>
      </c>
      <c r="X20" s="80">
        <f t="shared" si="4"/>
        <v>78.400000000000006</v>
      </c>
      <c r="Y20" s="21">
        <f t="shared" si="5"/>
        <v>279.8</v>
      </c>
      <c r="Z20" s="21">
        <f t="shared" si="6"/>
        <v>223.84</v>
      </c>
      <c r="AA20" s="21">
        <f t="shared" si="7"/>
        <v>335.76</v>
      </c>
      <c r="AB20">
        <f t="shared" si="8"/>
        <v>167.88</v>
      </c>
      <c r="AC20" s="80">
        <f t="shared" si="9"/>
        <v>391.72</v>
      </c>
    </row>
    <row r="21" spans="1:29">
      <c r="A21" s="46">
        <v>45434</v>
      </c>
      <c r="B21" s="39">
        <v>83</v>
      </c>
      <c r="C21" s="40">
        <v>505</v>
      </c>
      <c r="D21" s="44" t="s">
        <v>66</v>
      </c>
      <c r="E21" s="42"/>
      <c r="F21" s="42"/>
      <c r="G21" s="13"/>
      <c r="T21" s="81">
        <f t="shared" si="0"/>
        <v>56</v>
      </c>
      <c r="U21" s="21">
        <f t="shared" si="1"/>
        <v>44.8</v>
      </c>
      <c r="V21" s="21">
        <f t="shared" si="2"/>
        <v>67.2</v>
      </c>
      <c r="W21">
        <f t="shared" si="3"/>
        <v>33.599999999999994</v>
      </c>
      <c r="X21" s="80">
        <f t="shared" si="4"/>
        <v>78.400000000000006</v>
      </c>
      <c r="Y21" s="21">
        <f t="shared" si="5"/>
        <v>279.8</v>
      </c>
      <c r="Z21" s="21">
        <f t="shared" si="6"/>
        <v>223.84</v>
      </c>
      <c r="AA21" s="21">
        <f t="shared" si="7"/>
        <v>335.76</v>
      </c>
      <c r="AB21">
        <f t="shared" si="8"/>
        <v>167.88</v>
      </c>
      <c r="AC21" s="80">
        <f t="shared" si="9"/>
        <v>391.72</v>
      </c>
    </row>
    <row r="22" spans="1:29">
      <c r="A22" s="46">
        <v>45435</v>
      </c>
      <c r="B22" s="93">
        <v>57</v>
      </c>
      <c r="C22" s="39">
        <v>207</v>
      </c>
      <c r="D22" s="44"/>
      <c r="E22" s="42"/>
      <c r="F22" s="39"/>
      <c r="G22" s="13"/>
      <c r="T22" s="81">
        <f t="shared" si="0"/>
        <v>56</v>
      </c>
      <c r="U22" s="21">
        <f t="shared" si="1"/>
        <v>44.8</v>
      </c>
      <c r="V22" s="21">
        <f t="shared" si="2"/>
        <v>67.2</v>
      </c>
      <c r="W22">
        <f t="shared" si="3"/>
        <v>33.599999999999994</v>
      </c>
      <c r="X22" s="80">
        <f t="shared" si="4"/>
        <v>78.400000000000006</v>
      </c>
      <c r="Y22" s="21">
        <f t="shared" si="5"/>
        <v>279.8</v>
      </c>
      <c r="Z22" s="21">
        <f t="shared" si="6"/>
        <v>223.84</v>
      </c>
      <c r="AA22" s="21">
        <f t="shared" si="7"/>
        <v>335.76</v>
      </c>
      <c r="AB22">
        <f t="shared" si="8"/>
        <v>167.88</v>
      </c>
      <c r="AC22" s="80">
        <f t="shared" si="9"/>
        <v>391.72</v>
      </c>
    </row>
    <row r="23" spans="1:29">
      <c r="A23" s="46">
        <v>45436</v>
      </c>
      <c r="B23" s="94">
        <v>51</v>
      </c>
      <c r="C23" s="43">
        <v>424</v>
      </c>
      <c r="D23" s="48" t="s">
        <v>67</v>
      </c>
      <c r="E23" s="48" t="s">
        <v>68</v>
      </c>
      <c r="F23" s="42"/>
      <c r="G23" s="13"/>
      <c r="T23" s="81">
        <f t="shared" si="0"/>
        <v>56</v>
      </c>
      <c r="U23" s="21">
        <f t="shared" si="1"/>
        <v>44.8</v>
      </c>
      <c r="V23" s="21">
        <f t="shared" si="2"/>
        <v>67.2</v>
      </c>
      <c r="W23">
        <f t="shared" si="3"/>
        <v>33.599999999999994</v>
      </c>
      <c r="X23" s="80">
        <f t="shared" si="4"/>
        <v>78.400000000000006</v>
      </c>
      <c r="Y23" s="21">
        <f t="shared" si="5"/>
        <v>279.8</v>
      </c>
      <c r="Z23" s="21">
        <f t="shared" si="6"/>
        <v>223.84</v>
      </c>
      <c r="AA23" s="21">
        <f t="shared" si="7"/>
        <v>335.76</v>
      </c>
      <c r="AB23">
        <f t="shared" si="8"/>
        <v>167.88</v>
      </c>
      <c r="AC23" s="80">
        <f t="shared" si="9"/>
        <v>391.72</v>
      </c>
    </row>
    <row r="24" spans="1:29">
      <c r="A24" s="46">
        <v>45440</v>
      </c>
      <c r="B24" s="49">
        <v>84</v>
      </c>
      <c r="C24" s="42">
        <v>370</v>
      </c>
      <c r="D24" s="48"/>
      <c r="E24" s="42"/>
      <c r="F24" s="42"/>
      <c r="G24" s="13"/>
      <c r="J24" s="21"/>
      <c r="T24" s="81">
        <f>$N$2</f>
        <v>64.400000000000006</v>
      </c>
      <c r="U24" s="21">
        <f>$N$2-$N$4</f>
        <v>51.52</v>
      </c>
      <c r="V24" s="21">
        <f>$N$2+$N$4</f>
        <v>77.28</v>
      </c>
      <c r="W24" s="52">
        <f>$N$6</f>
        <v>38.64</v>
      </c>
      <c r="X24" s="96">
        <f>$N$7</f>
        <v>90.160000000000011</v>
      </c>
      <c r="Y24" s="21">
        <f>$O$2</f>
        <v>320.39999999999998</v>
      </c>
      <c r="Z24" s="21">
        <f>$O$2-$O$4</f>
        <v>256.32</v>
      </c>
      <c r="AA24" s="21">
        <f>$O$2+$O$4</f>
        <v>384.47999999999996</v>
      </c>
      <c r="AB24" s="52">
        <f>$O$6</f>
        <v>192.23999999999998</v>
      </c>
      <c r="AC24" s="96">
        <f>$O$7</f>
        <v>448.55999999999995</v>
      </c>
    </row>
    <row r="25" spans="1:29">
      <c r="A25" s="46">
        <v>45441</v>
      </c>
      <c r="B25" s="49">
        <v>49</v>
      </c>
      <c r="C25" s="42">
        <v>275</v>
      </c>
      <c r="D25" s="44"/>
      <c r="E25" s="42"/>
      <c r="F25" s="42"/>
      <c r="G25" s="13"/>
      <c r="T25" s="81">
        <f t="shared" ref="T25:T50" si="10">$N$2</f>
        <v>64.400000000000006</v>
      </c>
      <c r="U25" s="21">
        <f t="shared" ref="U25:U50" si="11">$N$2-$N$4</f>
        <v>51.52</v>
      </c>
      <c r="V25" s="21">
        <f t="shared" ref="V25:V50" si="12">$N$2+$N$4</f>
        <v>77.28</v>
      </c>
      <c r="W25" s="52">
        <f t="shared" ref="W25:W50" si="13">$N$6</f>
        <v>38.64</v>
      </c>
      <c r="X25" s="96">
        <f t="shared" ref="X25:X50" si="14">$N$7</f>
        <v>90.160000000000011</v>
      </c>
      <c r="Y25" s="21">
        <f t="shared" ref="Y25:Y50" si="15">$O$2</f>
        <v>320.39999999999998</v>
      </c>
      <c r="Z25" s="21">
        <f t="shared" ref="Z25:Z50" si="16">$O$2-$O$4</f>
        <v>256.32</v>
      </c>
      <c r="AA25" s="21">
        <f t="shared" ref="AA25:AA50" si="17">$O$2+$O$4</f>
        <v>384.47999999999996</v>
      </c>
      <c r="AB25" s="52">
        <f t="shared" ref="AB25:AB50" si="18">$O$6</f>
        <v>192.23999999999998</v>
      </c>
      <c r="AC25" s="96">
        <f t="shared" ref="AC25:AC50" si="19">$O$7</f>
        <v>448.55999999999995</v>
      </c>
    </row>
    <row r="26" spans="1:29">
      <c r="A26" s="46">
        <v>45442</v>
      </c>
      <c r="B26" s="91">
        <v>34</v>
      </c>
      <c r="C26" s="42">
        <v>228</v>
      </c>
      <c r="D26" s="44" t="s">
        <v>69</v>
      </c>
      <c r="E26" s="42"/>
      <c r="F26" s="42"/>
      <c r="G26" s="13"/>
      <c r="T26" s="81">
        <f t="shared" si="10"/>
        <v>64.400000000000006</v>
      </c>
      <c r="U26" s="21">
        <f t="shared" si="11"/>
        <v>51.52</v>
      </c>
      <c r="V26" s="21">
        <f t="shared" si="12"/>
        <v>77.28</v>
      </c>
      <c r="W26" s="52">
        <f t="shared" si="13"/>
        <v>38.64</v>
      </c>
      <c r="X26" s="96">
        <f t="shared" si="14"/>
        <v>90.160000000000011</v>
      </c>
      <c r="Y26" s="21">
        <f t="shared" si="15"/>
        <v>320.39999999999998</v>
      </c>
      <c r="Z26" s="21">
        <f t="shared" si="16"/>
        <v>256.32</v>
      </c>
      <c r="AA26" s="21">
        <f t="shared" si="17"/>
        <v>384.47999999999996</v>
      </c>
      <c r="AB26" s="52">
        <f t="shared" si="18"/>
        <v>192.23999999999998</v>
      </c>
      <c r="AC26" s="96">
        <f t="shared" si="19"/>
        <v>448.55999999999995</v>
      </c>
    </row>
    <row r="27" spans="1:29">
      <c r="A27" s="46">
        <v>45443</v>
      </c>
      <c r="B27" s="42">
        <v>36</v>
      </c>
      <c r="C27" s="91">
        <v>175</v>
      </c>
      <c r="D27" s="44" t="s">
        <v>70</v>
      </c>
      <c r="E27" s="42"/>
      <c r="F27" s="42"/>
      <c r="G27" s="13"/>
      <c r="T27" s="81">
        <f t="shared" si="10"/>
        <v>64.400000000000006</v>
      </c>
      <c r="U27" s="21">
        <f t="shared" si="11"/>
        <v>51.52</v>
      </c>
      <c r="V27" s="21">
        <f t="shared" si="12"/>
        <v>77.28</v>
      </c>
      <c r="W27" s="52">
        <f t="shared" si="13"/>
        <v>38.64</v>
      </c>
      <c r="X27" s="96">
        <f t="shared" si="14"/>
        <v>90.160000000000011</v>
      </c>
      <c r="Y27" s="21">
        <f t="shared" si="15"/>
        <v>320.39999999999998</v>
      </c>
      <c r="Z27" s="21">
        <f t="shared" si="16"/>
        <v>256.32</v>
      </c>
      <c r="AA27" s="21">
        <f t="shared" si="17"/>
        <v>384.47999999999996</v>
      </c>
      <c r="AB27" s="52">
        <f t="shared" si="18"/>
        <v>192.23999999999998</v>
      </c>
      <c r="AC27" s="96">
        <f t="shared" si="19"/>
        <v>448.55999999999995</v>
      </c>
    </row>
    <row r="28" spans="1:29">
      <c r="A28" s="46">
        <v>45446</v>
      </c>
      <c r="B28" s="42">
        <v>71</v>
      </c>
      <c r="C28" s="42">
        <v>267</v>
      </c>
      <c r="D28" s="44"/>
      <c r="E28" s="42"/>
      <c r="F28" s="42"/>
      <c r="G28" s="13"/>
      <c r="T28" s="81">
        <f t="shared" si="10"/>
        <v>64.400000000000006</v>
      </c>
      <c r="U28" s="21">
        <f t="shared" si="11"/>
        <v>51.52</v>
      </c>
      <c r="V28" s="21">
        <f t="shared" si="12"/>
        <v>77.28</v>
      </c>
      <c r="W28" s="52">
        <f t="shared" si="13"/>
        <v>38.64</v>
      </c>
      <c r="X28" s="96">
        <f t="shared" si="14"/>
        <v>90.160000000000011</v>
      </c>
      <c r="Y28" s="21">
        <f t="shared" si="15"/>
        <v>320.39999999999998</v>
      </c>
      <c r="Z28" s="21">
        <f t="shared" si="16"/>
        <v>256.32</v>
      </c>
      <c r="AA28" s="21">
        <f t="shared" si="17"/>
        <v>384.47999999999996</v>
      </c>
      <c r="AB28" s="52">
        <f t="shared" si="18"/>
        <v>192.23999999999998</v>
      </c>
      <c r="AC28" s="96">
        <f t="shared" si="19"/>
        <v>448.55999999999995</v>
      </c>
    </row>
    <row r="29" spans="1:29">
      <c r="A29" s="46">
        <v>45447</v>
      </c>
      <c r="B29" s="42">
        <v>46</v>
      </c>
      <c r="C29" s="91">
        <v>190</v>
      </c>
      <c r="D29" s="44" t="s">
        <v>71</v>
      </c>
      <c r="E29" s="42"/>
      <c r="F29" s="42"/>
      <c r="G29" s="13"/>
      <c r="T29" s="81">
        <f t="shared" si="10"/>
        <v>64.400000000000006</v>
      </c>
      <c r="U29" s="21">
        <f t="shared" si="11"/>
        <v>51.52</v>
      </c>
      <c r="V29" s="21">
        <f t="shared" si="12"/>
        <v>77.28</v>
      </c>
      <c r="W29" s="52">
        <f t="shared" si="13"/>
        <v>38.64</v>
      </c>
      <c r="X29" s="96">
        <f t="shared" si="14"/>
        <v>90.160000000000011</v>
      </c>
      <c r="Y29" s="21">
        <f t="shared" si="15"/>
        <v>320.39999999999998</v>
      </c>
      <c r="Z29" s="21">
        <f t="shared" si="16"/>
        <v>256.32</v>
      </c>
      <c r="AA29" s="21">
        <f t="shared" si="17"/>
        <v>384.47999999999996</v>
      </c>
      <c r="AB29" s="52">
        <f t="shared" si="18"/>
        <v>192.23999999999998</v>
      </c>
      <c r="AC29" s="96">
        <f t="shared" si="19"/>
        <v>448.55999999999995</v>
      </c>
    </row>
    <row r="30" spans="1:29">
      <c r="A30" s="46"/>
      <c r="B30" s="42"/>
      <c r="C30" s="42"/>
      <c r="D30" s="48"/>
      <c r="E30" s="42"/>
      <c r="F30" s="42"/>
      <c r="G30" s="13"/>
      <c r="T30" s="81">
        <f t="shared" si="10"/>
        <v>64.400000000000006</v>
      </c>
      <c r="U30" s="21">
        <f t="shared" si="11"/>
        <v>51.52</v>
      </c>
      <c r="V30" s="21">
        <f t="shared" si="12"/>
        <v>77.28</v>
      </c>
      <c r="W30" s="52">
        <f t="shared" si="13"/>
        <v>38.64</v>
      </c>
      <c r="X30" s="96">
        <f t="shared" si="14"/>
        <v>90.160000000000011</v>
      </c>
      <c r="Y30" s="21">
        <f t="shared" si="15"/>
        <v>320.39999999999998</v>
      </c>
      <c r="Z30" s="21">
        <f t="shared" si="16"/>
        <v>256.32</v>
      </c>
      <c r="AA30" s="21">
        <f t="shared" si="17"/>
        <v>384.47999999999996</v>
      </c>
      <c r="AB30" s="52">
        <f t="shared" si="18"/>
        <v>192.23999999999998</v>
      </c>
      <c r="AC30" s="96">
        <f t="shared" si="19"/>
        <v>448.55999999999995</v>
      </c>
    </row>
    <row r="31" spans="1:29">
      <c r="A31" s="46"/>
      <c r="B31" s="42"/>
      <c r="C31" s="42"/>
      <c r="D31" s="44"/>
      <c r="E31" s="42"/>
      <c r="F31" s="42"/>
      <c r="G31" s="13"/>
      <c r="T31" s="81">
        <f t="shared" si="10"/>
        <v>64.400000000000006</v>
      </c>
      <c r="U31" s="21">
        <f t="shared" si="11"/>
        <v>51.52</v>
      </c>
      <c r="V31" s="21">
        <f t="shared" si="12"/>
        <v>77.28</v>
      </c>
      <c r="W31" s="52">
        <f t="shared" si="13"/>
        <v>38.64</v>
      </c>
      <c r="X31" s="96">
        <f t="shared" si="14"/>
        <v>90.160000000000011</v>
      </c>
      <c r="Y31" s="21">
        <f t="shared" si="15"/>
        <v>320.39999999999998</v>
      </c>
      <c r="Z31" s="21">
        <f t="shared" si="16"/>
        <v>256.32</v>
      </c>
      <c r="AA31" s="21">
        <f t="shared" si="17"/>
        <v>384.47999999999996</v>
      </c>
      <c r="AB31" s="52">
        <f t="shared" si="18"/>
        <v>192.23999999999998</v>
      </c>
      <c r="AC31" s="96">
        <f t="shared" si="19"/>
        <v>448.55999999999995</v>
      </c>
    </row>
    <row r="32" spans="1:29">
      <c r="A32" s="46"/>
      <c r="B32" s="42"/>
      <c r="C32" s="42"/>
      <c r="D32" s="44"/>
      <c r="E32" s="42"/>
      <c r="F32" s="42"/>
      <c r="G32" s="13"/>
      <c r="T32" s="81">
        <f t="shared" si="10"/>
        <v>64.400000000000006</v>
      </c>
      <c r="U32" s="21">
        <f t="shared" si="11"/>
        <v>51.52</v>
      </c>
      <c r="V32" s="21">
        <f t="shared" si="12"/>
        <v>77.28</v>
      </c>
      <c r="W32" s="52">
        <f t="shared" si="13"/>
        <v>38.64</v>
      </c>
      <c r="X32" s="96">
        <f t="shared" si="14"/>
        <v>90.160000000000011</v>
      </c>
      <c r="Y32" s="21">
        <f t="shared" si="15"/>
        <v>320.39999999999998</v>
      </c>
      <c r="Z32" s="21">
        <f t="shared" si="16"/>
        <v>256.32</v>
      </c>
      <c r="AA32" s="21">
        <f t="shared" si="17"/>
        <v>384.47999999999996</v>
      </c>
      <c r="AB32" s="52">
        <f t="shared" si="18"/>
        <v>192.23999999999998</v>
      </c>
      <c r="AC32" s="96">
        <f t="shared" si="19"/>
        <v>448.55999999999995</v>
      </c>
    </row>
    <row r="33" spans="1:29">
      <c r="A33" s="46"/>
      <c r="B33" s="42"/>
      <c r="C33" s="47"/>
      <c r="D33" s="48"/>
      <c r="E33" s="42"/>
      <c r="F33" s="42"/>
      <c r="G33" s="13"/>
      <c r="T33" s="81">
        <f t="shared" si="10"/>
        <v>64.400000000000006</v>
      </c>
      <c r="U33" s="21">
        <f t="shared" si="11"/>
        <v>51.52</v>
      </c>
      <c r="V33" s="21">
        <f t="shared" si="12"/>
        <v>77.28</v>
      </c>
      <c r="W33" s="52">
        <f t="shared" si="13"/>
        <v>38.64</v>
      </c>
      <c r="X33" s="96">
        <f t="shared" si="14"/>
        <v>90.160000000000011</v>
      </c>
      <c r="Y33" s="21">
        <f t="shared" si="15"/>
        <v>320.39999999999998</v>
      </c>
      <c r="Z33" s="21">
        <f t="shared" si="16"/>
        <v>256.32</v>
      </c>
      <c r="AA33" s="21">
        <f t="shared" si="17"/>
        <v>384.47999999999996</v>
      </c>
      <c r="AB33" s="52">
        <f t="shared" si="18"/>
        <v>192.23999999999998</v>
      </c>
      <c r="AC33" s="96">
        <f t="shared" si="19"/>
        <v>448.55999999999995</v>
      </c>
    </row>
    <row r="34" spans="1:29">
      <c r="A34" s="46"/>
      <c r="B34" s="42"/>
      <c r="C34" s="42"/>
      <c r="D34" s="48"/>
      <c r="E34" s="42"/>
      <c r="F34" s="42"/>
      <c r="G34" s="13"/>
      <c r="T34" s="81">
        <f t="shared" si="10"/>
        <v>64.400000000000006</v>
      </c>
      <c r="U34" s="21">
        <f t="shared" si="11"/>
        <v>51.52</v>
      </c>
      <c r="V34" s="21">
        <f t="shared" si="12"/>
        <v>77.28</v>
      </c>
      <c r="W34" s="52">
        <f t="shared" si="13"/>
        <v>38.64</v>
      </c>
      <c r="X34" s="96">
        <f t="shared" si="14"/>
        <v>90.160000000000011</v>
      </c>
      <c r="Y34" s="21">
        <f t="shared" si="15"/>
        <v>320.39999999999998</v>
      </c>
      <c r="Z34" s="21">
        <f t="shared" si="16"/>
        <v>256.32</v>
      </c>
      <c r="AA34" s="21">
        <f t="shared" si="17"/>
        <v>384.47999999999996</v>
      </c>
      <c r="AB34" s="52">
        <f t="shared" si="18"/>
        <v>192.23999999999998</v>
      </c>
      <c r="AC34" s="96">
        <f t="shared" si="19"/>
        <v>448.55999999999995</v>
      </c>
    </row>
    <row r="35" spans="1:29">
      <c r="A35" s="46"/>
      <c r="B35" s="91"/>
      <c r="C35" s="42"/>
      <c r="D35" s="44"/>
      <c r="E35" s="13"/>
      <c r="F35" s="13"/>
      <c r="G35" s="13"/>
      <c r="T35" s="81">
        <f t="shared" si="10"/>
        <v>64.400000000000006</v>
      </c>
      <c r="U35" s="21">
        <f t="shared" si="11"/>
        <v>51.52</v>
      </c>
      <c r="V35" s="21">
        <f t="shared" si="12"/>
        <v>77.28</v>
      </c>
      <c r="W35" s="52">
        <f t="shared" si="13"/>
        <v>38.64</v>
      </c>
      <c r="X35" s="96">
        <f t="shared" si="14"/>
        <v>90.160000000000011</v>
      </c>
      <c r="Y35" s="21">
        <f t="shared" si="15"/>
        <v>320.39999999999998</v>
      </c>
      <c r="Z35" s="21">
        <f t="shared" si="16"/>
        <v>256.32</v>
      </c>
      <c r="AA35" s="21">
        <f t="shared" si="17"/>
        <v>384.47999999999996</v>
      </c>
      <c r="AB35" s="52">
        <f t="shared" si="18"/>
        <v>192.23999999999998</v>
      </c>
      <c r="AC35" s="96">
        <f t="shared" si="19"/>
        <v>448.55999999999995</v>
      </c>
    </row>
    <row r="36" spans="1:29">
      <c r="A36" s="46"/>
      <c r="B36" s="42"/>
      <c r="C36" s="42"/>
      <c r="D36" s="44"/>
      <c r="E36" s="42"/>
      <c r="F36" s="42"/>
      <c r="G36" s="13"/>
      <c r="T36" s="81">
        <f t="shared" si="10"/>
        <v>64.400000000000006</v>
      </c>
      <c r="U36" s="21">
        <f t="shared" si="11"/>
        <v>51.52</v>
      </c>
      <c r="V36" s="21">
        <f t="shared" si="12"/>
        <v>77.28</v>
      </c>
      <c r="W36" s="52">
        <f t="shared" si="13"/>
        <v>38.64</v>
      </c>
      <c r="X36" s="96">
        <f t="shared" si="14"/>
        <v>90.160000000000011</v>
      </c>
      <c r="Y36" s="21">
        <f t="shared" si="15"/>
        <v>320.39999999999998</v>
      </c>
      <c r="Z36" s="21">
        <f t="shared" si="16"/>
        <v>256.32</v>
      </c>
      <c r="AA36" s="21">
        <f t="shared" si="17"/>
        <v>384.47999999999996</v>
      </c>
      <c r="AB36" s="52">
        <f t="shared" si="18"/>
        <v>192.23999999999998</v>
      </c>
      <c r="AC36" s="96">
        <f t="shared" si="19"/>
        <v>448.55999999999995</v>
      </c>
    </row>
    <row r="37" spans="1:29">
      <c r="A37" s="46"/>
      <c r="B37" s="42"/>
      <c r="C37" s="42"/>
      <c r="D37" s="48"/>
      <c r="E37" s="42"/>
      <c r="F37" s="42"/>
      <c r="G37" s="13"/>
      <c r="T37" s="81">
        <f t="shared" si="10"/>
        <v>64.400000000000006</v>
      </c>
      <c r="U37" s="21">
        <f t="shared" si="11"/>
        <v>51.52</v>
      </c>
      <c r="V37" s="21">
        <f t="shared" si="12"/>
        <v>77.28</v>
      </c>
      <c r="W37" s="52">
        <f t="shared" si="13"/>
        <v>38.64</v>
      </c>
      <c r="X37" s="96">
        <f t="shared" si="14"/>
        <v>90.160000000000011</v>
      </c>
      <c r="Y37" s="21">
        <f t="shared" si="15"/>
        <v>320.39999999999998</v>
      </c>
      <c r="Z37" s="21">
        <f t="shared" si="16"/>
        <v>256.32</v>
      </c>
      <c r="AA37" s="21">
        <f t="shared" si="17"/>
        <v>384.47999999999996</v>
      </c>
      <c r="AB37" s="52">
        <f t="shared" si="18"/>
        <v>192.23999999999998</v>
      </c>
      <c r="AC37" s="96">
        <f t="shared" si="19"/>
        <v>448.55999999999995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10"/>
        <v>64.400000000000006</v>
      </c>
      <c r="U38" s="21">
        <f t="shared" si="11"/>
        <v>51.52</v>
      </c>
      <c r="V38" s="21">
        <f t="shared" si="12"/>
        <v>77.28</v>
      </c>
      <c r="W38" s="52">
        <f t="shared" si="13"/>
        <v>38.64</v>
      </c>
      <c r="X38" s="96">
        <f t="shared" si="14"/>
        <v>90.160000000000011</v>
      </c>
      <c r="Y38" s="21">
        <f t="shared" si="15"/>
        <v>320.39999999999998</v>
      </c>
      <c r="Z38" s="21">
        <f t="shared" si="16"/>
        <v>256.32</v>
      </c>
      <c r="AA38" s="21">
        <f t="shared" si="17"/>
        <v>384.47999999999996</v>
      </c>
      <c r="AB38" s="52">
        <f t="shared" si="18"/>
        <v>192.23999999999998</v>
      </c>
      <c r="AC38" s="96">
        <f t="shared" si="19"/>
        <v>448.55999999999995</v>
      </c>
    </row>
    <row r="39" spans="1:29">
      <c r="A39" s="46"/>
      <c r="B39" s="42"/>
      <c r="C39" s="42"/>
      <c r="D39" s="44"/>
      <c r="E39" s="42"/>
      <c r="F39" s="42"/>
      <c r="G39" s="13"/>
      <c r="T39" s="81">
        <f t="shared" si="10"/>
        <v>64.400000000000006</v>
      </c>
      <c r="U39" s="21">
        <f t="shared" si="11"/>
        <v>51.52</v>
      </c>
      <c r="V39" s="21">
        <f t="shared" si="12"/>
        <v>77.28</v>
      </c>
      <c r="W39" s="52">
        <f t="shared" si="13"/>
        <v>38.64</v>
      </c>
      <c r="X39" s="96">
        <f t="shared" si="14"/>
        <v>90.160000000000011</v>
      </c>
      <c r="Y39" s="21">
        <f t="shared" si="15"/>
        <v>320.39999999999998</v>
      </c>
      <c r="Z39" s="21">
        <f t="shared" si="16"/>
        <v>256.32</v>
      </c>
      <c r="AA39" s="21">
        <f t="shared" si="17"/>
        <v>384.47999999999996</v>
      </c>
      <c r="AB39" s="52">
        <f t="shared" si="18"/>
        <v>192.23999999999998</v>
      </c>
      <c r="AC39" s="96">
        <f t="shared" si="19"/>
        <v>448.55999999999995</v>
      </c>
    </row>
    <row r="40" spans="1:29">
      <c r="A40" s="46"/>
      <c r="B40" s="42"/>
      <c r="C40" s="42"/>
      <c r="D40" s="48"/>
      <c r="E40" s="42"/>
      <c r="F40" s="42"/>
      <c r="G40" s="13"/>
      <c r="T40" s="81">
        <f t="shared" si="10"/>
        <v>64.400000000000006</v>
      </c>
      <c r="U40" s="21">
        <f t="shared" si="11"/>
        <v>51.52</v>
      </c>
      <c r="V40" s="21">
        <f t="shared" si="12"/>
        <v>77.28</v>
      </c>
      <c r="W40" s="52">
        <f t="shared" si="13"/>
        <v>38.64</v>
      </c>
      <c r="X40" s="96">
        <f t="shared" si="14"/>
        <v>90.160000000000011</v>
      </c>
      <c r="Y40" s="21">
        <f t="shared" si="15"/>
        <v>320.39999999999998</v>
      </c>
      <c r="Z40" s="21">
        <f t="shared" si="16"/>
        <v>256.32</v>
      </c>
      <c r="AA40" s="21">
        <f t="shared" si="17"/>
        <v>384.47999999999996</v>
      </c>
      <c r="AB40" s="52">
        <f t="shared" si="18"/>
        <v>192.23999999999998</v>
      </c>
      <c r="AC40" s="96">
        <f t="shared" si="19"/>
        <v>448.55999999999995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10"/>
        <v>64.400000000000006</v>
      </c>
      <c r="U41" s="21">
        <f t="shared" si="11"/>
        <v>51.52</v>
      </c>
      <c r="V41" s="21">
        <f t="shared" si="12"/>
        <v>77.28</v>
      </c>
      <c r="W41" s="52">
        <f t="shared" si="13"/>
        <v>38.64</v>
      </c>
      <c r="X41" s="96">
        <f t="shared" si="14"/>
        <v>90.160000000000011</v>
      </c>
      <c r="Y41" s="21">
        <f t="shared" si="15"/>
        <v>320.39999999999998</v>
      </c>
      <c r="Z41" s="21">
        <f t="shared" si="16"/>
        <v>256.32</v>
      </c>
      <c r="AA41" s="21">
        <f t="shared" si="17"/>
        <v>384.47999999999996</v>
      </c>
      <c r="AB41" s="52">
        <f t="shared" si="18"/>
        <v>192.23999999999998</v>
      </c>
      <c r="AC41" s="96">
        <f t="shared" si="19"/>
        <v>448.55999999999995</v>
      </c>
    </row>
    <row r="42" spans="1:29">
      <c r="A42" s="46"/>
      <c r="B42" s="49"/>
      <c r="C42" s="42"/>
      <c r="D42" s="44"/>
      <c r="E42" s="42"/>
      <c r="F42" s="42"/>
      <c r="G42" s="13"/>
      <c r="T42" s="81">
        <f t="shared" si="10"/>
        <v>64.400000000000006</v>
      </c>
      <c r="U42" s="21">
        <f t="shared" si="11"/>
        <v>51.52</v>
      </c>
      <c r="V42" s="21">
        <f t="shared" si="12"/>
        <v>77.28</v>
      </c>
      <c r="W42" s="52">
        <f t="shared" si="13"/>
        <v>38.64</v>
      </c>
      <c r="X42" s="96">
        <f t="shared" si="14"/>
        <v>90.160000000000011</v>
      </c>
      <c r="Y42" s="21">
        <f t="shared" si="15"/>
        <v>320.39999999999998</v>
      </c>
      <c r="Z42" s="21">
        <f t="shared" si="16"/>
        <v>256.32</v>
      </c>
      <c r="AA42" s="21">
        <f t="shared" si="17"/>
        <v>384.47999999999996</v>
      </c>
      <c r="AB42" s="52">
        <f t="shared" si="18"/>
        <v>192.23999999999998</v>
      </c>
      <c r="AC42" s="96">
        <f t="shared" si="19"/>
        <v>448.55999999999995</v>
      </c>
    </row>
    <row r="43" spans="1:29">
      <c r="A43" s="46"/>
      <c r="B43" s="47"/>
      <c r="C43" s="42"/>
      <c r="D43" s="44"/>
      <c r="E43" s="42"/>
      <c r="F43" s="42"/>
      <c r="G43" s="13"/>
      <c r="T43" s="81">
        <f t="shared" si="10"/>
        <v>64.400000000000006</v>
      </c>
      <c r="U43" s="21">
        <f t="shared" si="11"/>
        <v>51.52</v>
      </c>
      <c r="V43" s="21">
        <f t="shared" si="12"/>
        <v>77.28</v>
      </c>
      <c r="W43" s="52">
        <f t="shared" si="13"/>
        <v>38.64</v>
      </c>
      <c r="X43" s="96">
        <f t="shared" si="14"/>
        <v>90.160000000000011</v>
      </c>
      <c r="Y43" s="21">
        <f t="shared" si="15"/>
        <v>320.39999999999998</v>
      </c>
      <c r="Z43" s="21">
        <f t="shared" si="16"/>
        <v>256.32</v>
      </c>
      <c r="AA43" s="21">
        <f t="shared" si="17"/>
        <v>384.47999999999996</v>
      </c>
      <c r="AB43" s="52">
        <f t="shared" si="18"/>
        <v>192.23999999999998</v>
      </c>
      <c r="AC43" s="96">
        <f t="shared" si="19"/>
        <v>448.55999999999995</v>
      </c>
    </row>
    <row r="44" spans="1:29">
      <c r="A44" s="46"/>
      <c r="B44" s="47"/>
      <c r="C44" s="42"/>
      <c r="D44" s="44"/>
      <c r="E44" s="42"/>
      <c r="F44" s="42"/>
      <c r="G44" s="13"/>
      <c r="T44" s="81">
        <f t="shared" si="10"/>
        <v>64.400000000000006</v>
      </c>
      <c r="U44" s="21">
        <f t="shared" si="11"/>
        <v>51.52</v>
      </c>
      <c r="V44" s="21">
        <f t="shared" si="12"/>
        <v>77.28</v>
      </c>
      <c r="W44" s="52">
        <f t="shared" si="13"/>
        <v>38.64</v>
      </c>
      <c r="X44" s="96">
        <f t="shared" si="14"/>
        <v>90.160000000000011</v>
      </c>
      <c r="Y44" s="21">
        <f t="shared" si="15"/>
        <v>320.39999999999998</v>
      </c>
      <c r="Z44" s="21">
        <f t="shared" si="16"/>
        <v>256.32</v>
      </c>
      <c r="AA44" s="21">
        <f t="shared" si="17"/>
        <v>384.47999999999996</v>
      </c>
      <c r="AB44" s="52">
        <f t="shared" si="18"/>
        <v>192.23999999999998</v>
      </c>
      <c r="AC44" s="96">
        <f t="shared" si="19"/>
        <v>448.55999999999995</v>
      </c>
    </row>
    <row r="45" spans="1:29">
      <c r="A45" s="46"/>
      <c r="B45" s="42"/>
      <c r="C45" s="42"/>
      <c r="D45" s="42"/>
      <c r="E45" s="42"/>
      <c r="F45" s="42"/>
      <c r="G45" s="13"/>
      <c r="T45" s="81">
        <f t="shared" si="10"/>
        <v>64.400000000000006</v>
      </c>
      <c r="U45" s="21">
        <f t="shared" si="11"/>
        <v>51.52</v>
      </c>
      <c r="V45" s="21">
        <f t="shared" si="12"/>
        <v>77.28</v>
      </c>
      <c r="W45" s="52">
        <f t="shared" si="13"/>
        <v>38.64</v>
      </c>
      <c r="X45" s="96">
        <f t="shared" si="14"/>
        <v>90.160000000000011</v>
      </c>
      <c r="Y45" s="21">
        <f t="shared" si="15"/>
        <v>320.39999999999998</v>
      </c>
      <c r="Z45" s="21">
        <f t="shared" si="16"/>
        <v>256.32</v>
      </c>
      <c r="AA45" s="21">
        <f t="shared" si="17"/>
        <v>384.47999999999996</v>
      </c>
      <c r="AB45" s="52">
        <f t="shared" si="18"/>
        <v>192.23999999999998</v>
      </c>
      <c r="AC45" s="96">
        <f t="shared" si="19"/>
        <v>448.55999999999995</v>
      </c>
    </row>
    <row r="46" spans="1:29">
      <c r="A46" s="46"/>
      <c r="B46" s="42"/>
      <c r="C46" s="42"/>
      <c r="D46" s="48"/>
      <c r="E46" s="13"/>
      <c r="F46" s="13"/>
      <c r="G46" s="13"/>
      <c r="T46" s="81">
        <f t="shared" si="10"/>
        <v>64.400000000000006</v>
      </c>
      <c r="U46" s="21">
        <f t="shared" si="11"/>
        <v>51.52</v>
      </c>
      <c r="V46" s="21">
        <f t="shared" si="12"/>
        <v>77.28</v>
      </c>
      <c r="W46" s="52">
        <f t="shared" si="13"/>
        <v>38.64</v>
      </c>
      <c r="X46" s="96">
        <f t="shared" si="14"/>
        <v>90.160000000000011</v>
      </c>
      <c r="Y46" s="21">
        <f t="shared" si="15"/>
        <v>320.39999999999998</v>
      </c>
      <c r="Z46" s="21">
        <f t="shared" si="16"/>
        <v>256.32</v>
      </c>
      <c r="AA46" s="21">
        <f t="shared" si="17"/>
        <v>384.47999999999996</v>
      </c>
      <c r="AB46" s="52">
        <f t="shared" si="18"/>
        <v>192.23999999999998</v>
      </c>
      <c r="AC46" s="96">
        <f t="shared" si="19"/>
        <v>448.55999999999995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10"/>
        <v>64.400000000000006</v>
      </c>
      <c r="U47" s="21">
        <f t="shared" si="11"/>
        <v>51.52</v>
      </c>
      <c r="V47" s="21">
        <f t="shared" si="12"/>
        <v>77.28</v>
      </c>
      <c r="W47" s="52">
        <f t="shared" si="13"/>
        <v>38.64</v>
      </c>
      <c r="X47" s="96">
        <f t="shared" si="14"/>
        <v>90.160000000000011</v>
      </c>
      <c r="Y47" s="21">
        <f t="shared" si="15"/>
        <v>320.39999999999998</v>
      </c>
      <c r="Z47" s="21">
        <f t="shared" si="16"/>
        <v>256.32</v>
      </c>
      <c r="AA47" s="21">
        <f t="shared" si="17"/>
        <v>384.47999999999996</v>
      </c>
      <c r="AB47" s="52">
        <f t="shared" si="18"/>
        <v>192.23999999999998</v>
      </c>
      <c r="AC47" s="96">
        <f t="shared" si="19"/>
        <v>448.55999999999995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10"/>
        <v>64.400000000000006</v>
      </c>
      <c r="U48" s="21">
        <f t="shared" si="11"/>
        <v>51.52</v>
      </c>
      <c r="V48" s="21">
        <f t="shared" si="12"/>
        <v>77.28</v>
      </c>
      <c r="W48" s="52">
        <f t="shared" si="13"/>
        <v>38.64</v>
      </c>
      <c r="X48" s="96">
        <f t="shared" si="14"/>
        <v>90.160000000000011</v>
      </c>
      <c r="Y48" s="21">
        <f t="shared" si="15"/>
        <v>320.39999999999998</v>
      </c>
      <c r="Z48" s="21">
        <f t="shared" si="16"/>
        <v>256.32</v>
      </c>
      <c r="AA48" s="21">
        <f t="shared" si="17"/>
        <v>384.47999999999996</v>
      </c>
      <c r="AB48" s="52">
        <f t="shared" si="18"/>
        <v>192.23999999999998</v>
      </c>
      <c r="AC48" s="96">
        <f t="shared" si="19"/>
        <v>448.55999999999995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10"/>
        <v>64.400000000000006</v>
      </c>
      <c r="U49" s="21">
        <f t="shared" si="11"/>
        <v>51.52</v>
      </c>
      <c r="V49" s="21">
        <f t="shared" si="12"/>
        <v>77.28</v>
      </c>
      <c r="W49" s="52">
        <f t="shared" si="13"/>
        <v>38.64</v>
      </c>
      <c r="X49" s="96">
        <f t="shared" si="14"/>
        <v>90.160000000000011</v>
      </c>
      <c r="Y49" s="21">
        <f t="shared" si="15"/>
        <v>320.39999999999998</v>
      </c>
      <c r="Z49" s="21">
        <f t="shared" si="16"/>
        <v>256.32</v>
      </c>
      <c r="AA49" s="21">
        <f t="shared" si="17"/>
        <v>384.47999999999996</v>
      </c>
      <c r="AB49" s="52">
        <f t="shared" si="18"/>
        <v>192.23999999999998</v>
      </c>
      <c r="AC49" s="96">
        <f t="shared" si="19"/>
        <v>448.55999999999995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10"/>
        <v>64.400000000000006</v>
      </c>
      <c r="U50" s="21">
        <f t="shared" si="11"/>
        <v>51.52</v>
      </c>
      <c r="V50" s="21">
        <f t="shared" si="12"/>
        <v>77.28</v>
      </c>
      <c r="W50" s="52">
        <f t="shared" si="13"/>
        <v>38.64</v>
      </c>
      <c r="X50" s="96">
        <f t="shared" si="14"/>
        <v>90.160000000000011</v>
      </c>
      <c r="Y50" s="21">
        <f t="shared" si="15"/>
        <v>320.39999999999998</v>
      </c>
      <c r="Z50" s="21">
        <f t="shared" si="16"/>
        <v>256.32</v>
      </c>
      <c r="AA50" s="21">
        <f t="shared" si="17"/>
        <v>384.47999999999996</v>
      </c>
      <c r="AB50" s="52">
        <f t="shared" si="18"/>
        <v>192.23999999999998</v>
      </c>
      <c r="AC50" s="96">
        <f t="shared" si="19"/>
        <v>448.55999999999995</v>
      </c>
    </row>
    <row r="51" spans="1:29">
      <c r="A51" s="46"/>
      <c r="B51" s="42"/>
      <c r="C51" s="42"/>
      <c r="D51" s="48"/>
      <c r="E51" s="13"/>
      <c r="F51" s="13"/>
      <c r="G51" s="13"/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50"/>
      <c r="B54" s="51"/>
      <c r="C54" s="51"/>
      <c r="D54" s="13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12"/>
    </row>
  </sheetData>
  <sheetProtection algorithmName="SHA-512" hashValue="HKAo+EhV/d0Z21G6frdBcxCk8XVlhqlpkgSXM14F/RmHucMKlbvWpYUnwXBe/mAV5liH1RSnAx6oomZyr5IdPg==" saltValue="XdGJknR3qKKpbxWBULl5/w==" spinCount="100000" sheet="1" objects="1" scenarios="1"/>
  <mergeCells count="11">
    <mergeCell ref="D14:F14"/>
    <mergeCell ref="D9:F9"/>
    <mergeCell ref="A5:A6"/>
    <mergeCell ref="D5:F5"/>
    <mergeCell ref="D6:F6"/>
    <mergeCell ref="D7:F7"/>
    <mergeCell ref="D8:F8"/>
    <mergeCell ref="D10:F10"/>
    <mergeCell ref="D11:F11"/>
    <mergeCell ref="D12:F12"/>
    <mergeCell ref="D13:F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9803-15EA-4398-9F78-A15F19625154}">
  <dimension ref="A1:AC58"/>
  <sheetViews>
    <sheetView topLeftCell="A25" workbookViewId="0">
      <selection activeCell="B14" sqref="B14"/>
    </sheetView>
  </sheetViews>
  <sheetFormatPr defaultRowHeight="15"/>
  <cols>
    <col min="1" max="1" width="11.140625" customWidth="1"/>
    <col min="2" max="2" width="11.28515625" customWidth="1"/>
    <col min="3" max="3" width="12" customWidth="1"/>
    <col min="5" max="5" width="25.570312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>
        <v>104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>
        <v>105</v>
      </c>
      <c r="D2" s="4"/>
      <c r="E2" s="11" t="s">
        <v>37</v>
      </c>
      <c r="F2" s="68">
        <v>45436</v>
      </c>
      <c r="H2" s="7"/>
      <c r="I2" s="13" t="s">
        <v>10</v>
      </c>
      <c r="J2" s="14">
        <f>AVERAGE(B7:B9,B12,B13)</f>
        <v>33.799999999999997</v>
      </c>
      <c r="K2" s="14">
        <f>AVERAGE(C7:C9,C12:C13)</f>
        <v>469.8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>
        <v>45436</v>
      </c>
      <c r="D3" s="18"/>
      <c r="E3" s="11" t="s">
        <v>40</v>
      </c>
      <c r="F3" s="69">
        <v>45449</v>
      </c>
      <c r="H3" s="7"/>
      <c r="I3" s="13" t="s">
        <v>12</v>
      </c>
      <c r="J3" s="19">
        <f>STDEV(B7:B12)</f>
        <v>10.462631918722296</v>
      </c>
      <c r="K3" s="19">
        <f>STDEV(C7:C12)</f>
        <v>145.30898114018967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6.76</v>
      </c>
      <c r="K4" s="13">
        <f>0.2*K2</f>
        <v>93.960000000000008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72</v>
      </c>
      <c r="C6" s="57" t="s">
        <v>73</v>
      </c>
      <c r="D6" s="243"/>
      <c r="E6" s="244"/>
      <c r="F6" s="244"/>
      <c r="G6" s="33"/>
      <c r="H6" s="7"/>
      <c r="I6" s="26" t="s">
        <v>22</v>
      </c>
      <c r="J6" s="19">
        <f>J2-(2*J4)</f>
        <v>20.279999999999998</v>
      </c>
      <c r="K6" s="19">
        <f>K2-(2*K4)</f>
        <v>281.88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45436</v>
      </c>
      <c r="B7" s="31">
        <v>40</v>
      </c>
      <c r="C7" s="58">
        <v>532</v>
      </c>
      <c r="D7" s="234" t="s">
        <v>43</v>
      </c>
      <c r="E7" s="234"/>
      <c r="F7" s="234"/>
      <c r="G7" s="32"/>
      <c r="H7" s="7"/>
      <c r="I7" s="26" t="s">
        <v>25</v>
      </c>
      <c r="J7" s="19">
        <f>J2+(2*J4)</f>
        <v>47.319999999999993</v>
      </c>
      <c r="K7" s="19">
        <f>K2+(2*K4)</f>
        <v>657.72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45440</v>
      </c>
      <c r="B8" s="31">
        <v>31</v>
      </c>
      <c r="C8" s="59">
        <v>507</v>
      </c>
      <c r="D8" s="234" t="s">
        <v>43</v>
      </c>
      <c r="E8" s="234"/>
      <c r="F8" s="234"/>
      <c r="G8" s="33"/>
      <c r="H8" s="7"/>
      <c r="T8" s="81">
        <f>$J$2</f>
        <v>33.799999999999997</v>
      </c>
      <c r="U8" s="21">
        <f>$J$2-$J$4</f>
        <v>27.04</v>
      </c>
      <c r="V8" s="21">
        <f>$J$2+$J$4</f>
        <v>40.559999999999995</v>
      </c>
      <c r="W8">
        <f>$J$2-(2*$J$4)</f>
        <v>20.279999999999998</v>
      </c>
      <c r="X8" s="80">
        <f>$J$2+(2*$J$4)</f>
        <v>47.319999999999993</v>
      </c>
      <c r="Y8" s="21">
        <f>$K$2</f>
        <v>469.8</v>
      </c>
      <c r="Z8" s="21">
        <f>$K$2-$K$4</f>
        <v>375.84000000000003</v>
      </c>
      <c r="AA8" s="21">
        <f>$K$2+$K$4</f>
        <v>563.76</v>
      </c>
      <c r="AB8">
        <f>$K$2-(2*$K$4)</f>
        <v>281.88</v>
      </c>
      <c r="AC8" s="80">
        <f>$K$2+(2*$K$4)</f>
        <v>657.72</v>
      </c>
    </row>
    <row r="9" spans="1:29">
      <c r="A9" s="46">
        <v>45441</v>
      </c>
      <c r="B9" s="31">
        <v>36</v>
      </c>
      <c r="C9" s="59">
        <v>435</v>
      </c>
      <c r="D9" s="234" t="s">
        <v>43</v>
      </c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1" si="0">$J$2</f>
        <v>33.799999999999997</v>
      </c>
      <c r="U9" s="21">
        <f t="shared" ref="U9:U51" si="1">$J$2-$J$4</f>
        <v>27.04</v>
      </c>
      <c r="V9" s="21">
        <f t="shared" ref="V9:V51" si="2">$J$2+$J$4</f>
        <v>40.559999999999995</v>
      </c>
      <c r="W9">
        <f t="shared" ref="W9:W51" si="3">$J$2-(2*$J$4)</f>
        <v>20.279999999999998</v>
      </c>
      <c r="X9" s="80">
        <f t="shared" ref="X9:X51" si="4">$J$2+(2*$J$4)</f>
        <v>47.319999999999993</v>
      </c>
      <c r="Y9" s="21">
        <f t="shared" ref="Y9:Y51" si="5">$K$2</f>
        <v>469.8</v>
      </c>
      <c r="Z9" s="21">
        <f t="shared" ref="Z9:Z51" si="6">$K$2-$K$4</f>
        <v>375.84000000000003</v>
      </c>
      <c r="AA9" s="21">
        <f t="shared" ref="AA9:AA51" si="7">$K$2+$K$4</f>
        <v>563.76</v>
      </c>
      <c r="AB9">
        <f t="shared" ref="AB9:AB51" si="8">$K$2-(2*$K$4)</f>
        <v>281.88</v>
      </c>
      <c r="AC9" s="80">
        <f t="shared" ref="AC9:AC51" si="9">$K$2+(2*$K$4)</f>
        <v>657.72</v>
      </c>
    </row>
    <row r="10" spans="1:29">
      <c r="A10" s="46">
        <v>45442</v>
      </c>
      <c r="B10" s="97">
        <v>19</v>
      </c>
      <c r="C10" s="98">
        <v>236</v>
      </c>
      <c r="D10" s="234" t="s">
        <v>74</v>
      </c>
      <c r="E10" s="234"/>
      <c r="F10" s="234"/>
      <c r="G10" s="32"/>
      <c r="I10" s="36"/>
      <c r="T10" s="81">
        <f t="shared" si="0"/>
        <v>33.799999999999997</v>
      </c>
      <c r="U10" s="21">
        <f t="shared" si="1"/>
        <v>27.04</v>
      </c>
      <c r="V10" s="21">
        <f t="shared" si="2"/>
        <v>40.559999999999995</v>
      </c>
      <c r="W10">
        <f t="shared" si="3"/>
        <v>20.279999999999998</v>
      </c>
      <c r="X10" s="80">
        <f t="shared" si="4"/>
        <v>47.319999999999993</v>
      </c>
      <c r="Y10" s="21">
        <f t="shared" si="5"/>
        <v>469.8</v>
      </c>
      <c r="Z10" s="21">
        <f t="shared" si="6"/>
        <v>375.84000000000003</v>
      </c>
      <c r="AA10" s="21">
        <f t="shared" si="7"/>
        <v>563.76</v>
      </c>
      <c r="AB10">
        <f t="shared" si="8"/>
        <v>281.88</v>
      </c>
      <c r="AC10" s="80">
        <f t="shared" si="9"/>
        <v>657.72</v>
      </c>
    </row>
    <row r="11" spans="1:29">
      <c r="A11" s="46">
        <v>45443</v>
      </c>
      <c r="B11" s="99">
        <v>14</v>
      </c>
      <c r="C11" s="100">
        <v>204</v>
      </c>
      <c r="D11" s="234" t="s">
        <v>74</v>
      </c>
      <c r="E11" s="234"/>
      <c r="F11" s="234"/>
      <c r="G11" s="32"/>
      <c r="J11" s="21"/>
      <c r="K11" s="21"/>
      <c r="T11" s="81">
        <f t="shared" si="0"/>
        <v>33.799999999999997</v>
      </c>
      <c r="U11" s="21">
        <f t="shared" si="1"/>
        <v>27.04</v>
      </c>
      <c r="V11" s="21">
        <f t="shared" si="2"/>
        <v>40.559999999999995</v>
      </c>
      <c r="W11">
        <f t="shared" si="3"/>
        <v>20.279999999999998</v>
      </c>
      <c r="X11" s="80">
        <f t="shared" si="4"/>
        <v>47.319999999999993</v>
      </c>
      <c r="Y11" s="21">
        <f t="shared" si="5"/>
        <v>469.8</v>
      </c>
      <c r="Z11" s="21">
        <f t="shared" si="6"/>
        <v>375.84000000000003</v>
      </c>
      <c r="AA11" s="21">
        <f t="shared" si="7"/>
        <v>563.76</v>
      </c>
      <c r="AB11">
        <f t="shared" si="8"/>
        <v>281.88</v>
      </c>
      <c r="AC11" s="80">
        <f t="shared" si="9"/>
        <v>657.72</v>
      </c>
    </row>
    <row r="12" spans="1:29">
      <c r="A12" s="46">
        <v>45446</v>
      </c>
      <c r="B12" s="31">
        <v>36</v>
      </c>
      <c r="C12" s="59">
        <v>501</v>
      </c>
      <c r="D12" s="234" t="s">
        <v>43</v>
      </c>
      <c r="E12" s="234"/>
      <c r="F12" s="234"/>
      <c r="G12" s="32"/>
      <c r="J12" s="52"/>
      <c r="K12" s="52"/>
      <c r="T12" s="81">
        <f t="shared" si="0"/>
        <v>33.799999999999997</v>
      </c>
      <c r="U12" s="21">
        <f t="shared" si="1"/>
        <v>27.04</v>
      </c>
      <c r="V12" s="21">
        <f t="shared" si="2"/>
        <v>40.559999999999995</v>
      </c>
      <c r="W12">
        <f t="shared" si="3"/>
        <v>20.279999999999998</v>
      </c>
      <c r="X12" s="80">
        <f t="shared" si="4"/>
        <v>47.319999999999993</v>
      </c>
      <c r="Y12" s="21">
        <f t="shared" si="5"/>
        <v>469.8</v>
      </c>
      <c r="Z12" s="21">
        <f t="shared" si="6"/>
        <v>375.84000000000003</v>
      </c>
      <c r="AA12" s="21">
        <f t="shared" si="7"/>
        <v>563.76</v>
      </c>
      <c r="AB12">
        <f t="shared" si="8"/>
        <v>281.88</v>
      </c>
      <c r="AC12" s="80">
        <f t="shared" si="9"/>
        <v>657.72</v>
      </c>
    </row>
    <row r="13" spans="1:29">
      <c r="A13" s="46">
        <v>45447</v>
      </c>
      <c r="B13" s="42">
        <v>26</v>
      </c>
      <c r="C13" s="42">
        <v>374</v>
      </c>
      <c r="D13" s="234" t="s">
        <v>75</v>
      </c>
      <c r="E13" s="234"/>
      <c r="F13" s="234"/>
      <c r="G13" s="33"/>
      <c r="T13" s="81">
        <f t="shared" si="0"/>
        <v>33.799999999999997</v>
      </c>
      <c r="U13" s="21">
        <f t="shared" si="1"/>
        <v>27.04</v>
      </c>
      <c r="V13" s="21">
        <f t="shared" si="2"/>
        <v>40.559999999999995</v>
      </c>
      <c r="W13">
        <f t="shared" si="3"/>
        <v>20.279999999999998</v>
      </c>
      <c r="X13" s="80">
        <f t="shared" si="4"/>
        <v>47.319999999999993</v>
      </c>
      <c r="Y13" s="21">
        <f t="shared" si="5"/>
        <v>469.8</v>
      </c>
      <c r="Z13" s="21">
        <f t="shared" si="6"/>
        <v>375.84000000000003</v>
      </c>
      <c r="AA13" s="21">
        <f t="shared" si="7"/>
        <v>563.76</v>
      </c>
      <c r="AB13">
        <f t="shared" si="8"/>
        <v>281.88</v>
      </c>
      <c r="AC13" s="80">
        <f t="shared" si="9"/>
        <v>657.72</v>
      </c>
    </row>
    <row r="14" spans="1:29">
      <c r="A14" s="46">
        <v>45448</v>
      </c>
      <c r="B14" s="91">
        <v>55</v>
      </c>
      <c r="C14" s="42">
        <v>334</v>
      </c>
      <c r="D14" s="234" t="s">
        <v>76</v>
      </c>
      <c r="E14" s="234"/>
      <c r="F14" s="234"/>
      <c r="G14" s="33"/>
      <c r="I14" s="13" t="s">
        <v>31</v>
      </c>
      <c r="J14" s="13"/>
      <c r="K14" s="13"/>
      <c r="T14" s="81">
        <f t="shared" si="0"/>
        <v>33.799999999999997</v>
      </c>
      <c r="U14" s="21">
        <f t="shared" si="1"/>
        <v>27.04</v>
      </c>
      <c r="V14" s="21">
        <f t="shared" si="2"/>
        <v>40.559999999999995</v>
      </c>
      <c r="W14">
        <f t="shared" si="3"/>
        <v>20.279999999999998</v>
      </c>
      <c r="X14" s="80">
        <f t="shared" si="4"/>
        <v>47.319999999999993</v>
      </c>
      <c r="Y14" s="21">
        <f t="shared" si="5"/>
        <v>469.8</v>
      </c>
      <c r="Z14" s="21">
        <f t="shared" si="6"/>
        <v>375.84000000000003</v>
      </c>
      <c r="AA14" s="21">
        <f t="shared" si="7"/>
        <v>563.76</v>
      </c>
      <c r="AB14">
        <f t="shared" si="8"/>
        <v>281.88</v>
      </c>
      <c r="AC14" s="80">
        <f t="shared" si="9"/>
        <v>657.72</v>
      </c>
    </row>
    <row r="15" spans="1:29">
      <c r="A15" s="12">
        <v>45448</v>
      </c>
      <c r="B15" s="40">
        <v>50</v>
      </c>
      <c r="C15" s="49">
        <v>573</v>
      </c>
      <c r="D15" s="63" t="s">
        <v>76</v>
      </c>
      <c r="E15" s="64"/>
      <c r="F15" s="65"/>
      <c r="G15" s="33"/>
      <c r="I15" s="13" t="s">
        <v>10</v>
      </c>
      <c r="J15" s="14">
        <f>AVERAGE(B13:B40)</f>
        <v>31.61904761904762</v>
      </c>
      <c r="K15" s="13">
        <f>AVERAGE(C13:C40)</f>
        <v>406.66666666666669</v>
      </c>
      <c r="T15" s="81">
        <f t="shared" si="0"/>
        <v>33.799999999999997</v>
      </c>
      <c r="U15" s="21">
        <f t="shared" si="1"/>
        <v>27.04</v>
      </c>
      <c r="V15" s="21">
        <f t="shared" si="2"/>
        <v>40.559999999999995</v>
      </c>
      <c r="W15">
        <f t="shared" si="3"/>
        <v>20.279999999999998</v>
      </c>
      <c r="X15" s="80">
        <f t="shared" si="4"/>
        <v>47.319999999999993</v>
      </c>
      <c r="Y15" s="21">
        <f t="shared" si="5"/>
        <v>469.8</v>
      </c>
      <c r="Z15" s="21">
        <f t="shared" si="6"/>
        <v>375.84000000000003</v>
      </c>
      <c r="AA15" s="21">
        <f t="shared" si="7"/>
        <v>563.76</v>
      </c>
      <c r="AB15">
        <f t="shared" si="8"/>
        <v>281.88</v>
      </c>
      <c r="AC15" s="80">
        <f t="shared" si="9"/>
        <v>657.72</v>
      </c>
    </row>
    <row r="16" spans="1:29">
      <c r="A16" s="12">
        <v>45449</v>
      </c>
      <c r="B16" s="49">
        <v>20</v>
      </c>
      <c r="C16" s="49">
        <v>382</v>
      </c>
      <c r="D16" s="41"/>
      <c r="E16" s="42"/>
      <c r="F16" s="42"/>
      <c r="G16" s="13"/>
      <c r="I16" s="13" t="s">
        <v>12</v>
      </c>
      <c r="J16" s="13">
        <f>STDEV(B13:B38)</f>
        <v>9.7543641026783021</v>
      </c>
      <c r="K16" s="13">
        <f>STDEV(C13:C38)</f>
        <v>96.975942033750442</v>
      </c>
      <c r="T16" s="81">
        <f t="shared" si="0"/>
        <v>33.799999999999997</v>
      </c>
      <c r="U16" s="21">
        <f t="shared" si="1"/>
        <v>27.04</v>
      </c>
      <c r="V16" s="21">
        <f t="shared" si="2"/>
        <v>40.559999999999995</v>
      </c>
      <c r="W16">
        <f t="shared" si="3"/>
        <v>20.279999999999998</v>
      </c>
      <c r="X16" s="80">
        <f t="shared" si="4"/>
        <v>47.319999999999993</v>
      </c>
      <c r="Y16" s="21">
        <f t="shared" si="5"/>
        <v>469.8</v>
      </c>
      <c r="Z16" s="21">
        <f t="shared" si="6"/>
        <v>375.84000000000003</v>
      </c>
      <c r="AA16" s="21">
        <f t="shared" si="7"/>
        <v>563.76</v>
      </c>
      <c r="AB16">
        <f t="shared" si="8"/>
        <v>281.88</v>
      </c>
      <c r="AC16" s="80">
        <f t="shared" si="9"/>
        <v>657.72</v>
      </c>
    </row>
    <row r="17" spans="1:29">
      <c r="A17" s="72">
        <v>45450</v>
      </c>
      <c r="B17" s="103">
        <v>23</v>
      </c>
      <c r="C17" s="104">
        <v>329</v>
      </c>
      <c r="D17" s="41" t="s">
        <v>77</v>
      </c>
      <c r="E17" s="42"/>
      <c r="F17" s="42"/>
      <c r="G17" s="13"/>
      <c r="I17" s="13" t="s">
        <v>33</v>
      </c>
      <c r="J17" s="13">
        <f>J16/J15*100</f>
        <v>30.849645505458483</v>
      </c>
      <c r="K17" s="13">
        <f>K16/K15*100</f>
        <v>23.846543123053387</v>
      </c>
      <c r="T17" s="81">
        <f t="shared" si="0"/>
        <v>33.799999999999997</v>
      </c>
      <c r="U17" s="21">
        <f t="shared" si="1"/>
        <v>27.04</v>
      </c>
      <c r="V17" s="21">
        <f t="shared" si="2"/>
        <v>40.559999999999995</v>
      </c>
      <c r="W17">
        <f t="shared" si="3"/>
        <v>20.279999999999998</v>
      </c>
      <c r="X17" s="80">
        <f t="shared" si="4"/>
        <v>47.319999999999993</v>
      </c>
      <c r="Y17" s="21">
        <f t="shared" si="5"/>
        <v>469.8</v>
      </c>
      <c r="Z17" s="21">
        <f t="shared" si="6"/>
        <v>375.84000000000003</v>
      </c>
      <c r="AA17" s="21">
        <f t="shared" si="7"/>
        <v>563.76</v>
      </c>
      <c r="AB17">
        <f t="shared" si="8"/>
        <v>281.88</v>
      </c>
      <c r="AC17" s="80">
        <f t="shared" si="9"/>
        <v>657.72</v>
      </c>
    </row>
    <row r="18" spans="1:29">
      <c r="A18" s="70">
        <v>45453</v>
      </c>
      <c r="B18" s="101">
        <v>33</v>
      </c>
      <c r="C18" s="102">
        <v>316</v>
      </c>
      <c r="D18" s="41"/>
      <c r="E18" s="42"/>
      <c r="F18" s="42"/>
      <c r="G18" s="13"/>
      <c r="T18" s="81">
        <f t="shared" si="0"/>
        <v>33.799999999999997</v>
      </c>
      <c r="U18" s="21">
        <f t="shared" si="1"/>
        <v>27.04</v>
      </c>
      <c r="V18" s="21">
        <f t="shared" si="2"/>
        <v>40.559999999999995</v>
      </c>
      <c r="W18">
        <f t="shared" si="3"/>
        <v>20.279999999999998</v>
      </c>
      <c r="X18" s="80">
        <f t="shared" si="4"/>
        <v>47.319999999999993</v>
      </c>
      <c r="Y18" s="21">
        <f t="shared" si="5"/>
        <v>469.8</v>
      </c>
      <c r="Z18" s="21">
        <f t="shared" si="6"/>
        <v>375.84000000000003</v>
      </c>
      <c r="AA18" s="21">
        <f t="shared" si="7"/>
        <v>563.76</v>
      </c>
      <c r="AB18">
        <f t="shared" si="8"/>
        <v>281.88</v>
      </c>
      <c r="AC18" s="80">
        <f t="shared" si="9"/>
        <v>657.72</v>
      </c>
    </row>
    <row r="19" spans="1:29">
      <c r="A19" s="71">
        <v>45454</v>
      </c>
      <c r="B19" s="99">
        <v>14</v>
      </c>
      <c r="C19" s="100">
        <v>272</v>
      </c>
      <c r="D19" s="44" t="s">
        <v>78</v>
      </c>
      <c r="E19" s="42" t="s">
        <v>79</v>
      </c>
      <c r="F19" s="42"/>
      <c r="G19" s="13"/>
      <c r="T19" s="81">
        <f t="shared" si="0"/>
        <v>33.799999999999997</v>
      </c>
      <c r="U19" s="21">
        <f t="shared" si="1"/>
        <v>27.04</v>
      </c>
      <c r="V19" s="21">
        <f t="shared" si="2"/>
        <v>40.559999999999995</v>
      </c>
      <c r="W19">
        <f t="shared" si="3"/>
        <v>20.279999999999998</v>
      </c>
      <c r="X19" s="80">
        <f t="shared" si="4"/>
        <v>47.319999999999993</v>
      </c>
      <c r="Y19" s="21">
        <f t="shared" si="5"/>
        <v>469.8</v>
      </c>
      <c r="Z19" s="21">
        <f t="shared" si="6"/>
        <v>375.84000000000003</v>
      </c>
      <c r="AA19" s="21">
        <f t="shared" si="7"/>
        <v>563.76</v>
      </c>
      <c r="AB19">
        <f t="shared" si="8"/>
        <v>281.88</v>
      </c>
      <c r="AC19" s="80">
        <f t="shared" si="9"/>
        <v>657.72</v>
      </c>
    </row>
    <row r="20" spans="1:29">
      <c r="A20" s="71">
        <v>45454</v>
      </c>
      <c r="B20" s="105">
        <v>33</v>
      </c>
      <c r="C20" s="105">
        <v>438</v>
      </c>
      <c r="D20" s="44"/>
      <c r="E20" s="42"/>
      <c r="F20" s="42"/>
      <c r="G20" s="13"/>
      <c r="T20" s="81"/>
      <c r="U20" s="21"/>
      <c r="V20" s="21"/>
      <c r="X20" s="80"/>
      <c r="Y20" s="21"/>
      <c r="Z20" s="21"/>
      <c r="AA20" s="21"/>
      <c r="AC20" s="80"/>
    </row>
    <row r="21" spans="1:29">
      <c r="A21" s="71">
        <v>45455</v>
      </c>
      <c r="B21" s="92">
        <v>32</v>
      </c>
      <c r="C21" s="45">
        <v>495</v>
      </c>
      <c r="D21" s="44"/>
      <c r="E21" s="42"/>
      <c r="F21" s="42"/>
      <c r="G21" s="13"/>
      <c r="T21" s="81">
        <f t="shared" si="0"/>
        <v>33.799999999999997</v>
      </c>
      <c r="U21" s="21">
        <f t="shared" si="1"/>
        <v>27.04</v>
      </c>
      <c r="V21" s="21">
        <f t="shared" si="2"/>
        <v>40.559999999999995</v>
      </c>
      <c r="W21">
        <f t="shared" si="3"/>
        <v>20.279999999999998</v>
      </c>
      <c r="X21" s="80">
        <f t="shared" si="4"/>
        <v>47.319999999999993</v>
      </c>
      <c r="Y21" s="21">
        <f t="shared" si="5"/>
        <v>469.8</v>
      </c>
      <c r="Z21" s="21">
        <f t="shared" si="6"/>
        <v>375.84000000000003</v>
      </c>
      <c r="AA21" s="21">
        <f t="shared" si="7"/>
        <v>563.76</v>
      </c>
      <c r="AB21">
        <f t="shared" si="8"/>
        <v>281.88</v>
      </c>
      <c r="AC21" s="80">
        <f t="shared" si="9"/>
        <v>657.72</v>
      </c>
    </row>
    <row r="22" spans="1:29">
      <c r="A22" s="46">
        <v>45456</v>
      </c>
      <c r="B22" s="39">
        <v>29</v>
      </c>
      <c r="C22" s="39">
        <v>313</v>
      </c>
      <c r="D22" s="44"/>
      <c r="E22" s="42"/>
      <c r="F22" s="42"/>
      <c r="G22" s="13"/>
      <c r="T22" s="81">
        <f t="shared" si="0"/>
        <v>33.799999999999997</v>
      </c>
      <c r="U22" s="21">
        <f t="shared" si="1"/>
        <v>27.04</v>
      </c>
      <c r="V22" s="21">
        <f t="shared" si="2"/>
        <v>40.559999999999995</v>
      </c>
      <c r="W22">
        <f t="shared" si="3"/>
        <v>20.279999999999998</v>
      </c>
      <c r="X22" s="80">
        <f t="shared" si="4"/>
        <v>47.319999999999993</v>
      </c>
      <c r="Y22" s="21">
        <f t="shared" si="5"/>
        <v>469.8</v>
      </c>
      <c r="Z22" s="21">
        <f t="shared" si="6"/>
        <v>375.84000000000003</v>
      </c>
      <c r="AA22" s="21">
        <f t="shared" si="7"/>
        <v>563.76</v>
      </c>
      <c r="AB22">
        <f t="shared" si="8"/>
        <v>281.88</v>
      </c>
      <c r="AC22" s="80">
        <f t="shared" si="9"/>
        <v>657.72</v>
      </c>
    </row>
    <row r="23" spans="1:29">
      <c r="A23" s="46">
        <v>45457</v>
      </c>
      <c r="B23" s="93">
        <v>26</v>
      </c>
      <c r="C23" s="40">
        <v>228</v>
      </c>
      <c r="D23" s="44"/>
      <c r="E23" s="48" t="s">
        <v>80</v>
      </c>
      <c r="F23" s="39"/>
      <c r="G23" s="13"/>
      <c r="T23" s="81">
        <f t="shared" si="0"/>
        <v>33.799999999999997</v>
      </c>
      <c r="U23" s="21">
        <f t="shared" si="1"/>
        <v>27.04</v>
      </c>
      <c r="V23" s="21">
        <f t="shared" si="2"/>
        <v>40.559999999999995</v>
      </c>
      <c r="W23">
        <f t="shared" si="3"/>
        <v>20.279999999999998</v>
      </c>
      <c r="X23" s="80">
        <f t="shared" si="4"/>
        <v>47.319999999999993</v>
      </c>
      <c r="Y23" s="21">
        <f t="shared" si="5"/>
        <v>469.8</v>
      </c>
      <c r="Z23" s="21">
        <f t="shared" si="6"/>
        <v>375.84000000000003</v>
      </c>
      <c r="AA23" s="21">
        <f t="shared" si="7"/>
        <v>563.76</v>
      </c>
      <c r="AB23">
        <f t="shared" si="8"/>
        <v>281.88</v>
      </c>
      <c r="AC23" s="80">
        <f t="shared" si="9"/>
        <v>657.72</v>
      </c>
    </row>
    <row r="24" spans="1:29">
      <c r="A24" s="46">
        <v>45460</v>
      </c>
      <c r="B24" s="94">
        <v>38</v>
      </c>
      <c r="C24" s="43">
        <v>474</v>
      </c>
      <c r="D24" s="48"/>
      <c r="E24" s="42"/>
      <c r="F24" s="42"/>
      <c r="G24" s="13"/>
      <c r="T24" s="81">
        <f t="shared" si="0"/>
        <v>33.799999999999997</v>
      </c>
      <c r="U24" s="21">
        <f t="shared" si="1"/>
        <v>27.04</v>
      </c>
      <c r="V24" s="21">
        <f t="shared" si="2"/>
        <v>40.559999999999995</v>
      </c>
      <c r="W24">
        <f t="shared" si="3"/>
        <v>20.279999999999998</v>
      </c>
      <c r="X24" s="80">
        <f t="shared" si="4"/>
        <v>47.319999999999993</v>
      </c>
      <c r="Y24" s="21">
        <f t="shared" si="5"/>
        <v>469.8</v>
      </c>
      <c r="Z24" s="21">
        <f t="shared" si="6"/>
        <v>375.84000000000003</v>
      </c>
      <c r="AA24" s="21">
        <f t="shared" si="7"/>
        <v>563.76</v>
      </c>
      <c r="AB24">
        <f t="shared" si="8"/>
        <v>281.88</v>
      </c>
      <c r="AC24" s="80">
        <f t="shared" si="9"/>
        <v>657.72</v>
      </c>
    </row>
    <row r="25" spans="1:29">
      <c r="A25" s="46">
        <v>45461</v>
      </c>
      <c r="B25" s="49">
        <v>37</v>
      </c>
      <c r="C25" s="42">
        <v>571</v>
      </c>
      <c r="D25" s="48"/>
      <c r="E25" s="42"/>
      <c r="F25" s="42"/>
      <c r="G25" s="13"/>
      <c r="J25" s="21"/>
      <c r="T25" s="81">
        <f t="shared" si="0"/>
        <v>33.799999999999997</v>
      </c>
      <c r="U25" s="21">
        <f t="shared" si="1"/>
        <v>27.04</v>
      </c>
      <c r="V25" s="21">
        <f t="shared" si="2"/>
        <v>40.559999999999995</v>
      </c>
      <c r="W25">
        <f t="shared" si="3"/>
        <v>20.279999999999998</v>
      </c>
      <c r="X25" s="80">
        <f t="shared" si="4"/>
        <v>47.319999999999993</v>
      </c>
      <c r="Y25" s="21">
        <f t="shared" si="5"/>
        <v>469.8</v>
      </c>
      <c r="Z25" s="21">
        <f t="shared" si="6"/>
        <v>375.84000000000003</v>
      </c>
      <c r="AA25" s="21">
        <f t="shared" si="7"/>
        <v>563.76</v>
      </c>
      <c r="AB25">
        <f t="shared" si="8"/>
        <v>281.88</v>
      </c>
      <c r="AC25" s="80">
        <f t="shared" si="9"/>
        <v>657.72</v>
      </c>
    </row>
    <row r="26" spans="1:29">
      <c r="A26" s="46">
        <v>45462</v>
      </c>
      <c r="B26" s="49">
        <v>36</v>
      </c>
      <c r="C26" s="42">
        <v>504</v>
      </c>
      <c r="D26" s="44"/>
      <c r="E26" s="42"/>
      <c r="F26" s="42"/>
      <c r="G26" s="13"/>
      <c r="T26" s="81">
        <f t="shared" si="0"/>
        <v>33.799999999999997</v>
      </c>
      <c r="U26" s="21">
        <f t="shared" si="1"/>
        <v>27.04</v>
      </c>
      <c r="V26" s="21">
        <f t="shared" si="2"/>
        <v>40.559999999999995</v>
      </c>
      <c r="W26">
        <f t="shared" si="3"/>
        <v>20.279999999999998</v>
      </c>
      <c r="X26" s="80">
        <f t="shared" si="4"/>
        <v>47.319999999999993</v>
      </c>
      <c r="Y26" s="21">
        <f t="shared" si="5"/>
        <v>469.8</v>
      </c>
      <c r="Z26" s="21">
        <f t="shared" si="6"/>
        <v>375.84000000000003</v>
      </c>
      <c r="AA26" s="21">
        <f t="shared" si="7"/>
        <v>563.76</v>
      </c>
      <c r="AB26">
        <f t="shared" si="8"/>
        <v>281.88</v>
      </c>
      <c r="AC26" s="80">
        <f t="shared" si="9"/>
        <v>657.72</v>
      </c>
    </row>
    <row r="27" spans="1:29">
      <c r="A27" s="46">
        <v>45463</v>
      </c>
      <c r="B27" s="107">
        <v>31</v>
      </c>
      <c r="C27" s="107">
        <v>500</v>
      </c>
      <c r="D27" s="44"/>
      <c r="E27" s="42" t="s">
        <v>81</v>
      </c>
      <c r="F27" s="42" t="s">
        <v>82</v>
      </c>
      <c r="G27" s="13"/>
      <c r="T27" s="81">
        <f t="shared" si="0"/>
        <v>33.799999999999997</v>
      </c>
      <c r="U27" s="21">
        <f t="shared" si="1"/>
        <v>27.04</v>
      </c>
      <c r="V27" s="21">
        <f t="shared" si="2"/>
        <v>40.559999999999995</v>
      </c>
      <c r="W27">
        <f t="shared" si="3"/>
        <v>20.279999999999998</v>
      </c>
      <c r="X27" s="80">
        <f t="shared" si="4"/>
        <v>47.319999999999993</v>
      </c>
      <c r="Y27" s="21">
        <f t="shared" si="5"/>
        <v>469.8</v>
      </c>
      <c r="Z27" s="21">
        <f t="shared" si="6"/>
        <v>375.84000000000003</v>
      </c>
      <c r="AA27" s="21">
        <f t="shared" si="7"/>
        <v>563.76</v>
      </c>
      <c r="AB27">
        <f t="shared" si="8"/>
        <v>281.88</v>
      </c>
      <c r="AC27" s="80">
        <f t="shared" si="9"/>
        <v>657.72</v>
      </c>
    </row>
    <row r="28" spans="1:29">
      <c r="A28" s="46">
        <v>45464</v>
      </c>
      <c r="B28" s="42">
        <v>25</v>
      </c>
      <c r="C28" s="42">
        <v>300</v>
      </c>
      <c r="D28" s="44"/>
      <c r="E28" s="42"/>
      <c r="F28" s="42"/>
      <c r="G28" s="13"/>
      <c r="T28" s="81">
        <f t="shared" si="0"/>
        <v>33.799999999999997</v>
      </c>
      <c r="U28" s="21">
        <f t="shared" si="1"/>
        <v>27.04</v>
      </c>
      <c r="V28" s="21">
        <f t="shared" si="2"/>
        <v>40.559999999999995</v>
      </c>
      <c r="W28">
        <f t="shared" si="3"/>
        <v>20.279999999999998</v>
      </c>
      <c r="X28" s="80">
        <f t="shared" si="4"/>
        <v>47.319999999999993</v>
      </c>
      <c r="Y28" s="21">
        <f t="shared" si="5"/>
        <v>469.8</v>
      </c>
      <c r="Z28" s="21">
        <f t="shared" si="6"/>
        <v>375.84000000000003</v>
      </c>
      <c r="AA28" s="21">
        <f t="shared" si="7"/>
        <v>563.76</v>
      </c>
      <c r="AB28">
        <f t="shared" si="8"/>
        <v>281.88</v>
      </c>
      <c r="AC28" s="80">
        <f t="shared" si="9"/>
        <v>657.72</v>
      </c>
    </row>
    <row r="29" spans="1:29">
      <c r="A29" s="46">
        <v>45467</v>
      </c>
      <c r="B29" s="42">
        <v>36</v>
      </c>
      <c r="C29" s="42">
        <v>387</v>
      </c>
      <c r="D29" s="44"/>
      <c r="E29" s="42"/>
      <c r="F29" s="42"/>
      <c r="G29" s="13"/>
      <c r="T29" s="81">
        <f t="shared" si="0"/>
        <v>33.799999999999997</v>
      </c>
      <c r="U29" s="21">
        <f t="shared" si="1"/>
        <v>27.04</v>
      </c>
      <c r="V29" s="21">
        <f t="shared" si="2"/>
        <v>40.559999999999995</v>
      </c>
      <c r="W29">
        <f t="shared" si="3"/>
        <v>20.279999999999998</v>
      </c>
      <c r="X29" s="80">
        <f t="shared" si="4"/>
        <v>47.319999999999993</v>
      </c>
      <c r="Y29" s="21">
        <f t="shared" si="5"/>
        <v>469.8</v>
      </c>
      <c r="Z29" s="21">
        <f t="shared" si="6"/>
        <v>375.84000000000003</v>
      </c>
      <c r="AA29" s="21">
        <f t="shared" si="7"/>
        <v>563.76</v>
      </c>
      <c r="AB29">
        <f t="shared" si="8"/>
        <v>281.88</v>
      </c>
      <c r="AC29" s="80">
        <f t="shared" si="9"/>
        <v>657.72</v>
      </c>
    </row>
    <row r="30" spans="1:29">
      <c r="A30" s="46">
        <v>45468</v>
      </c>
      <c r="B30" s="42">
        <v>34</v>
      </c>
      <c r="C30" s="42">
        <v>409</v>
      </c>
      <c r="D30" s="44"/>
      <c r="E30" s="42"/>
      <c r="F30" s="42"/>
      <c r="G30" s="13"/>
      <c r="T30" s="81">
        <f t="shared" si="0"/>
        <v>33.799999999999997</v>
      </c>
      <c r="U30" s="21">
        <f t="shared" si="1"/>
        <v>27.04</v>
      </c>
      <c r="V30" s="21">
        <f t="shared" si="2"/>
        <v>40.559999999999995</v>
      </c>
      <c r="W30">
        <f t="shared" si="3"/>
        <v>20.279999999999998</v>
      </c>
      <c r="X30" s="80">
        <f t="shared" si="4"/>
        <v>47.319999999999993</v>
      </c>
      <c r="Y30" s="21">
        <f t="shared" si="5"/>
        <v>469.8</v>
      </c>
      <c r="Z30" s="21">
        <f t="shared" si="6"/>
        <v>375.84000000000003</v>
      </c>
      <c r="AA30" s="21">
        <f t="shared" si="7"/>
        <v>563.76</v>
      </c>
      <c r="AB30">
        <f t="shared" si="8"/>
        <v>281.88</v>
      </c>
      <c r="AC30" s="80">
        <f t="shared" si="9"/>
        <v>657.72</v>
      </c>
    </row>
    <row r="31" spans="1:29">
      <c r="A31" s="46">
        <v>45469</v>
      </c>
      <c r="B31" s="42">
        <v>35</v>
      </c>
      <c r="C31" s="42">
        <v>438</v>
      </c>
      <c r="D31" s="48"/>
      <c r="E31" s="42"/>
      <c r="F31" s="42"/>
      <c r="G31" s="13"/>
      <c r="T31" s="81">
        <f t="shared" si="0"/>
        <v>33.799999999999997</v>
      </c>
      <c r="U31" s="21">
        <f t="shared" si="1"/>
        <v>27.04</v>
      </c>
      <c r="V31" s="21">
        <f t="shared" si="2"/>
        <v>40.559999999999995</v>
      </c>
      <c r="W31">
        <f t="shared" si="3"/>
        <v>20.279999999999998</v>
      </c>
      <c r="X31" s="80">
        <f t="shared" si="4"/>
        <v>47.319999999999993</v>
      </c>
      <c r="Y31" s="21">
        <f t="shared" si="5"/>
        <v>469.8</v>
      </c>
      <c r="Z31" s="21">
        <f t="shared" si="6"/>
        <v>375.84000000000003</v>
      </c>
      <c r="AA31" s="21">
        <f t="shared" si="7"/>
        <v>563.76</v>
      </c>
      <c r="AB31">
        <f t="shared" si="8"/>
        <v>281.88</v>
      </c>
      <c r="AC31" s="80">
        <f t="shared" si="9"/>
        <v>657.72</v>
      </c>
    </row>
    <row r="32" spans="1:29">
      <c r="A32" s="46">
        <v>45470</v>
      </c>
      <c r="B32" s="42">
        <v>16</v>
      </c>
      <c r="C32" s="42">
        <v>401</v>
      </c>
      <c r="D32" s="44"/>
      <c r="E32" s="42" t="s">
        <v>83</v>
      </c>
      <c r="F32" s="42"/>
      <c r="G32" s="13"/>
      <c r="T32" s="81">
        <f t="shared" si="0"/>
        <v>33.799999999999997</v>
      </c>
      <c r="U32" s="21">
        <f t="shared" si="1"/>
        <v>27.04</v>
      </c>
      <c r="V32" s="21">
        <f t="shared" si="2"/>
        <v>40.559999999999995</v>
      </c>
      <c r="W32">
        <f t="shared" si="3"/>
        <v>20.279999999999998</v>
      </c>
      <c r="X32" s="80">
        <f t="shared" si="4"/>
        <v>47.319999999999993</v>
      </c>
      <c r="Y32" s="21">
        <f t="shared" si="5"/>
        <v>469.8</v>
      </c>
      <c r="Z32" s="21">
        <f t="shared" si="6"/>
        <v>375.84000000000003</v>
      </c>
      <c r="AA32" s="21">
        <f t="shared" si="7"/>
        <v>563.76</v>
      </c>
      <c r="AB32">
        <f t="shared" si="8"/>
        <v>281.88</v>
      </c>
      <c r="AC32" s="80">
        <f t="shared" si="9"/>
        <v>657.72</v>
      </c>
    </row>
    <row r="33" spans="1:29">
      <c r="A33" s="46">
        <v>45471</v>
      </c>
      <c r="B33" s="42">
        <v>35</v>
      </c>
      <c r="C33" s="42">
        <v>502</v>
      </c>
      <c r="D33" s="44"/>
      <c r="E33" s="42"/>
      <c r="F33" s="42"/>
      <c r="G33" s="13"/>
      <c r="T33" s="81">
        <f t="shared" si="0"/>
        <v>33.799999999999997</v>
      </c>
      <c r="U33" s="21">
        <f t="shared" si="1"/>
        <v>27.04</v>
      </c>
      <c r="V33" s="21">
        <f t="shared" si="2"/>
        <v>40.559999999999995</v>
      </c>
      <c r="W33">
        <f t="shared" si="3"/>
        <v>20.279999999999998</v>
      </c>
      <c r="X33" s="80">
        <f t="shared" si="4"/>
        <v>47.319999999999993</v>
      </c>
      <c r="Y33" s="21">
        <f t="shared" si="5"/>
        <v>469.8</v>
      </c>
      <c r="Z33" s="21">
        <f t="shared" si="6"/>
        <v>375.84000000000003</v>
      </c>
      <c r="AA33" s="21">
        <f t="shared" si="7"/>
        <v>563.76</v>
      </c>
      <c r="AB33">
        <f t="shared" si="8"/>
        <v>281.88</v>
      </c>
      <c r="AC33" s="80">
        <f t="shared" si="9"/>
        <v>657.72</v>
      </c>
    </row>
    <row r="34" spans="1:29">
      <c r="A34" s="46"/>
      <c r="B34" s="42"/>
      <c r="C34" s="47"/>
      <c r="D34" s="48"/>
      <c r="E34" s="42"/>
      <c r="F34" s="42"/>
      <c r="G34" s="13"/>
      <c r="T34" s="81">
        <f t="shared" si="0"/>
        <v>33.799999999999997</v>
      </c>
      <c r="U34" s="21">
        <f t="shared" si="1"/>
        <v>27.04</v>
      </c>
      <c r="V34" s="21">
        <f t="shared" si="2"/>
        <v>40.559999999999995</v>
      </c>
      <c r="W34">
        <f t="shared" si="3"/>
        <v>20.279999999999998</v>
      </c>
      <c r="X34" s="80">
        <f t="shared" si="4"/>
        <v>47.319999999999993</v>
      </c>
      <c r="Y34" s="21">
        <f t="shared" si="5"/>
        <v>469.8</v>
      </c>
      <c r="Z34" s="21">
        <f t="shared" si="6"/>
        <v>375.84000000000003</v>
      </c>
      <c r="AA34" s="21">
        <f t="shared" si="7"/>
        <v>563.76</v>
      </c>
      <c r="AB34">
        <f t="shared" si="8"/>
        <v>281.88</v>
      </c>
      <c r="AC34" s="80">
        <f t="shared" si="9"/>
        <v>657.72</v>
      </c>
    </row>
    <row r="35" spans="1:29">
      <c r="A35" s="46"/>
      <c r="B35" s="42"/>
      <c r="C35" s="42"/>
      <c r="D35" s="48"/>
      <c r="E35" s="42"/>
      <c r="F35" s="42"/>
      <c r="G35" s="13"/>
      <c r="T35" s="81">
        <f t="shared" si="0"/>
        <v>33.799999999999997</v>
      </c>
      <c r="U35" s="21">
        <f t="shared" si="1"/>
        <v>27.04</v>
      </c>
      <c r="V35" s="21">
        <f t="shared" si="2"/>
        <v>40.559999999999995</v>
      </c>
      <c r="W35">
        <f t="shared" si="3"/>
        <v>20.279999999999998</v>
      </c>
      <c r="X35" s="80">
        <f t="shared" si="4"/>
        <v>47.319999999999993</v>
      </c>
      <c r="Y35" s="21">
        <f t="shared" si="5"/>
        <v>469.8</v>
      </c>
      <c r="Z35" s="21">
        <f t="shared" si="6"/>
        <v>375.84000000000003</v>
      </c>
      <c r="AA35" s="21">
        <f t="shared" si="7"/>
        <v>563.76</v>
      </c>
      <c r="AB35">
        <f t="shared" si="8"/>
        <v>281.88</v>
      </c>
      <c r="AC35" s="80">
        <f t="shared" si="9"/>
        <v>657.72</v>
      </c>
    </row>
    <row r="36" spans="1:29">
      <c r="A36" s="46"/>
      <c r="B36" s="91"/>
      <c r="C36" s="42"/>
      <c r="D36" s="44"/>
      <c r="E36" s="13"/>
      <c r="F36" s="13"/>
      <c r="G36" s="13"/>
      <c r="T36" s="81">
        <f t="shared" si="0"/>
        <v>33.799999999999997</v>
      </c>
      <c r="U36" s="21">
        <f t="shared" si="1"/>
        <v>27.04</v>
      </c>
      <c r="V36" s="21">
        <f t="shared" si="2"/>
        <v>40.559999999999995</v>
      </c>
      <c r="W36">
        <f t="shared" si="3"/>
        <v>20.279999999999998</v>
      </c>
      <c r="X36" s="80">
        <f t="shared" si="4"/>
        <v>47.319999999999993</v>
      </c>
      <c r="Y36" s="21">
        <f t="shared" si="5"/>
        <v>469.8</v>
      </c>
      <c r="Z36" s="21">
        <f t="shared" si="6"/>
        <v>375.84000000000003</v>
      </c>
      <c r="AA36" s="21">
        <f t="shared" si="7"/>
        <v>563.76</v>
      </c>
      <c r="AB36">
        <f t="shared" si="8"/>
        <v>281.88</v>
      </c>
      <c r="AC36" s="80">
        <f t="shared" si="9"/>
        <v>657.72</v>
      </c>
    </row>
    <row r="37" spans="1:29">
      <c r="A37" s="46"/>
      <c r="B37" s="42"/>
      <c r="C37" s="42"/>
      <c r="D37" s="44"/>
      <c r="E37" s="42"/>
      <c r="F37" s="42"/>
      <c r="G37" s="13"/>
      <c r="T37" s="81">
        <f t="shared" si="0"/>
        <v>33.799999999999997</v>
      </c>
      <c r="U37" s="21">
        <f t="shared" si="1"/>
        <v>27.04</v>
      </c>
      <c r="V37" s="21">
        <f t="shared" si="2"/>
        <v>40.559999999999995</v>
      </c>
      <c r="W37">
        <f t="shared" si="3"/>
        <v>20.279999999999998</v>
      </c>
      <c r="X37" s="80">
        <f t="shared" si="4"/>
        <v>47.319999999999993</v>
      </c>
      <c r="Y37" s="21">
        <f t="shared" si="5"/>
        <v>469.8</v>
      </c>
      <c r="Z37" s="21">
        <f t="shared" si="6"/>
        <v>375.84000000000003</v>
      </c>
      <c r="AA37" s="21">
        <f t="shared" si="7"/>
        <v>563.76</v>
      </c>
      <c r="AB37">
        <f t="shared" si="8"/>
        <v>281.88</v>
      </c>
      <c r="AC37" s="80">
        <f t="shared" si="9"/>
        <v>657.72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33.799999999999997</v>
      </c>
      <c r="U38" s="21">
        <f t="shared" si="1"/>
        <v>27.04</v>
      </c>
      <c r="V38" s="21">
        <f t="shared" si="2"/>
        <v>40.559999999999995</v>
      </c>
      <c r="W38">
        <f t="shared" si="3"/>
        <v>20.279999999999998</v>
      </c>
      <c r="X38" s="80">
        <f t="shared" si="4"/>
        <v>47.319999999999993</v>
      </c>
      <c r="Y38" s="21">
        <f t="shared" si="5"/>
        <v>469.8</v>
      </c>
      <c r="Z38" s="21">
        <f t="shared" si="6"/>
        <v>375.84000000000003</v>
      </c>
      <c r="AA38" s="21">
        <f t="shared" si="7"/>
        <v>563.76</v>
      </c>
      <c r="AB38">
        <f t="shared" si="8"/>
        <v>281.88</v>
      </c>
      <c r="AC38" s="80">
        <f t="shared" si="9"/>
        <v>657.72</v>
      </c>
    </row>
    <row r="39" spans="1:29">
      <c r="A39" s="46"/>
      <c r="B39" s="42"/>
      <c r="C39" s="42"/>
      <c r="D39" s="48"/>
      <c r="E39" s="42"/>
      <c r="F39" s="42"/>
      <c r="G39" s="13"/>
      <c r="T39" s="81">
        <f t="shared" si="0"/>
        <v>33.799999999999997</v>
      </c>
      <c r="U39" s="21">
        <f t="shared" si="1"/>
        <v>27.04</v>
      </c>
      <c r="V39" s="21">
        <f t="shared" si="2"/>
        <v>40.559999999999995</v>
      </c>
      <c r="W39">
        <f t="shared" si="3"/>
        <v>20.279999999999998</v>
      </c>
      <c r="X39" s="80">
        <f t="shared" si="4"/>
        <v>47.319999999999993</v>
      </c>
      <c r="Y39" s="21">
        <f t="shared" si="5"/>
        <v>469.8</v>
      </c>
      <c r="Z39" s="21">
        <f t="shared" si="6"/>
        <v>375.84000000000003</v>
      </c>
      <c r="AA39" s="21">
        <f t="shared" si="7"/>
        <v>563.76</v>
      </c>
      <c r="AB39">
        <f t="shared" si="8"/>
        <v>281.88</v>
      </c>
      <c r="AC39" s="80">
        <f t="shared" si="9"/>
        <v>657.72</v>
      </c>
    </row>
    <row r="40" spans="1:29">
      <c r="A40" s="46"/>
      <c r="B40" s="42"/>
      <c r="C40" s="42"/>
      <c r="D40" s="44"/>
      <c r="E40" s="42"/>
      <c r="F40" s="42"/>
      <c r="G40" s="13"/>
      <c r="T40" s="81">
        <f t="shared" si="0"/>
        <v>33.799999999999997</v>
      </c>
      <c r="U40" s="21">
        <f t="shared" si="1"/>
        <v>27.04</v>
      </c>
      <c r="V40" s="21">
        <f t="shared" si="2"/>
        <v>40.559999999999995</v>
      </c>
      <c r="W40">
        <f t="shared" si="3"/>
        <v>20.279999999999998</v>
      </c>
      <c r="X40" s="80">
        <f t="shared" si="4"/>
        <v>47.319999999999993</v>
      </c>
      <c r="Y40" s="21">
        <f t="shared" si="5"/>
        <v>469.8</v>
      </c>
      <c r="Z40" s="21">
        <f t="shared" si="6"/>
        <v>375.84000000000003</v>
      </c>
      <c r="AA40" s="21">
        <f t="shared" si="7"/>
        <v>563.76</v>
      </c>
      <c r="AB40">
        <f t="shared" si="8"/>
        <v>281.88</v>
      </c>
      <c r="AC40" s="80">
        <f t="shared" si="9"/>
        <v>657.72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33.799999999999997</v>
      </c>
      <c r="U41" s="21">
        <f t="shared" si="1"/>
        <v>27.04</v>
      </c>
      <c r="V41" s="21">
        <f t="shared" si="2"/>
        <v>40.559999999999995</v>
      </c>
      <c r="W41">
        <f t="shared" si="3"/>
        <v>20.279999999999998</v>
      </c>
      <c r="X41" s="80">
        <f t="shared" si="4"/>
        <v>47.319999999999993</v>
      </c>
      <c r="Y41" s="21">
        <f t="shared" si="5"/>
        <v>469.8</v>
      </c>
      <c r="Z41" s="21">
        <f t="shared" si="6"/>
        <v>375.84000000000003</v>
      </c>
      <c r="AA41" s="21">
        <f t="shared" si="7"/>
        <v>563.76</v>
      </c>
      <c r="AB41">
        <f t="shared" si="8"/>
        <v>281.88</v>
      </c>
      <c r="AC41" s="80">
        <f t="shared" si="9"/>
        <v>657.72</v>
      </c>
    </row>
    <row r="42" spans="1:29">
      <c r="A42" s="46"/>
      <c r="B42" s="42"/>
      <c r="C42" s="42"/>
      <c r="D42" s="48"/>
      <c r="E42" s="42"/>
      <c r="F42" s="42"/>
      <c r="G42" s="13"/>
      <c r="T42" s="81">
        <f t="shared" si="0"/>
        <v>33.799999999999997</v>
      </c>
      <c r="U42" s="21">
        <f t="shared" si="1"/>
        <v>27.04</v>
      </c>
      <c r="V42" s="21">
        <f t="shared" si="2"/>
        <v>40.559999999999995</v>
      </c>
      <c r="W42">
        <f t="shared" si="3"/>
        <v>20.279999999999998</v>
      </c>
      <c r="X42" s="80">
        <f t="shared" si="4"/>
        <v>47.319999999999993</v>
      </c>
      <c r="Y42" s="21">
        <f t="shared" si="5"/>
        <v>469.8</v>
      </c>
      <c r="Z42" s="21">
        <f t="shared" si="6"/>
        <v>375.84000000000003</v>
      </c>
      <c r="AA42" s="21">
        <f t="shared" si="7"/>
        <v>563.76</v>
      </c>
      <c r="AB42">
        <f t="shared" si="8"/>
        <v>281.88</v>
      </c>
      <c r="AC42" s="80">
        <f t="shared" si="9"/>
        <v>657.72</v>
      </c>
    </row>
    <row r="43" spans="1:29">
      <c r="A43" s="46"/>
      <c r="B43" s="49"/>
      <c r="C43" s="42"/>
      <c r="D43" s="44"/>
      <c r="E43" s="42"/>
      <c r="F43" s="42"/>
      <c r="G43" s="13"/>
      <c r="T43" s="81">
        <f t="shared" si="0"/>
        <v>33.799999999999997</v>
      </c>
      <c r="U43" s="21">
        <f t="shared" si="1"/>
        <v>27.04</v>
      </c>
      <c r="V43" s="21">
        <f t="shared" si="2"/>
        <v>40.559999999999995</v>
      </c>
      <c r="W43">
        <f t="shared" si="3"/>
        <v>20.279999999999998</v>
      </c>
      <c r="X43" s="80">
        <f t="shared" si="4"/>
        <v>47.319999999999993</v>
      </c>
      <c r="Y43" s="21">
        <f t="shared" si="5"/>
        <v>469.8</v>
      </c>
      <c r="Z43" s="21">
        <f t="shared" si="6"/>
        <v>375.84000000000003</v>
      </c>
      <c r="AA43" s="21">
        <f t="shared" si="7"/>
        <v>563.76</v>
      </c>
      <c r="AB43">
        <f t="shared" si="8"/>
        <v>281.88</v>
      </c>
      <c r="AC43" s="80">
        <f t="shared" si="9"/>
        <v>657.72</v>
      </c>
    </row>
    <row r="44" spans="1:29">
      <c r="A44" s="46"/>
      <c r="B44" s="47"/>
      <c r="C44" s="42"/>
      <c r="D44" s="44"/>
      <c r="E44" s="42"/>
      <c r="F44" s="42"/>
      <c r="G44" s="13"/>
      <c r="T44" s="81">
        <f t="shared" si="0"/>
        <v>33.799999999999997</v>
      </c>
      <c r="U44" s="21">
        <f t="shared" si="1"/>
        <v>27.04</v>
      </c>
      <c r="V44" s="21">
        <f t="shared" si="2"/>
        <v>40.559999999999995</v>
      </c>
      <c r="W44">
        <f t="shared" si="3"/>
        <v>20.279999999999998</v>
      </c>
      <c r="X44" s="80">
        <f t="shared" si="4"/>
        <v>47.319999999999993</v>
      </c>
      <c r="Y44" s="21">
        <f t="shared" si="5"/>
        <v>469.8</v>
      </c>
      <c r="Z44" s="21">
        <f t="shared" si="6"/>
        <v>375.84000000000003</v>
      </c>
      <c r="AA44" s="21">
        <f t="shared" si="7"/>
        <v>563.76</v>
      </c>
      <c r="AB44">
        <f t="shared" si="8"/>
        <v>281.88</v>
      </c>
      <c r="AC44" s="80">
        <f t="shared" si="9"/>
        <v>657.72</v>
      </c>
    </row>
    <row r="45" spans="1:29">
      <c r="A45" s="46"/>
      <c r="B45" s="47"/>
      <c r="C45" s="42"/>
      <c r="D45" s="44"/>
      <c r="E45" s="42"/>
      <c r="F45" s="42"/>
      <c r="G45" s="13"/>
      <c r="T45" s="81">
        <f t="shared" si="0"/>
        <v>33.799999999999997</v>
      </c>
      <c r="U45" s="21">
        <f t="shared" si="1"/>
        <v>27.04</v>
      </c>
      <c r="V45" s="21">
        <f t="shared" si="2"/>
        <v>40.559999999999995</v>
      </c>
      <c r="W45">
        <f t="shared" si="3"/>
        <v>20.279999999999998</v>
      </c>
      <c r="X45" s="80">
        <f t="shared" si="4"/>
        <v>47.319999999999993</v>
      </c>
      <c r="Y45" s="21">
        <f t="shared" si="5"/>
        <v>469.8</v>
      </c>
      <c r="Z45" s="21">
        <f t="shared" si="6"/>
        <v>375.84000000000003</v>
      </c>
      <c r="AA45" s="21">
        <f t="shared" si="7"/>
        <v>563.76</v>
      </c>
      <c r="AB45">
        <f t="shared" si="8"/>
        <v>281.88</v>
      </c>
      <c r="AC45" s="80">
        <f t="shared" si="9"/>
        <v>657.72</v>
      </c>
    </row>
    <row r="46" spans="1:29">
      <c r="A46" s="46"/>
      <c r="B46" s="42"/>
      <c r="C46" s="42"/>
      <c r="D46" s="42"/>
      <c r="E46" s="42"/>
      <c r="F46" s="42"/>
      <c r="G46" s="13"/>
      <c r="T46" s="81">
        <f t="shared" si="0"/>
        <v>33.799999999999997</v>
      </c>
      <c r="U46" s="21">
        <f t="shared" si="1"/>
        <v>27.04</v>
      </c>
      <c r="V46" s="21">
        <f t="shared" si="2"/>
        <v>40.559999999999995</v>
      </c>
      <c r="W46">
        <f t="shared" si="3"/>
        <v>20.279999999999998</v>
      </c>
      <c r="X46" s="80">
        <f t="shared" si="4"/>
        <v>47.319999999999993</v>
      </c>
      <c r="Y46" s="21">
        <f t="shared" si="5"/>
        <v>469.8</v>
      </c>
      <c r="Z46" s="21">
        <f t="shared" si="6"/>
        <v>375.84000000000003</v>
      </c>
      <c r="AA46" s="21">
        <f t="shared" si="7"/>
        <v>563.76</v>
      </c>
      <c r="AB46">
        <f t="shared" si="8"/>
        <v>281.88</v>
      </c>
      <c r="AC46" s="80">
        <f t="shared" si="9"/>
        <v>657.72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33.799999999999997</v>
      </c>
      <c r="U47" s="21">
        <f t="shared" si="1"/>
        <v>27.04</v>
      </c>
      <c r="V47" s="21">
        <f t="shared" si="2"/>
        <v>40.559999999999995</v>
      </c>
      <c r="W47">
        <f t="shared" si="3"/>
        <v>20.279999999999998</v>
      </c>
      <c r="X47" s="80">
        <f t="shared" si="4"/>
        <v>47.319999999999993</v>
      </c>
      <c r="Y47" s="21">
        <f t="shared" si="5"/>
        <v>469.8</v>
      </c>
      <c r="Z47" s="21">
        <f t="shared" si="6"/>
        <v>375.84000000000003</v>
      </c>
      <c r="AA47" s="21">
        <f t="shared" si="7"/>
        <v>563.76</v>
      </c>
      <c r="AB47">
        <f t="shared" si="8"/>
        <v>281.88</v>
      </c>
      <c r="AC47" s="80">
        <f t="shared" si="9"/>
        <v>657.72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33.799999999999997</v>
      </c>
      <c r="U48" s="21">
        <f t="shared" si="1"/>
        <v>27.04</v>
      </c>
      <c r="V48" s="21">
        <f t="shared" si="2"/>
        <v>40.559999999999995</v>
      </c>
      <c r="W48">
        <f t="shared" si="3"/>
        <v>20.279999999999998</v>
      </c>
      <c r="X48" s="80">
        <f t="shared" si="4"/>
        <v>47.319999999999993</v>
      </c>
      <c r="Y48" s="21">
        <f t="shared" si="5"/>
        <v>469.8</v>
      </c>
      <c r="Z48" s="21">
        <f t="shared" si="6"/>
        <v>375.84000000000003</v>
      </c>
      <c r="AA48" s="21">
        <f t="shared" si="7"/>
        <v>563.76</v>
      </c>
      <c r="AB48">
        <f t="shared" si="8"/>
        <v>281.88</v>
      </c>
      <c r="AC48" s="80">
        <f t="shared" si="9"/>
        <v>657.72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33.799999999999997</v>
      </c>
      <c r="U49" s="21">
        <f t="shared" si="1"/>
        <v>27.04</v>
      </c>
      <c r="V49" s="21">
        <f t="shared" si="2"/>
        <v>40.559999999999995</v>
      </c>
      <c r="W49">
        <f t="shared" si="3"/>
        <v>20.279999999999998</v>
      </c>
      <c r="X49" s="80">
        <f t="shared" si="4"/>
        <v>47.319999999999993</v>
      </c>
      <c r="Y49" s="21">
        <f t="shared" si="5"/>
        <v>469.8</v>
      </c>
      <c r="Z49" s="21">
        <f t="shared" si="6"/>
        <v>375.84000000000003</v>
      </c>
      <c r="AA49" s="21">
        <f t="shared" si="7"/>
        <v>563.76</v>
      </c>
      <c r="AB49">
        <f t="shared" si="8"/>
        <v>281.88</v>
      </c>
      <c r="AC49" s="80">
        <f t="shared" si="9"/>
        <v>657.72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33.799999999999997</v>
      </c>
      <c r="U50" s="21">
        <f t="shared" si="1"/>
        <v>27.04</v>
      </c>
      <c r="V50" s="21">
        <f t="shared" si="2"/>
        <v>40.559999999999995</v>
      </c>
      <c r="W50">
        <f t="shared" si="3"/>
        <v>20.279999999999998</v>
      </c>
      <c r="X50" s="80">
        <f t="shared" si="4"/>
        <v>47.319999999999993</v>
      </c>
      <c r="Y50" s="21">
        <f t="shared" si="5"/>
        <v>469.8</v>
      </c>
      <c r="Z50" s="21">
        <f t="shared" si="6"/>
        <v>375.84000000000003</v>
      </c>
      <c r="AA50" s="21">
        <f t="shared" si="7"/>
        <v>563.76</v>
      </c>
      <c r="AB50">
        <f t="shared" si="8"/>
        <v>281.88</v>
      </c>
      <c r="AC50" s="80">
        <f t="shared" si="9"/>
        <v>657.72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33.799999999999997</v>
      </c>
      <c r="U51" s="21">
        <f t="shared" si="1"/>
        <v>27.04</v>
      </c>
      <c r="V51" s="21">
        <f t="shared" si="2"/>
        <v>40.559999999999995</v>
      </c>
      <c r="W51">
        <f t="shared" si="3"/>
        <v>20.279999999999998</v>
      </c>
      <c r="X51" s="80">
        <f t="shared" si="4"/>
        <v>47.319999999999993</v>
      </c>
      <c r="Y51" s="21">
        <f t="shared" si="5"/>
        <v>469.8</v>
      </c>
      <c r="Z51" s="21">
        <f t="shared" si="6"/>
        <v>375.84000000000003</v>
      </c>
      <c r="AA51" s="21">
        <f t="shared" si="7"/>
        <v>563.76</v>
      </c>
      <c r="AB51">
        <f t="shared" si="8"/>
        <v>281.88</v>
      </c>
      <c r="AC51" s="80">
        <f t="shared" si="9"/>
        <v>657.72</v>
      </c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12"/>
    </row>
  </sheetData>
  <sheetProtection algorithmName="SHA-512" hashValue="XugSqpx1M8G8PUJoJVh8V5Gtd4+uo8Ej+zl75VamcCQ/xa3Fn5NfapK7fuPn8tIUjKnJPnEGn88HsbKatG+6aA==" saltValue="WAuGgTJDcMo0WmYQ61z2cA==" spinCount="100000" sheet="1" objects="1" scenarios="1"/>
  <mergeCells count="11">
    <mergeCell ref="D10:F10"/>
    <mergeCell ref="D11:F11"/>
    <mergeCell ref="D12:F12"/>
    <mergeCell ref="D13:F13"/>
    <mergeCell ref="D14:F14"/>
    <mergeCell ref="D9:F9"/>
    <mergeCell ref="A5:A6"/>
    <mergeCell ref="D5:F5"/>
    <mergeCell ref="D6:F6"/>
    <mergeCell ref="D7:F7"/>
    <mergeCell ref="D8:F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8798-AAC3-48B7-A615-DEA22C8BA21C}">
  <dimension ref="A1:AC58"/>
  <sheetViews>
    <sheetView workbookViewId="0">
      <selection activeCell="K16" sqref="K16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2.7109375" customWidth="1"/>
    <col min="5" max="5" width="49.710937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>
        <v>106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>
        <v>107</v>
      </c>
      <c r="D2" s="4"/>
      <c r="E2" s="11" t="s">
        <v>37</v>
      </c>
      <c r="F2" s="68">
        <v>45467</v>
      </c>
      <c r="H2" s="7"/>
      <c r="I2" s="13" t="s">
        <v>10</v>
      </c>
      <c r="J2" s="14">
        <f>AVERAGE(B7:B11)</f>
        <v>25.8</v>
      </c>
      <c r="K2" s="14">
        <f>AVERAGE(C7:C9,C11:C12)</f>
        <v>385.4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>
        <v>45463</v>
      </c>
      <c r="D3" s="18"/>
      <c r="E3" s="11" t="s">
        <v>40</v>
      </c>
      <c r="F3" s="69">
        <v>45474</v>
      </c>
      <c r="H3" s="7"/>
      <c r="I3" s="13" t="s">
        <v>12</v>
      </c>
      <c r="J3" s="19">
        <f>STDEV(B7:B12)</f>
        <v>2.5298221281347035</v>
      </c>
      <c r="K3" s="19">
        <f>STDEV(C7:C12)</f>
        <v>167.41495353362757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5.16</v>
      </c>
      <c r="K4" s="13">
        <f>0.2*K2</f>
        <v>77.08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84</v>
      </c>
      <c r="C6" s="57" t="s">
        <v>85</v>
      </c>
      <c r="D6" s="243"/>
      <c r="E6" s="244"/>
      <c r="F6" s="244"/>
      <c r="G6" s="33"/>
      <c r="H6" s="7"/>
      <c r="I6" s="26" t="s">
        <v>22</v>
      </c>
      <c r="J6" s="19">
        <f>J2-(2*J4)</f>
        <v>15.48</v>
      </c>
      <c r="K6" s="19">
        <f>K2-(2*K4)</f>
        <v>231.23999999999998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45467</v>
      </c>
      <c r="B7" s="31">
        <v>25</v>
      </c>
      <c r="C7" s="58">
        <v>232</v>
      </c>
      <c r="D7" s="234" t="s">
        <v>43</v>
      </c>
      <c r="E7" s="234"/>
      <c r="F7" s="234"/>
      <c r="G7" s="32"/>
      <c r="H7" s="7"/>
      <c r="I7" s="26" t="s">
        <v>25</v>
      </c>
      <c r="J7" s="19">
        <f>J2+(2*J4)</f>
        <v>36.120000000000005</v>
      </c>
      <c r="K7" s="19">
        <f>K2+(2*K4)</f>
        <v>539.55999999999995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45468</v>
      </c>
      <c r="B8" s="31">
        <v>27</v>
      </c>
      <c r="C8" s="59">
        <v>613</v>
      </c>
      <c r="D8" s="234" t="s">
        <v>43</v>
      </c>
      <c r="E8" s="234"/>
      <c r="F8" s="234"/>
      <c r="G8" s="33"/>
      <c r="H8" s="7"/>
      <c r="T8" s="81">
        <f>$J$2</f>
        <v>25.8</v>
      </c>
      <c r="U8" s="21">
        <f>$J$2-$J$4</f>
        <v>20.64</v>
      </c>
      <c r="V8" s="21">
        <f>$J$2+$J$4</f>
        <v>30.96</v>
      </c>
      <c r="W8">
        <f>$J$2-(2*$J$4)</f>
        <v>15.48</v>
      </c>
      <c r="X8" s="80">
        <f>$J$2+(2*$J$4)</f>
        <v>36.120000000000005</v>
      </c>
      <c r="Y8" s="21">
        <f>$K$2</f>
        <v>385.4</v>
      </c>
      <c r="Z8" s="21">
        <f>$K$2-$K$4</f>
        <v>308.32</v>
      </c>
      <c r="AA8" s="21">
        <f>$K$2+$K$4</f>
        <v>462.47999999999996</v>
      </c>
      <c r="AB8">
        <f>$K$2-(2*$K$4)</f>
        <v>231.23999999999998</v>
      </c>
      <c r="AC8" s="80">
        <f>$K$2+(2*$K$4)</f>
        <v>539.55999999999995</v>
      </c>
    </row>
    <row r="9" spans="1:29">
      <c r="A9" s="46">
        <v>45469</v>
      </c>
      <c r="B9" s="31">
        <v>30</v>
      </c>
      <c r="C9" s="59">
        <v>450</v>
      </c>
      <c r="D9" s="234" t="s">
        <v>43</v>
      </c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1" si="0">$J$2</f>
        <v>25.8</v>
      </c>
      <c r="U9" s="21">
        <f t="shared" ref="U9:U51" si="1">$J$2-$J$4</f>
        <v>20.64</v>
      </c>
      <c r="V9" s="21">
        <f t="shared" ref="V9:V51" si="2">$J$2+$J$4</f>
        <v>30.96</v>
      </c>
      <c r="W9">
        <f t="shared" ref="W9:W51" si="3">$J$2-(2*$J$4)</f>
        <v>15.48</v>
      </c>
      <c r="X9" s="80">
        <f t="shared" ref="X9:X51" si="4">$J$2+(2*$J$4)</f>
        <v>36.120000000000005</v>
      </c>
      <c r="Y9" s="21">
        <f t="shared" ref="Y9:Y51" si="5">$K$2</f>
        <v>385.4</v>
      </c>
      <c r="Z9" s="21">
        <f t="shared" ref="Z9:Z51" si="6">$K$2-$K$4</f>
        <v>308.32</v>
      </c>
      <c r="AA9" s="21">
        <f t="shared" ref="AA9:AA51" si="7">$K$2+$K$4</f>
        <v>462.47999999999996</v>
      </c>
      <c r="AB9">
        <f t="shared" ref="AB9:AB51" si="8">$K$2-(2*$K$4)</f>
        <v>231.23999999999998</v>
      </c>
      <c r="AC9" s="80">
        <f t="shared" ref="AC9:AC51" si="9">$K$2+(2*$K$4)</f>
        <v>539.55999999999995</v>
      </c>
    </row>
    <row r="10" spans="1:29">
      <c r="A10" s="46">
        <v>45470</v>
      </c>
      <c r="B10" s="101">
        <v>23</v>
      </c>
      <c r="C10" s="102">
        <v>180</v>
      </c>
      <c r="D10" s="234" t="s">
        <v>86</v>
      </c>
      <c r="E10" s="234"/>
      <c r="F10" s="234"/>
      <c r="G10" s="32"/>
      <c r="I10" s="36"/>
      <c r="T10" s="81">
        <f t="shared" si="0"/>
        <v>25.8</v>
      </c>
      <c r="U10" s="21">
        <f t="shared" si="1"/>
        <v>20.64</v>
      </c>
      <c r="V10" s="21">
        <f t="shared" si="2"/>
        <v>30.96</v>
      </c>
      <c r="W10">
        <f t="shared" si="3"/>
        <v>15.48</v>
      </c>
      <c r="X10" s="80">
        <f t="shared" si="4"/>
        <v>36.120000000000005</v>
      </c>
      <c r="Y10" s="21">
        <f t="shared" si="5"/>
        <v>385.4</v>
      </c>
      <c r="Z10" s="21">
        <f t="shared" si="6"/>
        <v>308.32</v>
      </c>
      <c r="AA10" s="21">
        <f t="shared" si="7"/>
        <v>462.47999999999996</v>
      </c>
      <c r="AB10">
        <f t="shared" si="8"/>
        <v>231.23999999999998</v>
      </c>
      <c r="AC10" s="80">
        <f t="shared" si="9"/>
        <v>539.55999999999995</v>
      </c>
    </row>
    <row r="11" spans="1:29">
      <c r="A11" s="46">
        <v>45471</v>
      </c>
      <c r="B11" s="108">
        <v>24</v>
      </c>
      <c r="C11" s="109">
        <v>227</v>
      </c>
      <c r="D11" s="234" t="s">
        <v>43</v>
      </c>
      <c r="E11" s="234"/>
      <c r="F11" s="234"/>
      <c r="G11" s="32"/>
      <c r="J11" s="21"/>
      <c r="K11" s="21"/>
      <c r="T11" s="81">
        <f t="shared" si="0"/>
        <v>25.8</v>
      </c>
      <c r="U11" s="21">
        <f t="shared" si="1"/>
        <v>20.64</v>
      </c>
      <c r="V11" s="21">
        <f t="shared" si="2"/>
        <v>30.96</v>
      </c>
      <c r="W11">
        <f t="shared" si="3"/>
        <v>15.48</v>
      </c>
      <c r="X11" s="80">
        <f t="shared" si="4"/>
        <v>36.120000000000005</v>
      </c>
      <c r="Y11" s="21">
        <f t="shared" si="5"/>
        <v>385.4</v>
      </c>
      <c r="Z11" s="21">
        <f t="shared" si="6"/>
        <v>308.32</v>
      </c>
      <c r="AA11" s="21">
        <f t="shared" si="7"/>
        <v>462.47999999999996</v>
      </c>
      <c r="AB11">
        <f t="shared" si="8"/>
        <v>231.23999999999998</v>
      </c>
      <c r="AC11" s="80">
        <f t="shared" si="9"/>
        <v>539.55999999999995</v>
      </c>
    </row>
    <row r="12" spans="1:29">
      <c r="A12" s="46">
        <v>45474</v>
      </c>
      <c r="B12" s="31">
        <v>27</v>
      </c>
      <c r="C12" s="59">
        <v>405</v>
      </c>
      <c r="D12" s="234" t="s">
        <v>87</v>
      </c>
      <c r="E12" s="234"/>
      <c r="F12" s="234"/>
      <c r="G12" s="32"/>
      <c r="J12" s="52"/>
      <c r="K12" s="52"/>
      <c r="T12" s="81">
        <f t="shared" si="0"/>
        <v>25.8</v>
      </c>
      <c r="U12" s="21">
        <f t="shared" si="1"/>
        <v>20.64</v>
      </c>
      <c r="V12" s="21">
        <f t="shared" si="2"/>
        <v>30.96</v>
      </c>
      <c r="W12">
        <f t="shared" si="3"/>
        <v>15.48</v>
      </c>
      <c r="X12" s="80">
        <f t="shared" si="4"/>
        <v>36.120000000000005</v>
      </c>
      <c r="Y12" s="21">
        <f t="shared" si="5"/>
        <v>385.4</v>
      </c>
      <c r="Z12" s="21">
        <f t="shared" si="6"/>
        <v>308.32</v>
      </c>
      <c r="AA12" s="21">
        <f t="shared" si="7"/>
        <v>462.47999999999996</v>
      </c>
      <c r="AB12">
        <f t="shared" si="8"/>
        <v>231.23999999999998</v>
      </c>
      <c r="AC12" s="80">
        <f t="shared" si="9"/>
        <v>539.55999999999995</v>
      </c>
    </row>
    <row r="13" spans="1:29">
      <c r="A13" s="46">
        <v>45475</v>
      </c>
      <c r="B13" s="42">
        <v>30</v>
      </c>
      <c r="C13" s="42">
        <v>487</v>
      </c>
      <c r="D13" s="234"/>
      <c r="E13" s="234"/>
      <c r="F13" s="234"/>
      <c r="G13" s="33"/>
      <c r="T13" s="81">
        <f t="shared" si="0"/>
        <v>25.8</v>
      </c>
      <c r="U13" s="21">
        <f t="shared" si="1"/>
        <v>20.64</v>
      </c>
      <c r="V13" s="21">
        <f t="shared" si="2"/>
        <v>30.96</v>
      </c>
      <c r="W13">
        <f t="shared" si="3"/>
        <v>15.48</v>
      </c>
      <c r="X13" s="80">
        <f t="shared" si="4"/>
        <v>36.120000000000005</v>
      </c>
      <c r="Y13" s="21">
        <f t="shared" si="5"/>
        <v>385.4</v>
      </c>
      <c r="Z13" s="21">
        <f t="shared" si="6"/>
        <v>308.32</v>
      </c>
      <c r="AA13" s="21">
        <f t="shared" si="7"/>
        <v>462.47999999999996</v>
      </c>
      <c r="AB13">
        <f t="shared" si="8"/>
        <v>231.23999999999998</v>
      </c>
      <c r="AC13" s="80">
        <f t="shared" si="9"/>
        <v>539.55999999999995</v>
      </c>
    </row>
    <row r="14" spans="1:29">
      <c r="A14" s="46">
        <v>45476</v>
      </c>
      <c r="B14" s="42">
        <v>25</v>
      </c>
      <c r="C14" s="42">
        <v>370</v>
      </c>
      <c r="D14" s="234"/>
      <c r="E14" s="234"/>
      <c r="F14" s="234"/>
      <c r="G14" s="33"/>
      <c r="I14" s="13" t="s">
        <v>31</v>
      </c>
      <c r="J14" s="13"/>
      <c r="K14" s="13"/>
      <c r="T14" s="81">
        <f t="shared" si="0"/>
        <v>25.8</v>
      </c>
      <c r="U14" s="21">
        <f t="shared" si="1"/>
        <v>20.64</v>
      </c>
      <c r="V14" s="21">
        <f t="shared" si="2"/>
        <v>30.96</v>
      </c>
      <c r="W14">
        <f t="shared" si="3"/>
        <v>15.48</v>
      </c>
      <c r="X14" s="80">
        <f t="shared" si="4"/>
        <v>36.120000000000005</v>
      </c>
      <c r="Y14" s="21">
        <f t="shared" si="5"/>
        <v>385.4</v>
      </c>
      <c r="Z14" s="21">
        <f t="shared" si="6"/>
        <v>308.32</v>
      </c>
      <c r="AA14" s="21">
        <f t="shared" si="7"/>
        <v>462.47999999999996</v>
      </c>
      <c r="AB14">
        <f t="shared" si="8"/>
        <v>231.23999999999998</v>
      </c>
      <c r="AC14" s="80">
        <f t="shared" si="9"/>
        <v>539.55999999999995</v>
      </c>
    </row>
    <row r="15" spans="1:29">
      <c r="A15" s="12">
        <v>45477</v>
      </c>
      <c r="B15" s="49">
        <v>21</v>
      </c>
      <c r="C15" s="49">
        <v>224</v>
      </c>
      <c r="D15" s="110" t="s">
        <v>88</v>
      </c>
      <c r="E15" s="64"/>
      <c r="F15" s="65"/>
      <c r="G15" s="33"/>
      <c r="I15" s="13" t="s">
        <v>10</v>
      </c>
      <c r="J15" s="14">
        <f>AVERAGE(B12:B40)</f>
        <v>25.142857142857142</v>
      </c>
      <c r="K15" s="14">
        <f>AVERAGE(C12:C40)</f>
        <v>342.95238095238096</v>
      </c>
      <c r="M15">
        <f>K15-(0.4*K15)</f>
        <v>205.77142857142857</v>
      </c>
      <c r="T15" s="81">
        <f t="shared" si="0"/>
        <v>25.8</v>
      </c>
      <c r="U15" s="21">
        <f t="shared" si="1"/>
        <v>20.64</v>
      </c>
      <c r="V15" s="21">
        <f t="shared" si="2"/>
        <v>30.96</v>
      </c>
      <c r="W15">
        <f t="shared" si="3"/>
        <v>15.48</v>
      </c>
      <c r="X15" s="80">
        <f t="shared" si="4"/>
        <v>36.120000000000005</v>
      </c>
      <c r="Y15" s="21">
        <f t="shared" si="5"/>
        <v>385.4</v>
      </c>
      <c r="Z15" s="21">
        <f t="shared" si="6"/>
        <v>308.32</v>
      </c>
      <c r="AA15" s="21">
        <f t="shared" si="7"/>
        <v>462.47999999999996</v>
      </c>
      <c r="AB15">
        <f t="shared" si="8"/>
        <v>231.23999999999998</v>
      </c>
      <c r="AC15" s="80">
        <f t="shared" si="9"/>
        <v>539.55999999999995</v>
      </c>
    </row>
    <row r="16" spans="1:29">
      <c r="A16" s="12">
        <v>45478</v>
      </c>
      <c r="B16" s="49">
        <v>23</v>
      </c>
      <c r="C16" s="49">
        <v>325</v>
      </c>
      <c r="D16" s="111"/>
      <c r="E16" s="42"/>
      <c r="F16" s="42"/>
      <c r="G16" s="13"/>
      <c r="I16" s="13" t="s">
        <v>12</v>
      </c>
      <c r="J16" s="13">
        <f>STDEV(B12:B38)</f>
        <v>10.282439955019017</v>
      </c>
      <c r="K16" s="13">
        <f>STDEV(C13:C38)</f>
        <v>201.4806442316482</v>
      </c>
      <c r="M16">
        <f>K15+(0.4*K15)</f>
        <v>480.13333333333333</v>
      </c>
      <c r="T16" s="81">
        <f t="shared" si="0"/>
        <v>25.8</v>
      </c>
      <c r="U16" s="21">
        <f t="shared" si="1"/>
        <v>20.64</v>
      </c>
      <c r="V16" s="21">
        <f t="shared" si="2"/>
        <v>30.96</v>
      </c>
      <c r="W16">
        <f t="shared" si="3"/>
        <v>15.48</v>
      </c>
      <c r="X16" s="80">
        <f t="shared" si="4"/>
        <v>36.120000000000005</v>
      </c>
      <c r="Y16" s="21">
        <f t="shared" si="5"/>
        <v>385.4</v>
      </c>
      <c r="Z16" s="21">
        <f t="shared" si="6"/>
        <v>308.32</v>
      </c>
      <c r="AA16" s="21">
        <f t="shared" si="7"/>
        <v>462.47999999999996</v>
      </c>
      <c r="AB16">
        <f t="shared" si="8"/>
        <v>231.23999999999998</v>
      </c>
      <c r="AC16" s="80">
        <f t="shared" si="9"/>
        <v>539.55999999999995</v>
      </c>
    </row>
    <row r="17" spans="1:29">
      <c r="A17" s="72">
        <v>45481</v>
      </c>
      <c r="B17" s="94">
        <v>32</v>
      </c>
      <c r="C17" s="49">
        <v>507</v>
      </c>
      <c r="D17" s="111"/>
      <c r="E17" s="42"/>
      <c r="F17" s="42"/>
      <c r="G17" s="13"/>
      <c r="I17" s="13" t="s">
        <v>33</v>
      </c>
      <c r="J17" s="13">
        <f>J16/J15*100</f>
        <v>40.89606800291655</v>
      </c>
      <c r="K17" s="13">
        <f>K16/K15*100</f>
        <v>58.748868770683316</v>
      </c>
      <c r="T17" s="81">
        <f t="shared" si="0"/>
        <v>25.8</v>
      </c>
      <c r="U17" s="21">
        <f t="shared" si="1"/>
        <v>20.64</v>
      </c>
      <c r="V17" s="21">
        <f t="shared" si="2"/>
        <v>30.96</v>
      </c>
      <c r="W17">
        <f t="shared" si="3"/>
        <v>15.48</v>
      </c>
      <c r="X17" s="80">
        <f t="shared" si="4"/>
        <v>36.120000000000005</v>
      </c>
      <c r="Y17" s="21">
        <f t="shared" si="5"/>
        <v>385.4</v>
      </c>
      <c r="Z17" s="21">
        <f t="shared" si="6"/>
        <v>308.32</v>
      </c>
      <c r="AA17" s="21">
        <f t="shared" si="7"/>
        <v>462.47999999999996</v>
      </c>
      <c r="AB17">
        <f t="shared" si="8"/>
        <v>231.23999999999998</v>
      </c>
      <c r="AC17" s="80">
        <f t="shared" si="9"/>
        <v>539.55999999999995</v>
      </c>
    </row>
    <row r="18" spans="1:29">
      <c r="A18" s="70">
        <v>45482</v>
      </c>
      <c r="B18" s="101">
        <v>17</v>
      </c>
      <c r="C18" s="102">
        <v>138</v>
      </c>
      <c r="D18" s="111" t="s">
        <v>89</v>
      </c>
      <c r="E18" s="42"/>
      <c r="F18" s="42"/>
      <c r="G18" s="13"/>
      <c r="T18" s="81">
        <f t="shared" si="0"/>
        <v>25.8</v>
      </c>
      <c r="U18" s="21">
        <f t="shared" si="1"/>
        <v>20.64</v>
      </c>
      <c r="V18" s="21">
        <f t="shared" si="2"/>
        <v>30.96</v>
      </c>
      <c r="W18">
        <f t="shared" si="3"/>
        <v>15.48</v>
      </c>
      <c r="X18" s="80">
        <f t="shared" si="4"/>
        <v>36.120000000000005</v>
      </c>
      <c r="Y18" s="21">
        <f t="shared" si="5"/>
        <v>385.4</v>
      </c>
      <c r="Z18" s="21">
        <f t="shared" si="6"/>
        <v>308.32</v>
      </c>
      <c r="AA18" s="21">
        <f t="shared" si="7"/>
        <v>462.47999999999996</v>
      </c>
      <c r="AB18">
        <f t="shared" si="8"/>
        <v>231.23999999999998</v>
      </c>
      <c r="AC18" s="80">
        <f t="shared" si="9"/>
        <v>539.55999999999995</v>
      </c>
    </row>
    <row r="19" spans="1:29">
      <c r="A19" s="71">
        <v>45483</v>
      </c>
      <c r="B19" s="108">
        <v>22</v>
      </c>
      <c r="C19" s="109">
        <v>333</v>
      </c>
      <c r="D19" s="112"/>
      <c r="E19" s="42"/>
      <c r="F19" s="42"/>
      <c r="G19" s="13"/>
      <c r="T19" s="81">
        <f t="shared" si="0"/>
        <v>25.8</v>
      </c>
      <c r="U19" s="21">
        <f t="shared" si="1"/>
        <v>20.64</v>
      </c>
      <c r="V19" s="21">
        <f t="shared" si="2"/>
        <v>30.96</v>
      </c>
      <c r="W19">
        <f t="shared" si="3"/>
        <v>15.48</v>
      </c>
      <c r="X19" s="80">
        <f t="shared" si="4"/>
        <v>36.120000000000005</v>
      </c>
      <c r="Y19" s="21">
        <f t="shared" si="5"/>
        <v>385.4</v>
      </c>
      <c r="Z19" s="21">
        <f t="shared" si="6"/>
        <v>308.32</v>
      </c>
      <c r="AA19" s="21">
        <f t="shared" si="7"/>
        <v>462.47999999999996</v>
      </c>
      <c r="AB19">
        <f t="shared" si="8"/>
        <v>231.23999999999998</v>
      </c>
      <c r="AC19" s="80">
        <f t="shared" si="9"/>
        <v>539.55999999999995</v>
      </c>
    </row>
    <row r="20" spans="1:29">
      <c r="A20" s="71">
        <v>45484</v>
      </c>
      <c r="B20" s="113">
        <v>20</v>
      </c>
      <c r="C20" s="113">
        <v>176</v>
      </c>
      <c r="D20" s="111" t="s">
        <v>89</v>
      </c>
      <c r="E20" s="42"/>
      <c r="F20" s="42"/>
      <c r="G20" s="13"/>
      <c r="T20" s="81">
        <v>26</v>
      </c>
      <c r="U20" s="21">
        <v>21</v>
      </c>
      <c r="V20" s="21">
        <v>31</v>
      </c>
      <c r="W20" s="21">
        <v>15.48</v>
      </c>
      <c r="X20" s="80">
        <v>36.119999999999997</v>
      </c>
      <c r="Y20" s="21">
        <v>385</v>
      </c>
      <c r="Z20" s="21">
        <v>308</v>
      </c>
      <c r="AA20" s="21">
        <v>462</v>
      </c>
      <c r="AB20" s="21">
        <v>231.24</v>
      </c>
      <c r="AC20" s="80">
        <v>539.55999999999995</v>
      </c>
    </row>
    <row r="21" spans="1:29">
      <c r="A21" s="71">
        <v>45485</v>
      </c>
      <c r="B21" s="92">
        <v>18</v>
      </c>
      <c r="C21" s="92">
        <v>218</v>
      </c>
      <c r="D21" s="111" t="s">
        <v>89</v>
      </c>
      <c r="E21" s="42"/>
      <c r="F21" s="42"/>
      <c r="G21" s="13"/>
      <c r="T21" s="81">
        <f t="shared" si="0"/>
        <v>25.8</v>
      </c>
      <c r="U21" s="21">
        <f t="shared" si="1"/>
        <v>20.64</v>
      </c>
      <c r="V21" s="21">
        <f t="shared" si="2"/>
        <v>30.96</v>
      </c>
      <c r="W21">
        <f t="shared" si="3"/>
        <v>15.48</v>
      </c>
      <c r="X21" s="80">
        <f t="shared" si="4"/>
        <v>36.120000000000005</v>
      </c>
      <c r="Y21" s="21">
        <f t="shared" si="5"/>
        <v>385.4</v>
      </c>
      <c r="Z21" s="21">
        <f t="shared" si="6"/>
        <v>308.32</v>
      </c>
      <c r="AA21" s="21">
        <f t="shared" si="7"/>
        <v>462.47999999999996</v>
      </c>
      <c r="AB21">
        <f t="shared" si="8"/>
        <v>231.23999999999998</v>
      </c>
      <c r="AC21" s="80">
        <f t="shared" si="9"/>
        <v>539.55999999999995</v>
      </c>
    </row>
    <row r="22" spans="1:29">
      <c r="A22" s="46">
        <v>45488</v>
      </c>
      <c r="B22" s="49">
        <v>26</v>
      </c>
      <c r="C22" s="49">
        <v>460</v>
      </c>
      <c r="D22" s="112"/>
      <c r="E22" s="42"/>
      <c r="F22" s="42"/>
      <c r="G22" s="13"/>
      <c r="T22" s="81">
        <f t="shared" si="0"/>
        <v>25.8</v>
      </c>
      <c r="U22" s="21">
        <f t="shared" si="1"/>
        <v>20.64</v>
      </c>
      <c r="V22" s="21">
        <f t="shared" si="2"/>
        <v>30.96</v>
      </c>
      <c r="W22">
        <f t="shared" si="3"/>
        <v>15.48</v>
      </c>
      <c r="X22" s="80">
        <f t="shared" si="4"/>
        <v>36.120000000000005</v>
      </c>
      <c r="Y22" s="21">
        <f t="shared" si="5"/>
        <v>385.4</v>
      </c>
      <c r="Z22" s="21">
        <f t="shared" si="6"/>
        <v>308.32</v>
      </c>
      <c r="AA22" s="21">
        <f t="shared" si="7"/>
        <v>462.47999999999996</v>
      </c>
      <c r="AB22">
        <f t="shared" si="8"/>
        <v>231.23999999999998</v>
      </c>
      <c r="AC22" s="80">
        <f t="shared" si="9"/>
        <v>539.55999999999995</v>
      </c>
    </row>
    <row r="23" spans="1:29">
      <c r="A23" s="46">
        <v>45489</v>
      </c>
      <c r="B23" s="93">
        <v>19</v>
      </c>
      <c r="C23" s="49">
        <v>266</v>
      </c>
      <c r="D23" s="112"/>
      <c r="E23" s="48"/>
      <c r="F23" s="39"/>
      <c r="G23" s="13"/>
      <c r="T23" s="81">
        <f t="shared" si="0"/>
        <v>25.8</v>
      </c>
      <c r="U23" s="21">
        <f t="shared" si="1"/>
        <v>20.64</v>
      </c>
      <c r="V23" s="21">
        <f t="shared" si="2"/>
        <v>30.96</v>
      </c>
      <c r="W23">
        <f t="shared" si="3"/>
        <v>15.48</v>
      </c>
      <c r="X23" s="80">
        <f t="shared" si="4"/>
        <v>36.120000000000005</v>
      </c>
      <c r="Y23" s="21">
        <f t="shared" si="5"/>
        <v>385.4</v>
      </c>
      <c r="Z23" s="21">
        <f t="shared" si="6"/>
        <v>308.32</v>
      </c>
      <c r="AA23" s="21">
        <f t="shared" si="7"/>
        <v>462.47999999999996</v>
      </c>
      <c r="AB23">
        <f t="shared" si="8"/>
        <v>231.23999999999998</v>
      </c>
      <c r="AC23" s="80">
        <f t="shared" si="9"/>
        <v>539.55999999999995</v>
      </c>
    </row>
    <row r="24" spans="1:29">
      <c r="A24" s="46">
        <v>45490</v>
      </c>
      <c r="B24" s="94">
        <v>29</v>
      </c>
      <c r="C24" s="94">
        <v>483</v>
      </c>
      <c r="D24" s="48"/>
      <c r="E24" s="42"/>
      <c r="F24" s="42"/>
      <c r="G24" s="13"/>
      <c r="T24" s="81">
        <f t="shared" si="0"/>
        <v>25.8</v>
      </c>
      <c r="U24" s="21">
        <f t="shared" si="1"/>
        <v>20.64</v>
      </c>
      <c r="V24" s="21">
        <f t="shared" si="2"/>
        <v>30.96</v>
      </c>
      <c r="W24">
        <f t="shared" si="3"/>
        <v>15.48</v>
      </c>
      <c r="X24" s="80">
        <f t="shared" si="4"/>
        <v>36.120000000000005</v>
      </c>
      <c r="Y24" s="21">
        <f t="shared" si="5"/>
        <v>385.4</v>
      </c>
      <c r="Z24" s="21">
        <f t="shared" si="6"/>
        <v>308.32</v>
      </c>
      <c r="AA24" s="21">
        <f t="shared" si="7"/>
        <v>462.47999999999996</v>
      </c>
      <c r="AB24">
        <f t="shared" si="8"/>
        <v>231.23999999999998</v>
      </c>
      <c r="AC24" s="80">
        <f t="shared" si="9"/>
        <v>539.55999999999995</v>
      </c>
    </row>
    <row r="25" spans="1:29">
      <c r="A25" s="46">
        <v>45491</v>
      </c>
      <c r="B25" s="49">
        <v>25</v>
      </c>
      <c r="C25" s="42">
        <v>335</v>
      </c>
      <c r="D25" s="48"/>
      <c r="E25" s="42"/>
      <c r="F25" s="42"/>
      <c r="G25" s="13"/>
      <c r="J25" s="21"/>
      <c r="T25" s="81">
        <f t="shared" si="0"/>
        <v>25.8</v>
      </c>
      <c r="U25" s="21">
        <f t="shared" si="1"/>
        <v>20.64</v>
      </c>
      <c r="V25" s="21">
        <f t="shared" si="2"/>
        <v>30.96</v>
      </c>
      <c r="W25">
        <f t="shared" si="3"/>
        <v>15.48</v>
      </c>
      <c r="X25" s="80">
        <f t="shared" si="4"/>
        <v>36.120000000000005</v>
      </c>
      <c r="Y25" s="21">
        <f t="shared" si="5"/>
        <v>385.4</v>
      </c>
      <c r="Z25" s="21">
        <f t="shared" si="6"/>
        <v>308.32</v>
      </c>
      <c r="AA25" s="21">
        <f t="shared" si="7"/>
        <v>462.47999999999996</v>
      </c>
      <c r="AB25">
        <f t="shared" si="8"/>
        <v>231.23999999999998</v>
      </c>
      <c r="AC25" s="80">
        <f t="shared" si="9"/>
        <v>539.55999999999995</v>
      </c>
    </row>
    <row r="26" spans="1:29">
      <c r="A26" s="46">
        <v>45492</v>
      </c>
      <c r="B26" s="49">
        <v>29</v>
      </c>
      <c r="C26" s="91">
        <v>975</v>
      </c>
      <c r="D26" s="112" t="s">
        <v>67</v>
      </c>
      <c r="E26" s="42" t="s">
        <v>90</v>
      </c>
      <c r="F26" s="42"/>
      <c r="G26" s="13"/>
      <c r="T26" s="81">
        <f t="shared" si="0"/>
        <v>25.8</v>
      </c>
      <c r="U26" s="21">
        <f t="shared" si="1"/>
        <v>20.64</v>
      </c>
      <c r="V26" s="21">
        <f t="shared" si="2"/>
        <v>30.96</v>
      </c>
      <c r="W26">
        <f t="shared" si="3"/>
        <v>15.48</v>
      </c>
      <c r="X26" s="80">
        <f t="shared" si="4"/>
        <v>36.120000000000005</v>
      </c>
      <c r="Y26" s="21">
        <f t="shared" si="5"/>
        <v>385.4</v>
      </c>
      <c r="Z26" s="21">
        <f t="shared" si="6"/>
        <v>308.32</v>
      </c>
      <c r="AA26" s="21">
        <f t="shared" si="7"/>
        <v>462.47999999999996</v>
      </c>
      <c r="AB26">
        <f t="shared" si="8"/>
        <v>231.23999999999998</v>
      </c>
      <c r="AC26" s="80">
        <f t="shared" si="9"/>
        <v>539.55999999999995</v>
      </c>
    </row>
    <row r="27" spans="1:29">
      <c r="A27" s="46">
        <v>45495</v>
      </c>
      <c r="B27" s="91">
        <v>64</v>
      </c>
      <c r="C27" s="42">
        <v>544</v>
      </c>
      <c r="D27" s="112" t="s">
        <v>91</v>
      </c>
      <c r="E27" s="42" t="s">
        <v>92</v>
      </c>
      <c r="F27" s="42"/>
      <c r="G27" s="13"/>
      <c r="T27" s="81">
        <f t="shared" si="0"/>
        <v>25.8</v>
      </c>
      <c r="U27" s="21">
        <f t="shared" si="1"/>
        <v>20.64</v>
      </c>
      <c r="V27" s="21">
        <f t="shared" si="2"/>
        <v>30.96</v>
      </c>
      <c r="W27">
        <f t="shared" si="3"/>
        <v>15.48</v>
      </c>
      <c r="X27" s="80">
        <f t="shared" si="4"/>
        <v>36.120000000000005</v>
      </c>
      <c r="Y27" s="21">
        <f t="shared" si="5"/>
        <v>385.4</v>
      </c>
      <c r="Z27" s="21">
        <f t="shared" si="6"/>
        <v>308.32</v>
      </c>
      <c r="AA27" s="21">
        <f t="shared" si="7"/>
        <v>462.47999999999996</v>
      </c>
      <c r="AB27">
        <f t="shared" si="8"/>
        <v>231.23999999999998</v>
      </c>
      <c r="AC27" s="80">
        <f t="shared" si="9"/>
        <v>539.55999999999995</v>
      </c>
    </row>
    <row r="28" spans="1:29">
      <c r="A28" s="46">
        <v>45496</v>
      </c>
      <c r="B28" s="91">
        <v>14</v>
      </c>
      <c r="C28" s="91">
        <v>208</v>
      </c>
      <c r="D28" s="112" t="s">
        <v>93</v>
      </c>
      <c r="E28" s="42"/>
      <c r="F28" s="42"/>
      <c r="G28" s="13"/>
      <c r="T28" s="81">
        <f t="shared" si="0"/>
        <v>25.8</v>
      </c>
      <c r="U28" s="21">
        <f t="shared" si="1"/>
        <v>20.64</v>
      </c>
      <c r="V28" s="21">
        <f t="shared" si="2"/>
        <v>30.96</v>
      </c>
      <c r="W28">
        <f t="shared" si="3"/>
        <v>15.48</v>
      </c>
      <c r="X28" s="80">
        <f t="shared" si="4"/>
        <v>36.120000000000005</v>
      </c>
      <c r="Y28" s="21">
        <f t="shared" si="5"/>
        <v>385.4</v>
      </c>
      <c r="Z28" s="21">
        <f t="shared" si="6"/>
        <v>308.32</v>
      </c>
      <c r="AA28" s="21">
        <f t="shared" si="7"/>
        <v>462.47999999999996</v>
      </c>
      <c r="AB28">
        <f t="shared" si="8"/>
        <v>231.23999999999998</v>
      </c>
      <c r="AC28" s="80">
        <f t="shared" si="9"/>
        <v>539.55999999999995</v>
      </c>
    </row>
    <row r="29" spans="1:29">
      <c r="A29" s="46">
        <v>45497</v>
      </c>
      <c r="B29" s="42">
        <v>31</v>
      </c>
      <c r="C29" s="42">
        <v>298</v>
      </c>
      <c r="D29" s="112"/>
      <c r="E29" s="42"/>
      <c r="F29" s="42"/>
      <c r="G29" s="13"/>
      <c r="T29" s="81">
        <f t="shared" si="0"/>
        <v>25.8</v>
      </c>
      <c r="U29" s="21">
        <f t="shared" si="1"/>
        <v>20.64</v>
      </c>
      <c r="V29" s="21">
        <f t="shared" si="2"/>
        <v>30.96</v>
      </c>
      <c r="W29">
        <f t="shared" si="3"/>
        <v>15.48</v>
      </c>
      <c r="X29" s="80">
        <f t="shared" si="4"/>
        <v>36.120000000000005</v>
      </c>
      <c r="Y29" s="21">
        <f t="shared" si="5"/>
        <v>385.4</v>
      </c>
      <c r="Z29" s="21">
        <f t="shared" si="6"/>
        <v>308.32</v>
      </c>
      <c r="AA29" s="21">
        <f t="shared" si="7"/>
        <v>462.47999999999996</v>
      </c>
      <c r="AB29">
        <f t="shared" si="8"/>
        <v>231.23999999999998</v>
      </c>
      <c r="AC29" s="80">
        <f t="shared" si="9"/>
        <v>539.55999999999995</v>
      </c>
    </row>
    <row r="30" spans="1:29">
      <c r="A30" s="46">
        <v>45498</v>
      </c>
      <c r="B30" s="42">
        <v>20</v>
      </c>
      <c r="C30" s="91">
        <v>182</v>
      </c>
      <c r="D30" s="112"/>
      <c r="E30" s="42" t="s">
        <v>94</v>
      </c>
      <c r="F30" s="42"/>
      <c r="G30" s="13"/>
      <c r="T30" s="81">
        <f t="shared" si="0"/>
        <v>25.8</v>
      </c>
      <c r="U30" s="21">
        <f t="shared" si="1"/>
        <v>20.64</v>
      </c>
      <c r="V30" s="21">
        <f t="shared" si="2"/>
        <v>30.96</v>
      </c>
      <c r="W30">
        <f t="shared" si="3"/>
        <v>15.48</v>
      </c>
      <c r="X30" s="80">
        <f t="shared" si="4"/>
        <v>36.120000000000005</v>
      </c>
      <c r="Y30" s="21">
        <f t="shared" si="5"/>
        <v>385.4</v>
      </c>
      <c r="Z30" s="21">
        <f t="shared" si="6"/>
        <v>308.32</v>
      </c>
      <c r="AA30" s="21">
        <f t="shared" si="7"/>
        <v>462.47999999999996</v>
      </c>
      <c r="AB30">
        <f t="shared" si="8"/>
        <v>231.23999999999998</v>
      </c>
      <c r="AC30" s="80">
        <f t="shared" si="9"/>
        <v>539.55999999999995</v>
      </c>
    </row>
    <row r="31" spans="1:29">
      <c r="A31" s="46">
        <v>45499</v>
      </c>
      <c r="B31" s="42">
        <v>18</v>
      </c>
      <c r="C31" s="91">
        <v>206</v>
      </c>
      <c r="D31" s="48"/>
      <c r="E31" s="42" t="s">
        <v>94</v>
      </c>
      <c r="F31" s="42"/>
      <c r="G31" s="13"/>
      <c r="T31" s="81">
        <f t="shared" si="0"/>
        <v>25.8</v>
      </c>
      <c r="U31" s="21">
        <f t="shared" si="1"/>
        <v>20.64</v>
      </c>
      <c r="V31" s="21">
        <f t="shared" si="2"/>
        <v>30.96</v>
      </c>
      <c r="W31">
        <f t="shared" si="3"/>
        <v>15.48</v>
      </c>
      <c r="X31" s="80">
        <f t="shared" si="4"/>
        <v>36.120000000000005</v>
      </c>
      <c r="Y31" s="21">
        <f t="shared" si="5"/>
        <v>385.4</v>
      </c>
      <c r="Z31" s="21">
        <f t="shared" si="6"/>
        <v>308.32</v>
      </c>
      <c r="AA31" s="21">
        <f t="shared" si="7"/>
        <v>462.47999999999996</v>
      </c>
      <c r="AB31">
        <f t="shared" si="8"/>
        <v>231.23999999999998</v>
      </c>
      <c r="AC31" s="80">
        <f t="shared" si="9"/>
        <v>539.55999999999995</v>
      </c>
    </row>
    <row r="32" spans="1:29">
      <c r="A32" s="46">
        <v>45499</v>
      </c>
      <c r="B32" s="42">
        <v>18</v>
      </c>
      <c r="C32" s="91">
        <v>62</v>
      </c>
      <c r="D32" s="112"/>
      <c r="E32" s="42" t="s">
        <v>95</v>
      </c>
      <c r="F32" s="42"/>
      <c r="G32" s="13"/>
      <c r="T32" s="81">
        <f t="shared" si="0"/>
        <v>25.8</v>
      </c>
      <c r="U32" s="21">
        <f t="shared" si="1"/>
        <v>20.64</v>
      </c>
      <c r="V32" s="21">
        <f t="shared" si="2"/>
        <v>30.96</v>
      </c>
      <c r="W32">
        <f t="shared" si="3"/>
        <v>15.48</v>
      </c>
      <c r="X32" s="80">
        <f t="shared" si="4"/>
        <v>36.120000000000005</v>
      </c>
      <c r="Y32" s="21">
        <f t="shared" si="5"/>
        <v>385.4</v>
      </c>
      <c r="Z32" s="21">
        <f t="shared" si="6"/>
        <v>308.32</v>
      </c>
      <c r="AA32" s="21">
        <f t="shared" si="7"/>
        <v>462.47999999999996</v>
      </c>
      <c r="AB32">
        <f t="shared" si="8"/>
        <v>231.23999999999998</v>
      </c>
      <c r="AC32" s="80">
        <f t="shared" si="9"/>
        <v>539.55999999999995</v>
      </c>
    </row>
    <row r="33" spans="1:29">
      <c r="A33" s="46"/>
      <c r="B33" s="42"/>
      <c r="C33" s="42"/>
      <c r="D33" s="112"/>
      <c r="E33" s="42"/>
      <c r="F33" s="42"/>
      <c r="G33" s="13"/>
      <c r="T33" s="81">
        <f t="shared" si="0"/>
        <v>25.8</v>
      </c>
      <c r="U33" s="21">
        <f t="shared" si="1"/>
        <v>20.64</v>
      </c>
      <c r="V33" s="21">
        <f t="shared" si="2"/>
        <v>30.96</v>
      </c>
      <c r="W33">
        <f t="shared" si="3"/>
        <v>15.48</v>
      </c>
      <c r="X33" s="80">
        <f t="shared" si="4"/>
        <v>36.120000000000005</v>
      </c>
      <c r="Y33" s="21">
        <f t="shared" si="5"/>
        <v>385.4</v>
      </c>
      <c r="Z33" s="21">
        <f t="shared" si="6"/>
        <v>308.32</v>
      </c>
      <c r="AA33" s="21">
        <f t="shared" si="7"/>
        <v>462.47999999999996</v>
      </c>
      <c r="AB33">
        <f t="shared" si="8"/>
        <v>231.23999999999998</v>
      </c>
      <c r="AC33" s="80">
        <f t="shared" si="9"/>
        <v>539.55999999999995</v>
      </c>
    </row>
    <row r="34" spans="1:29">
      <c r="A34" s="46"/>
      <c r="B34" s="42"/>
      <c r="C34" s="49"/>
      <c r="D34" s="48"/>
      <c r="E34" s="42"/>
      <c r="F34" s="42"/>
      <c r="G34" s="13"/>
      <c r="T34" s="81">
        <f t="shared" si="0"/>
        <v>25.8</v>
      </c>
      <c r="U34" s="21">
        <f t="shared" si="1"/>
        <v>20.64</v>
      </c>
      <c r="V34" s="21">
        <f t="shared" si="2"/>
        <v>30.96</v>
      </c>
      <c r="W34">
        <f t="shared" si="3"/>
        <v>15.48</v>
      </c>
      <c r="X34" s="80">
        <f t="shared" si="4"/>
        <v>36.120000000000005</v>
      </c>
      <c r="Y34" s="21">
        <f t="shared" si="5"/>
        <v>385.4</v>
      </c>
      <c r="Z34" s="21">
        <f t="shared" si="6"/>
        <v>308.32</v>
      </c>
      <c r="AA34" s="21">
        <f t="shared" si="7"/>
        <v>462.47999999999996</v>
      </c>
      <c r="AB34">
        <f t="shared" si="8"/>
        <v>231.23999999999998</v>
      </c>
      <c r="AC34" s="80">
        <f t="shared" si="9"/>
        <v>539.55999999999995</v>
      </c>
    </row>
    <row r="35" spans="1:29">
      <c r="A35" s="46"/>
      <c r="B35" s="42"/>
      <c r="C35" s="42"/>
      <c r="D35" s="48"/>
      <c r="E35" s="42"/>
      <c r="F35" s="42"/>
      <c r="G35" s="13"/>
      <c r="T35" s="81">
        <f t="shared" si="0"/>
        <v>25.8</v>
      </c>
      <c r="U35" s="21">
        <f t="shared" si="1"/>
        <v>20.64</v>
      </c>
      <c r="V35" s="21">
        <f t="shared" si="2"/>
        <v>30.96</v>
      </c>
      <c r="W35">
        <f t="shared" si="3"/>
        <v>15.48</v>
      </c>
      <c r="X35" s="80">
        <f t="shared" si="4"/>
        <v>36.120000000000005</v>
      </c>
      <c r="Y35" s="21">
        <f t="shared" si="5"/>
        <v>385.4</v>
      </c>
      <c r="Z35" s="21">
        <f t="shared" si="6"/>
        <v>308.32</v>
      </c>
      <c r="AA35" s="21">
        <f t="shared" si="7"/>
        <v>462.47999999999996</v>
      </c>
      <c r="AB35">
        <f t="shared" si="8"/>
        <v>231.23999999999998</v>
      </c>
      <c r="AC35" s="80">
        <f t="shared" si="9"/>
        <v>539.55999999999995</v>
      </c>
    </row>
    <row r="36" spans="1:29">
      <c r="A36" s="46"/>
      <c r="B36" s="42"/>
      <c r="C36" s="42"/>
      <c r="D36" s="112"/>
      <c r="E36" s="13"/>
      <c r="F36" s="13"/>
      <c r="G36" s="13"/>
      <c r="T36" s="81">
        <f t="shared" si="0"/>
        <v>25.8</v>
      </c>
      <c r="U36" s="21">
        <f t="shared" si="1"/>
        <v>20.64</v>
      </c>
      <c r="V36" s="21">
        <f t="shared" si="2"/>
        <v>30.96</v>
      </c>
      <c r="W36">
        <f t="shared" si="3"/>
        <v>15.48</v>
      </c>
      <c r="X36" s="80">
        <f t="shared" si="4"/>
        <v>36.120000000000005</v>
      </c>
      <c r="Y36" s="21">
        <f t="shared" si="5"/>
        <v>385.4</v>
      </c>
      <c r="Z36" s="21">
        <f t="shared" si="6"/>
        <v>308.32</v>
      </c>
      <c r="AA36" s="21">
        <f t="shared" si="7"/>
        <v>462.47999999999996</v>
      </c>
      <c r="AB36">
        <f t="shared" si="8"/>
        <v>231.23999999999998</v>
      </c>
      <c r="AC36" s="80">
        <f t="shared" si="9"/>
        <v>539.55999999999995</v>
      </c>
    </row>
    <row r="37" spans="1:29">
      <c r="A37" s="46"/>
      <c r="B37" s="42"/>
      <c r="C37" s="42"/>
      <c r="D37" s="112"/>
      <c r="E37" s="42"/>
      <c r="F37" s="42"/>
      <c r="G37" s="13"/>
      <c r="T37" s="81">
        <f t="shared" si="0"/>
        <v>25.8</v>
      </c>
      <c r="U37" s="21">
        <f t="shared" si="1"/>
        <v>20.64</v>
      </c>
      <c r="V37" s="21">
        <f t="shared" si="2"/>
        <v>30.96</v>
      </c>
      <c r="W37">
        <f t="shared" si="3"/>
        <v>15.48</v>
      </c>
      <c r="X37" s="80">
        <f t="shared" si="4"/>
        <v>36.120000000000005</v>
      </c>
      <c r="Y37" s="21">
        <f t="shared" si="5"/>
        <v>385.4</v>
      </c>
      <c r="Z37" s="21">
        <f t="shared" si="6"/>
        <v>308.32</v>
      </c>
      <c r="AA37" s="21">
        <f t="shared" si="7"/>
        <v>462.47999999999996</v>
      </c>
      <c r="AB37">
        <f t="shared" si="8"/>
        <v>231.23999999999998</v>
      </c>
      <c r="AC37" s="80">
        <f t="shared" si="9"/>
        <v>539.55999999999995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25.8</v>
      </c>
      <c r="U38" s="21">
        <f t="shared" si="1"/>
        <v>20.64</v>
      </c>
      <c r="V38" s="21">
        <f t="shared" si="2"/>
        <v>30.96</v>
      </c>
      <c r="W38">
        <f t="shared" si="3"/>
        <v>15.48</v>
      </c>
      <c r="X38" s="80">
        <f t="shared" si="4"/>
        <v>36.120000000000005</v>
      </c>
      <c r="Y38" s="21">
        <f t="shared" si="5"/>
        <v>385.4</v>
      </c>
      <c r="Z38" s="21">
        <f t="shared" si="6"/>
        <v>308.32</v>
      </c>
      <c r="AA38" s="21">
        <f t="shared" si="7"/>
        <v>462.47999999999996</v>
      </c>
      <c r="AB38">
        <f t="shared" si="8"/>
        <v>231.23999999999998</v>
      </c>
      <c r="AC38" s="80">
        <f t="shared" si="9"/>
        <v>539.55999999999995</v>
      </c>
    </row>
    <row r="39" spans="1:29">
      <c r="A39" s="46"/>
      <c r="B39" s="42"/>
      <c r="C39" s="42"/>
      <c r="D39" s="48"/>
      <c r="E39" s="42"/>
      <c r="F39" s="42"/>
      <c r="G39" s="13"/>
      <c r="T39" s="81">
        <f t="shared" si="0"/>
        <v>25.8</v>
      </c>
      <c r="U39" s="21">
        <f t="shared" si="1"/>
        <v>20.64</v>
      </c>
      <c r="V39" s="21">
        <f t="shared" si="2"/>
        <v>30.96</v>
      </c>
      <c r="W39">
        <f t="shared" si="3"/>
        <v>15.48</v>
      </c>
      <c r="X39" s="80">
        <f t="shared" si="4"/>
        <v>36.120000000000005</v>
      </c>
      <c r="Y39" s="21">
        <f t="shared" si="5"/>
        <v>385.4</v>
      </c>
      <c r="Z39" s="21">
        <f t="shared" si="6"/>
        <v>308.32</v>
      </c>
      <c r="AA39" s="21">
        <f t="shared" si="7"/>
        <v>462.47999999999996</v>
      </c>
      <c r="AB39">
        <f t="shared" si="8"/>
        <v>231.23999999999998</v>
      </c>
      <c r="AC39" s="80">
        <f t="shared" si="9"/>
        <v>539.55999999999995</v>
      </c>
    </row>
    <row r="40" spans="1:29">
      <c r="A40" s="46"/>
      <c r="B40" s="42"/>
      <c r="C40" s="42"/>
      <c r="D40" s="112"/>
      <c r="E40" s="42"/>
      <c r="F40" s="42"/>
      <c r="G40" s="13"/>
      <c r="T40" s="81">
        <f t="shared" si="0"/>
        <v>25.8</v>
      </c>
      <c r="U40" s="21">
        <f t="shared" si="1"/>
        <v>20.64</v>
      </c>
      <c r="V40" s="21">
        <f t="shared" si="2"/>
        <v>30.96</v>
      </c>
      <c r="W40">
        <f t="shared" si="3"/>
        <v>15.48</v>
      </c>
      <c r="X40" s="80">
        <f t="shared" si="4"/>
        <v>36.120000000000005</v>
      </c>
      <c r="Y40" s="21">
        <f t="shared" si="5"/>
        <v>385.4</v>
      </c>
      <c r="Z40" s="21">
        <f t="shared" si="6"/>
        <v>308.32</v>
      </c>
      <c r="AA40" s="21">
        <f t="shared" si="7"/>
        <v>462.47999999999996</v>
      </c>
      <c r="AB40">
        <f t="shared" si="8"/>
        <v>231.23999999999998</v>
      </c>
      <c r="AC40" s="80">
        <f t="shared" si="9"/>
        <v>539.55999999999995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25.8</v>
      </c>
      <c r="U41" s="21">
        <f t="shared" si="1"/>
        <v>20.64</v>
      </c>
      <c r="V41" s="21">
        <f t="shared" si="2"/>
        <v>30.96</v>
      </c>
      <c r="W41">
        <f t="shared" si="3"/>
        <v>15.48</v>
      </c>
      <c r="X41" s="80">
        <f t="shared" si="4"/>
        <v>36.120000000000005</v>
      </c>
      <c r="Y41" s="21">
        <f t="shared" si="5"/>
        <v>385.4</v>
      </c>
      <c r="Z41" s="21">
        <f t="shared" si="6"/>
        <v>308.32</v>
      </c>
      <c r="AA41" s="21">
        <f t="shared" si="7"/>
        <v>462.47999999999996</v>
      </c>
      <c r="AB41">
        <f t="shared" si="8"/>
        <v>231.23999999999998</v>
      </c>
      <c r="AC41" s="80">
        <f t="shared" si="9"/>
        <v>539.55999999999995</v>
      </c>
    </row>
    <row r="42" spans="1:29">
      <c r="A42" s="46"/>
      <c r="B42" s="42"/>
      <c r="C42" s="42"/>
      <c r="D42" s="48"/>
      <c r="E42" s="42"/>
      <c r="F42" s="42"/>
      <c r="G42" s="13"/>
      <c r="T42" s="81">
        <f t="shared" si="0"/>
        <v>25.8</v>
      </c>
      <c r="U42" s="21">
        <f t="shared" si="1"/>
        <v>20.64</v>
      </c>
      <c r="V42" s="21">
        <f t="shared" si="2"/>
        <v>30.96</v>
      </c>
      <c r="W42">
        <f t="shared" si="3"/>
        <v>15.48</v>
      </c>
      <c r="X42" s="80">
        <f t="shared" si="4"/>
        <v>36.120000000000005</v>
      </c>
      <c r="Y42" s="21">
        <f t="shared" si="5"/>
        <v>385.4</v>
      </c>
      <c r="Z42" s="21">
        <f t="shared" si="6"/>
        <v>308.32</v>
      </c>
      <c r="AA42" s="21">
        <f t="shared" si="7"/>
        <v>462.47999999999996</v>
      </c>
      <c r="AB42">
        <f t="shared" si="8"/>
        <v>231.23999999999998</v>
      </c>
      <c r="AC42" s="80">
        <f t="shared" si="9"/>
        <v>539.55999999999995</v>
      </c>
    </row>
    <row r="43" spans="1:29">
      <c r="A43" s="46"/>
      <c r="B43" s="49"/>
      <c r="C43" s="42"/>
      <c r="D43" s="112"/>
      <c r="E43" s="42"/>
      <c r="F43" s="42"/>
      <c r="G43" s="13"/>
      <c r="T43" s="81">
        <f t="shared" si="0"/>
        <v>25.8</v>
      </c>
      <c r="U43" s="21">
        <f t="shared" si="1"/>
        <v>20.64</v>
      </c>
      <c r="V43" s="21">
        <f t="shared" si="2"/>
        <v>30.96</v>
      </c>
      <c r="W43">
        <f t="shared" si="3"/>
        <v>15.48</v>
      </c>
      <c r="X43" s="80">
        <f t="shared" si="4"/>
        <v>36.120000000000005</v>
      </c>
      <c r="Y43" s="21">
        <f t="shared" si="5"/>
        <v>385.4</v>
      </c>
      <c r="Z43" s="21">
        <f t="shared" si="6"/>
        <v>308.32</v>
      </c>
      <c r="AA43" s="21">
        <f t="shared" si="7"/>
        <v>462.47999999999996</v>
      </c>
      <c r="AB43">
        <f t="shared" si="8"/>
        <v>231.23999999999998</v>
      </c>
      <c r="AC43" s="80">
        <f t="shared" si="9"/>
        <v>539.55999999999995</v>
      </c>
    </row>
    <row r="44" spans="1:29">
      <c r="A44" s="46"/>
      <c r="B44" s="49"/>
      <c r="C44" s="42"/>
      <c r="D44" s="112"/>
      <c r="E44" s="42"/>
      <c r="F44" s="42"/>
      <c r="G44" s="13"/>
      <c r="T44" s="81">
        <f t="shared" si="0"/>
        <v>25.8</v>
      </c>
      <c r="U44" s="21">
        <f t="shared" si="1"/>
        <v>20.64</v>
      </c>
      <c r="V44" s="21">
        <f t="shared" si="2"/>
        <v>30.96</v>
      </c>
      <c r="W44">
        <f t="shared" si="3"/>
        <v>15.48</v>
      </c>
      <c r="X44" s="80">
        <f t="shared" si="4"/>
        <v>36.120000000000005</v>
      </c>
      <c r="Y44" s="21">
        <f t="shared" si="5"/>
        <v>385.4</v>
      </c>
      <c r="Z44" s="21">
        <f t="shared" si="6"/>
        <v>308.32</v>
      </c>
      <c r="AA44" s="21">
        <f t="shared" si="7"/>
        <v>462.47999999999996</v>
      </c>
      <c r="AB44">
        <f t="shared" si="8"/>
        <v>231.23999999999998</v>
      </c>
      <c r="AC44" s="80">
        <f t="shared" si="9"/>
        <v>539.55999999999995</v>
      </c>
    </row>
    <row r="45" spans="1:29">
      <c r="A45" s="46"/>
      <c r="B45" s="49"/>
      <c r="C45" s="42"/>
      <c r="D45" s="112"/>
      <c r="E45" s="42"/>
      <c r="F45" s="42"/>
      <c r="G45" s="13"/>
      <c r="T45" s="81">
        <f t="shared" si="0"/>
        <v>25.8</v>
      </c>
      <c r="U45" s="21">
        <f t="shared" si="1"/>
        <v>20.64</v>
      </c>
      <c r="V45" s="21">
        <f t="shared" si="2"/>
        <v>30.96</v>
      </c>
      <c r="W45">
        <f t="shared" si="3"/>
        <v>15.48</v>
      </c>
      <c r="X45" s="80">
        <f t="shared" si="4"/>
        <v>36.120000000000005</v>
      </c>
      <c r="Y45" s="21">
        <f t="shared" si="5"/>
        <v>385.4</v>
      </c>
      <c r="Z45" s="21">
        <f t="shared" si="6"/>
        <v>308.32</v>
      </c>
      <c r="AA45" s="21">
        <f t="shared" si="7"/>
        <v>462.47999999999996</v>
      </c>
      <c r="AB45">
        <f t="shared" si="8"/>
        <v>231.23999999999998</v>
      </c>
      <c r="AC45" s="80">
        <f t="shared" si="9"/>
        <v>539.55999999999995</v>
      </c>
    </row>
    <row r="46" spans="1:29">
      <c r="A46" s="46"/>
      <c r="B46" s="42"/>
      <c r="C46" s="42"/>
      <c r="D46" s="42"/>
      <c r="E46" s="42"/>
      <c r="F46" s="42"/>
      <c r="G46" s="13"/>
      <c r="T46" s="81">
        <f t="shared" si="0"/>
        <v>25.8</v>
      </c>
      <c r="U46" s="21">
        <f t="shared" si="1"/>
        <v>20.64</v>
      </c>
      <c r="V46" s="21">
        <f t="shared" si="2"/>
        <v>30.96</v>
      </c>
      <c r="W46">
        <f t="shared" si="3"/>
        <v>15.48</v>
      </c>
      <c r="X46" s="80">
        <f t="shared" si="4"/>
        <v>36.120000000000005</v>
      </c>
      <c r="Y46" s="21">
        <f t="shared" si="5"/>
        <v>385.4</v>
      </c>
      <c r="Z46" s="21">
        <f t="shared" si="6"/>
        <v>308.32</v>
      </c>
      <c r="AA46" s="21">
        <f t="shared" si="7"/>
        <v>462.47999999999996</v>
      </c>
      <c r="AB46">
        <f t="shared" si="8"/>
        <v>231.23999999999998</v>
      </c>
      <c r="AC46" s="80">
        <f t="shared" si="9"/>
        <v>539.55999999999995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25.8</v>
      </c>
      <c r="U47" s="21">
        <f t="shared" si="1"/>
        <v>20.64</v>
      </c>
      <c r="V47" s="21">
        <f t="shared" si="2"/>
        <v>30.96</v>
      </c>
      <c r="W47">
        <f t="shared" si="3"/>
        <v>15.48</v>
      </c>
      <c r="X47" s="80">
        <f t="shared" si="4"/>
        <v>36.120000000000005</v>
      </c>
      <c r="Y47" s="21">
        <f t="shared" si="5"/>
        <v>385.4</v>
      </c>
      <c r="Z47" s="21">
        <f t="shared" si="6"/>
        <v>308.32</v>
      </c>
      <c r="AA47" s="21">
        <f t="shared" si="7"/>
        <v>462.47999999999996</v>
      </c>
      <c r="AB47">
        <f t="shared" si="8"/>
        <v>231.23999999999998</v>
      </c>
      <c r="AC47" s="80">
        <f t="shared" si="9"/>
        <v>539.55999999999995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25.8</v>
      </c>
      <c r="U48" s="21">
        <f t="shared" si="1"/>
        <v>20.64</v>
      </c>
      <c r="V48" s="21">
        <f t="shared" si="2"/>
        <v>30.96</v>
      </c>
      <c r="W48">
        <f t="shared" si="3"/>
        <v>15.48</v>
      </c>
      <c r="X48" s="80">
        <f t="shared" si="4"/>
        <v>36.120000000000005</v>
      </c>
      <c r="Y48" s="21">
        <f t="shared" si="5"/>
        <v>385.4</v>
      </c>
      <c r="Z48" s="21">
        <f t="shared" si="6"/>
        <v>308.32</v>
      </c>
      <c r="AA48" s="21">
        <f t="shared" si="7"/>
        <v>462.47999999999996</v>
      </c>
      <c r="AB48">
        <f t="shared" si="8"/>
        <v>231.23999999999998</v>
      </c>
      <c r="AC48" s="80">
        <f t="shared" si="9"/>
        <v>539.55999999999995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25.8</v>
      </c>
      <c r="U49" s="21">
        <f t="shared" si="1"/>
        <v>20.64</v>
      </c>
      <c r="V49" s="21">
        <f t="shared" si="2"/>
        <v>30.96</v>
      </c>
      <c r="W49">
        <f t="shared" si="3"/>
        <v>15.48</v>
      </c>
      <c r="X49" s="80">
        <f t="shared" si="4"/>
        <v>36.120000000000005</v>
      </c>
      <c r="Y49" s="21">
        <f t="shared" si="5"/>
        <v>385.4</v>
      </c>
      <c r="Z49" s="21">
        <f t="shared" si="6"/>
        <v>308.32</v>
      </c>
      <c r="AA49" s="21">
        <f t="shared" si="7"/>
        <v>462.47999999999996</v>
      </c>
      <c r="AB49">
        <f t="shared" si="8"/>
        <v>231.23999999999998</v>
      </c>
      <c r="AC49" s="80">
        <f t="shared" si="9"/>
        <v>539.55999999999995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25.8</v>
      </c>
      <c r="U50" s="21">
        <f t="shared" si="1"/>
        <v>20.64</v>
      </c>
      <c r="V50" s="21">
        <f t="shared" si="2"/>
        <v>30.96</v>
      </c>
      <c r="W50">
        <f t="shared" si="3"/>
        <v>15.48</v>
      </c>
      <c r="X50" s="80">
        <f t="shared" si="4"/>
        <v>36.120000000000005</v>
      </c>
      <c r="Y50" s="21">
        <f t="shared" si="5"/>
        <v>385.4</v>
      </c>
      <c r="Z50" s="21">
        <f t="shared" si="6"/>
        <v>308.32</v>
      </c>
      <c r="AA50" s="21">
        <f t="shared" si="7"/>
        <v>462.47999999999996</v>
      </c>
      <c r="AB50">
        <f t="shared" si="8"/>
        <v>231.23999999999998</v>
      </c>
      <c r="AC50" s="80">
        <f t="shared" si="9"/>
        <v>539.55999999999995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25.8</v>
      </c>
      <c r="U51" s="21">
        <f t="shared" si="1"/>
        <v>20.64</v>
      </c>
      <c r="V51" s="21">
        <f t="shared" si="2"/>
        <v>30.96</v>
      </c>
      <c r="W51">
        <f t="shared" si="3"/>
        <v>15.48</v>
      </c>
      <c r="X51" s="80">
        <f t="shared" si="4"/>
        <v>36.120000000000005</v>
      </c>
      <c r="Y51" s="21">
        <f t="shared" si="5"/>
        <v>385.4</v>
      </c>
      <c r="Z51" s="21">
        <f t="shared" si="6"/>
        <v>308.32</v>
      </c>
      <c r="AA51" s="21">
        <f t="shared" si="7"/>
        <v>462.47999999999996</v>
      </c>
      <c r="AB51">
        <f t="shared" si="8"/>
        <v>231.23999999999998</v>
      </c>
      <c r="AC51" s="80">
        <f t="shared" si="9"/>
        <v>539.55999999999995</v>
      </c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12"/>
    </row>
  </sheetData>
  <sheetProtection algorithmName="SHA-512" hashValue="ZaGdO1jHfTvSzqdATDV+ObMvrqG/tUUxXLa1qHCi37LT1kKHcfj2j5OvdBZoKwV5OHJi4jQr/dmkiBvFk676Zw==" saltValue="RFC5+8NxsS877bZF8eZncw==" spinCount="100000" sheet="1" objects="1" scenarios="1"/>
  <mergeCells count="11">
    <mergeCell ref="D10:F10"/>
    <mergeCell ref="D11:F11"/>
    <mergeCell ref="D12:F12"/>
    <mergeCell ref="D13:F13"/>
    <mergeCell ref="D14:F14"/>
    <mergeCell ref="D9:F9"/>
    <mergeCell ref="A5:A6"/>
    <mergeCell ref="D5:F5"/>
    <mergeCell ref="D6:F6"/>
    <mergeCell ref="D7:F7"/>
    <mergeCell ref="D8:F8"/>
  </mergeCell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AE04-6E14-4625-BE20-8808BDB9639D}">
  <dimension ref="A1:AF58"/>
  <sheetViews>
    <sheetView topLeftCell="A9" workbookViewId="0">
      <selection activeCell="E36" sqref="E36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5" width="19.7109375" customWidth="1"/>
    <col min="7" max="7" width="25.5703125" customWidth="1"/>
    <col min="8" max="8" width="19.7109375" customWidth="1"/>
    <col min="11" max="11" width="12.7109375" customWidth="1"/>
    <col min="13" max="13" width="13.28515625" customWidth="1"/>
    <col min="16" max="16" width="24.28515625" customWidth="1"/>
    <col min="22" max="22" width="10.140625" bestFit="1" customWidth="1"/>
    <col min="23" max="23" width="11.7109375" customWidth="1"/>
    <col min="28" max="28" width="11.42578125" customWidth="1"/>
  </cols>
  <sheetData>
    <row r="1" spans="1:32" ht="20.25">
      <c r="A1" s="1" t="s">
        <v>0</v>
      </c>
      <c r="B1" s="2"/>
      <c r="C1" s="3">
        <v>108</v>
      </c>
      <c r="D1" s="3"/>
      <c r="E1" s="3"/>
      <c r="F1" s="4"/>
      <c r="G1" s="5" t="s">
        <v>1</v>
      </c>
      <c r="H1" s="6">
        <v>2024</v>
      </c>
      <c r="J1" s="7"/>
      <c r="K1" s="8" t="s">
        <v>2</v>
      </c>
      <c r="L1" s="9" t="s">
        <v>3</v>
      </c>
      <c r="M1" s="9" t="s">
        <v>96</v>
      </c>
      <c r="N1" s="9" t="s">
        <v>4</v>
      </c>
      <c r="P1" s="83" t="s">
        <v>5</v>
      </c>
      <c r="Q1" s="84" t="s">
        <v>3</v>
      </c>
      <c r="R1" s="84" t="s">
        <v>4</v>
      </c>
      <c r="S1" s="7"/>
      <c r="T1" s="7"/>
      <c r="U1" s="7"/>
      <c r="V1" s="10"/>
      <c r="W1" s="7"/>
    </row>
    <row r="2" spans="1:32">
      <c r="A2" s="126" t="s">
        <v>8</v>
      </c>
      <c r="B2" s="127"/>
      <c r="C2" s="128">
        <v>109</v>
      </c>
      <c r="D2" s="128"/>
      <c r="E2" s="130"/>
      <c r="F2" s="129"/>
      <c r="G2" s="11" t="s">
        <v>37</v>
      </c>
      <c r="H2" s="68">
        <v>45496</v>
      </c>
      <c r="J2" s="7"/>
      <c r="K2" s="13" t="s">
        <v>10</v>
      </c>
      <c r="L2" s="14">
        <f>AVERAGE(B8:B11,B13)</f>
        <v>142</v>
      </c>
      <c r="M2" s="14">
        <f>AVERAGE(E15:E20)</f>
        <v>81.166666666666671</v>
      </c>
      <c r="N2" s="14">
        <f>AVERAGE(C8:C10,C13:C14)</f>
        <v>284</v>
      </c>
      <c r="P2" s="13" t="s">
        <v>10</v>
      </c>
      <c r="Q2" s="14"/>
      <c r="R2" s="14"/>
      <c r="S2" s="21"/>
      <c r="T2" s="21"/>
      <c r="U2" s="21"/>
    </row>
    <row r="3" spans="1:32">
      <c r="A3" s="123" t="s">
        <v>0</v>
      </c>
      <c r="B3" s="124"/>
      <c r="C3" s="125">
        <v>111</v>
      </c>
      <c r="D3" s="125"/>
      <c r="E3" s="125"/>
      <c r="F3" s="18"/>
      <c r="G3" s="11"/>
      <c r="H3" s="68"/>
      <c r="J3" s="7"/>
      <c r="K3" s="13"/>
      <c r="L3" s="14"/>
      <c r="M3" s="14"/>
      <c r="N3" s="14"/>
      <c r="P3" s="13"/>
      <c r="Q3" s="14"/>
      <c r="R3" s="14"/>
      <c r="S3" s="21"/>
      <c r="T3" s="21"/>
      <c r="U3" s="21"/>
    </row>
    <row r="4" spans="1:32">
      <c r="A4" s="15"/>
      <c r="B4" s="16" t="s">
        <v>58</v>
      </c>
      <c r="C4" s="15">
        <v>45495</v>
      </c>
      <c r="D4" s="15"/>
      <c r="E4" s="15"/>
      <c r="F4" s="18"/>
      <c r="G4" s="11" t="s">
        <v>40</v>
      </c>
      <c r="H4" s="69">
        <v>45502</v>
      </c>
      <c r="J4" s="7"/>
      <c r="K4" s="13" t="s">
        <v>12</v>
      </c>
      <c r="L4" s="19">
        <f>STDEV(B8:B14)</f>
        <v>33.54953693527569</v>
      </c>
      <c r="M4" s="19">
        <f>STDEV(E15:E20)</f>
        <v>7.909909396868378</v>
      </c>
      <c r="N4" s="19">
        <f>STDEV(C8:C14)</f>
        <v>61.085810058279435</v>
      </c>
      <c r="P4" s="13" t="s">
        <v>12</v>
      </c>
      <c r="Q4" s="19"/>
      <c r="R4" s="19"/>
      <c r="S4" s="52"/>
      <c r="T4" s="52"/>
      <c r="U4" s="52"/>
    </row>
    <row r="5" spans="1:32">
      <c r="A5" s="12"/>
      <c r="C5">
        <v>109</v>
      </c>
      <c r="F5" s="20"/>
      <c r="H5" s="21"/>
      <c r="I5" s="22"/>
      <c r="J5" s="7"/>
      <c r="K5" s="13" t="s">
        <v>13</v>
      </c>
      <c r="L5" s="23">
        <f>L2*0.2</f>
        <v>28.400000000000002</v>
      </c>
      <c r="M5" s="23">
        <f>M2*0.2</f>
        <v>16.233333333333334</v>
      </c>
      <c r="N5" s="13">
        <f>0.2*N2</f>
        <v>56.800000000000004</v>
      </c>
      <c r="P5" s="13" t="s">
        <v>13</v>
      </c>
      <c r="Q5" s="23"/>
      <c r="R5" s="13">
        <f>0.2*R2</f>
        <v>0</v>
      </c>
    </row>
    <row r="6" spans="1:32">
      <c r="A6" s="235" t="s">
        <v>14</v>
      </c>
      <c r="B6" s="24" t="s">
        <v>15</v>
      </c>
      <c r="C6" s="25" t="s">
        <v>16</v>
      </c>
      <c r="D6" s="24" t="s">
        <v>97</v>
      </c>
      <c r="E6" s="24" t="s">
        <v>98</v>
      </c>
      <c r="F6" s="237" t="s">
        <v>17</v>
      </c>
      <c r="G6" s="238"/>
      <c r="H6" s="239"/>
      <c r="I6" s="26"/>
      <c r="J6" s="7"/>
      <c r="K6" s="27" t="s">
        <v>18</v>
      </c>
      <c r="L6" s="28"/>
      <c r="M6" s="28"/>
      <c r="N6" s="27"/>
      <c r="P6" s="85" t="s">
        <v>18</v>
      </c>
      <c r="Q6" s="86"/>
      <c r="R6" s="85"/>
      <c r="S6" s="7"/>
      <c r="T6" s="7"/>
      <c r="U6" s="7"/>
    </row>
    <row r="7" spans="1:32">
      <c r="A7" s="236"/>
      <c r="B7" s="138" t="s">
        <v>99</v>
      </c>
      <c r="C7" s="57" t="s">
        <v>100</v>
      </c>
      <c r="D7" s="57" t="s">
        <v>99</v>
      </c>
      <c r="E7" s="57" t="s">
        <v>21</v>
      </c>
      <c r="F7" s="243"/>
      <c r="G7" s="244"/>
      <c r="H7" s="244"/>
      <c r="I7" s="33"/>
      <c r="J7" s="7"/>
      <c r="K7" s="26" t="s">
        <v>22</v>
      </c>
      <c r="L7" s="19">
        <f>L2-(2*L5)</f>
        <v>85.199999999999989</v>
      </c>
      <c r="M7" s="19">
        <f>M2-(2*M5)</f>
        <v>48.7</v>
      </c>
      <c r="N7" s="19">
        <f>N2-(2*N5)</f>
        <v>170.39999999999998</v>
      </c>
      <c r="P7" s="26" t="s">
        <v>22</v>
      </c>
      <c r="Q7" s="19"/>
      <c r="R7" s="19">
        <f>R2-(2*R5)</f>
        <v>0</v>
      </c>
      <c r="S7" s="52"/>
      <c r="T7" s="52"/>
      <c r="U7" s="52"/>
      <c r="W7" s="74" t="s">
        <v>23</v>
      </c>
      <c r="X7" s="75"/>
      <c r="Y7" s="75"/>
      <c r="Z7" s="75"/>
      <c r="AA7" s="76"/>
      <c r="AB7" s="75" t="s">
        <v>24</v>
      </c>
      <c r="AC7" s="75"/>
      <c r="AD7" s="75"/>
      <c r="AE7" s="75"/>
      <c r="AF7" s="76"/>
    </row>
    <row r="8" spans="1:32">
      <c r="A8" s="117">
        <v>45496</v>
      </c>
      <c r="B8" s="133">
        <v>156</v>
      </c>
      <c r="C8" s="114">
        <v>334</v>
      </c>
      <c r="D8" s="114"/>
      <c r="E8" s="114"/>
      <c r="F8" s="245" t="s">
        <v>43</v>
      </c>
      <c r="G8" s="234"/>
      <c r="H8" s="234"/>
      <c r="I8" s="32"/>
      <c r="J8" s="7"/>
      <c r="K8" s="26" t="s">
        <v>25</v>
      </c>
      <c r="L8" s="19">
        <f>L2+(2*L5)</f>
        <v>198.8</v>
      </c>
      <c r="M8" s="19">
        <f>M2+(2*M5)</f>
        <v>113.63333333333334</v>
      </c>
      <c r="N8" s="19">
        <f>N2+(2*N5)</f>
        <v>397.6</v>
      </c>
      <c r="P8" s="26" t="s">
        <v>25</v>
      </c>
      <c r="Q8" s="19"/>
      <c r="R8" s="19">
        <f>R2+(2*R5)</f>
        <v>0</v>
      </c>
      <c r="S8" s="52"/>
      <c r="T8" s="52"/>
      <c r="U8" s="52"/>
      <c r="W8" s="77" t="s">
        <v>26</v>
      </c>
      <c r="X8" s="78" t="s">
        <v>27</v>
      </c>
      <c r="Y8" s="78" t="s">
        <v>28</v>
      </c>
      <c r="Z8" s="78" t="s">
        <v>29</v>
      </c>
      <c r="AA8" s="79" t="s">
        <v>44</v>
      </c>
      <c r="AB8" t="s">
        <v>26</v>
      </c>
      <c r="AC8" s="78" t="s">
        <v>27</v>
      </c>
      <c r="AD8" s="78" t="s">
        <v>28</v>
      </c>
      <c r="AE8" s="78" t="s">
        <v>29</v>
      </c>
      <c r="AF8" s="79" t="s">
        <v>44</v>
      </c>
    </row>
    <row r="9" spans="1:32">
      <c r="A9" s="117">
        <v>45497</v>
      </c>
      <c r="B9" s="133">
        <v>136</v>
      </c>
      <c r="C9" s="31">
        <v>193</v>
      </c>
      <c r="D9" s="31"/>
      <c r="E9" s="31"/>
      <c r="F9" s="245"/>
      <c r="G9" s="234"/>
      <c r="H9" s="234"/>
      <c r="I9" s="33"/>
      <c r="J9" s="7"/>
      <c r="W9" s="81">
        <f t="shared" ref="W9:W20" si="0">$L$2</f>
        <v>142</v>
      </c>
      <c r="X9" s="21">
        <f t="shared" ref="X9:X20" si="1">$L$2-$L$5</f>
        <v>113.6</v>
      </c>
      <c r="Y9" s="21">
        <f t="shared" ref="Y9:Y20" si="2">$L$2+$L$5</f>
        <v>170.4</v>
      </c>
      <c r="Z9">
        <f t="shared" ref="Z9:Z20" si="3">$L$2-(2*$L$5)</f>
        <v>85.199999999999989</v>
      </c>
      <c r="AA9" s="80">
        <f t="shared" ref="AA9:AA20" si="4">$L$2+(2*$L$5)</f>
        <v>198.8</v>
      </c>
      <c r="AB9" s="21">
        <f>$N$2</f>
        <v>284</v>
      </c>
      <c r="AC9" s="21">
        <f>$N$2-$N$5</f>
        <v>227.2</v>
      </c>
      <c r="AD9" s="21">
        <f>$N$2+$N$5</f>
        <v>340.8</v>
      </c>
      <c r="AE9">
        <f>$N$2-(2*$N$5)</f>
        <v>170.39999999999998</v>
      </c>
      <c r="AF9" s="80">
        <f>$N$2+(2*$N$5)</f>
        <v>397.6</v>
      </c>
    </row>
    <row r="10" spans="1:32">
      <c r="A10" s="117">
        <v>45498</v>
      </c>
      <c r="B10" s="133">
        <v>108</v>
      </c>
      <c r="C10" s="31">
        <v>241</v>
      </c>
      <c r="D10" s="31"/>
      <c r="E10" s="31"/>
      <c r="F10" s="245"/>
      <c r="G10" s="234"/>
      <c r="H10" s="234"/>
      <c r="I10" s="32"/>
      <c r="P10" s="7"/>
      <c r="Q10" s="34"/>
      <c r="R10" s="7"/>
      <c r="S10" s="7"/>
      <c r="T10" s="7"/>
      <c r="U10" s="7"/>
      <c r="W10" s="81">
        <f t="shared" si="0"/>
        <v>142</v>
      </c>
      <c r="X10" s="21">
        <f t="shared" si="1"/>
        <v>113.6</v>
      </c>
      <c r="Y10" s="21">
        <f t="shared" si="2"/>
        <v>170.4</v>
      </c>
      <c r="Z10">
        <f t="shared" si="3"/>
        <v>85.199999999999989</v>
      </c>
      <c r="AA10" s="80">
        <f t="shared" si="4"/>
        <v>198.8</v>
      </c>
      <c r="AB10" s="21">
        <f t="shared" ref="AB10:AB51" si="5">$N$2</f>
        <v>284</v>
      </c>
      <c r="AC10" s="21">
        <f t="shared" ref="AC10:AC51" si="6">$N$2-$N$5</f>
        <v>227.2</v>
      </c>
      <c r="AD10" s="21">
        <f t="shared" ref="AD10:AD51" si="7">$N$2+$N$5</f>
        <v>340.8</v>
      </c>
      <c r="AE10">
        <f t="shared" ref="AE10:AE51" si="8">$N$2-(2*$N$5)</f>
        <v>170.39999999999998</v>
      </c>
      <c r="AF10" s="80">
        <f t="shared" ref="AF10:AF51" si="9">$N$2+(2*$N$5)</f>
        <v>397.6</v>
      </c>
    </row>
    <row r="11" spans="1:32">
      <c r="A11" s="12">
        <v>45499</v>
      </c>
      <c r="B11" s="134">
        <v>132</v>
      </c>
      <c r="C11" s="108">
        <v>200</v>
      </c>
      <c r="D11" s="108" t="s">
        <v>101</v>
      </c>
      <c r="E11" s="108"/>
      <c r="F11" s="245" t="s">
        <v>102</v>
      </c>
      <c r="G11" s="234"/>
      <c r="H11" s="234"/>
      <c r="I11" s="32"/>
      <c r="K11" s="36"/>
      <c r="W11" s="81">
        <f t="shared" si="0"/>
        <v>142</v>
      </c>
      <c r="X11" s="21">
        <f t="shared" si="1"/>
        <v>113.6</v>
      </c>
      <c r="Y11" s="21">
        <f t="shared" si="2"/>
        <v>170.4</v>
      </c>
      <c r="Z11">
        <f t="shared" si="3"/>
        <v>85.199999999999989</v>
      </c>
      <c r="AA11" s="80">
        <f t="shared" si="4"/>
        <v>198.8</v>
      </c>
      <c r="AB11" s="21">
        <f t="shared" si="5"/>
        <v>284</v>
      </c>
      <c r="AC11" s="21">
        <f t="shared" si="6"/>
        <v>227.2</v>
      </c>
      <c r="AD11" s="21">
        <f t="shared" si="7"/>
        <v>340.8</v>
      </c>
      <c r="AE11">
        <f t="shared" si="8"/>
        <v>170.39999999999998</v>
      </c>
      <c r="AF11" s="80">
        <f t="shared" si="9"/>
        <v>397.6</v>
      </c>
    </row>
    <row r="12" spans="1:32">
      <c r="A12" s="117">
        <v>45499</v>
      </c>
      <c r="B12" s="135">
        <v>73</v>
      </c>
      <c r="C12" s="115">
        <v>250</v>
      </c>
      <c r="D12" s="115">
        <v>13</v>
      </c>
      <c r="E12" s="115"/>
      <c r="F12" s="245" t="s">
        <v>103</v>
      </c>
      <c r="G12" s="234"/>
      <c r="H12" s="234"/>
      <c r="I12" s="32"/>
      <c r="L12" s="21"/>
      <c r="M12" s="21"/>
      <c r="N12" s="21"/>
      <c r="W12" s="81">
        <f t="shared" si="0"/>
        <v>142</v>
      </c>
      <c r="X12" s="21">
        <f t="shared" si="1"/>
        <v>113.6</v>
      </c>
      <c r="Y12" s="21">
        <f t="shared" si="2"/>
        <v>170.4</v>
      </c>
      <c r="Z12">
        <f t="shared" si="3"/>
        <v>85.199999999999989</v>
      </c>
      <c r="AA12" s="80">
        <f t="shared" si="4"/>
        <v>198.8</v>
      </c>
      <c r="AB12" s="21">
        <f t="shared" si="5"/>
        <v>284</v>
      </c>
      <c r="AC12" s="21">
        <f t="shared" si="6"/>
        <v>227.2</v>
      </c>
      <c r="AD12" s="21">
        <f t="shared" si="7"/>
        <v>340.8</v>
      </c>
      <c r="AE12">
        <f t="shared" si="8"/>
        <v>170.39999999999998</v>
      </c>
      <c r="AF12" s="80">
        <f t="shared" si="9"/>
        <v>397.6</v>
      </c>
    </row>
    <row r="13" spans="1:32">
      <c r="A13" s="117">
        <v>45502</v>
      </c>
      <c r="B13" s="134">
        <v>178</v>
      </c>
      <c r="C13" s="108">
        <v>328</v>
      </c>
      <c r="D13" s="108">
        <v>4.2</v>
      </c>
      <c r="E13" s="108"/>
      <c r="F13" s="245"/>
      <c r="G13" s="234"/>
      <c r="H13" s="234"/>
      <c r="I13" s="33"/>
      <c r="W13" s="81">
        <f t="shared" si="0"/>
        <v>142</v>
      </c>
      <c r="X13" s="21">
        <f t="shared" si="1"/>
        <v>113.6</v>
      </c>
      <c r="Y13" s="21">
        <f t="shared" si="2"/>
        <v>170.4</v>
      </c>
      <c r="Z13">
        <f t="shared" si="3"/>
        <v>85.199999999999989</v>
      </c>
      <c r="AA13" s="80">
        <f t="shared" si="4"/>
        <v>198.8</v>
      </c>
      <c r="AB13" s="21">
        <f t="shared" si="5"/>
        <v>284</v>
      </c>
      <c r="AC13" s="21">
        <f t="shared" si="6"/>
        <v>227.2</v>
      </c>
      <c r="AD13" s="21">
        <f t="shared" si="7"/>
        <v>340.8</v>
      </c>
      <c r="AE13">
        <f t="shared" si="8"/>
        <v>170.39999999999998</v>
      </c>
      <c r="AF13" s="80">
        <f t="shared" si="9"/>
        <v>397.6</v>
      </c>
    </row>
    <row r="14" spans="1:32">
      <c r="A14" s="117">
        <v>45503</v>
      </c>
      <c r="B14" s="133">
        <v>132</v>
      </c>
      <c r="C14" s="31">
        <v>324</v>
      </c>
      <c r="D14" s="31" t="s">
        <v>101</v>
      </c>
      <c r="E14" s="31"/>
      <c r="F14" s="245"/>
      <c r="G14" s="234"/>
      <c r="H14" s="234"/>
      <c r="I14" s="33"/>
      <c r="K14" s="13" t="s">
        <v>31</v>
      </c>
      <c r="L14" s="13">
        <v>111</v>
      </c>
      <c r="M14" s="13">
        <v>109</v>
      </c>
      <c r="N14" s="13"/>
      <c r="W14" s="81">
        <f t="shared" si="0"/>
        <v>142</v>
      </c>
      <c r="X14" s="21">
        <f t="shared" si="1"/>
        <v>113.6</v>
      </c>
      <c r="Y14" s="21">
        <f t="shared" si="2"/>
        <v>170.4</v>
      </c>
      <c r="Z14">
        <f t="shared" si="3"/>
        <v>85.199999999999989</v>
      </c>
      <c r="AA14" s="80">
        <f t="shared" si="4"/>
        <v>198.8</v>
      </c>
      <c r="AB14" s="21">
        <f t="shared" si="5"/>
        <v>284</v>
      </c>
      <c r="AC14" s="21">
        <f t="shared" si="6"/>
        <v>227.2</v>
      </c>
      <c r="AD14" s="21">
        <f t="shared" si="7"/>
        <v>340.8</v>
      </c>
      <c r="AE14">
        <f t="shared" si="8"/>
        <v>170.39999999999998</v>
      </c>
      <c r="AF14" s="80">
        <f t="shared" si="9"/>
        <v>397.6</v>
      </c>
    </row>
    <row r="15" spans="1:32">
      <c r="A15" s="12">
        <v>45504</v>
      </c>
      <c r="B15" s="136">
        <v>156</v>
      </c>
      <c r="C15" s="116">
        <v>339</v>
      </c>
      <c r="D15" s="116"/>
      <c r="E15" s="116">
        <v>83</v>
      </c>
      <c r="F15" s="245" t="s">
        <v>104</v>
      </c>
      <c r="G15" s="234"/>
      <c r="H15" s="234"/>
      <c r="I15" s="33"/>
      <c r="K15" s="13" t="s">
        <v>10</v>
      </c>
      <c r="L15" s="14">
        <f>AVERAGE(E15:E40)</f>
        <v>77.045454545454547</v>
      </c>
      <c r="M15" s="14">
        <f>AVERAGE(C14:C40)</f>
        <v>301.78260869565219</v>
      </c>
      <c r="P15">
        <f>M15-(0.4*M15)</f>
        <v>181.0695652173913</v>
      </c>
      <c r="W15" s="81">
        <f t="shared" si="0"/>
        <v>142</v>
      </c>
      <c r="X15" s="21">
        <f t="shared" si="1"/>
        <v>113.6</v>
      </c>
      <c r="Y15" s="21">
        <f t="shared" si="2"/>
        <v>170.4</v>
      </c>
      <c r="Z15">
        <f t="shared" si="3"/>
        <v>85.199999999999989</v>
      </c>
      <c r="AA15" s="80">
        <f t="shared" si="4"/>
        <v>198.8</v>
      </c>
      <c r="AB15" s="21">
        <f t="shared" si="5"/>
        <v>284</v>
      </c>
      <c r="AC15" s="21">
        <f t="shared" si="6"/>
        <v>227.2</v>
      </c>
      <c r="AD15" s="21">
        <f t="shared" si="7"/>
        <v>340.8</v>
      </c>
      <c r="AE15">
        <f t="shared" si="8"/>
        <v>170.39999999999998</v>
      </c>
      <c r="AF15" s="80">
        <f t="shared" si="9"/>
        <v>397.6</v>
      </c>
    </row>
    <row r="16" spans="1:32">
      <c r="A16" s="12">
        <v>45505</v>
      </c>
      <c r="B16" s="136">
        <v>110</v>
      </c>
      <c r="C16" s="116">
        <v>248</v>
      </c>
      <c r="D16" s="116"/>
      <c r="E16" s="116">
        <v>92</v>
      </c>
      <c r="F16" s="111"/>
      <c r="G16" s="42"/>
      <c r="H16" s="42"/>
      <c r="I16" s="13"/>
      <c r="K16" s="13" t="s">
        <v>12</v>
      </c>
      <c r="L16" s="13">
        <f>STDEV(E15:E36)</f>
        <v>18.180254261743563</v>
      </c>
      <c r="M16" s="13">
        <f>STDEV(C13:C36)</f>
        <v>65.078756635459712</v>
      </c>
      <c r="P16">
        <f>M15+(0.4*M15)</f>
        <v>422.49565217391307</v>
      </c>
      <c r="W16" s="81">
        <f t="shared" si="0"/>
        <v>142</v>
      </c>
      <c r="X16" s="21">
        <f t="shared" si="1"/>
        <v>113.6</v>
      </c>
      <c r="Y16" s="21">
        <f t="shared" si="2"/>
        <v>170.4</v>
      </c>
      <c r="Z16">
        <f t="shared" si="3"/>
        <v>85.199999999999989</v>
      </c>
      <c r="AA16" s="80">
        <f t="shared" si="4"/>
        <v>198.8</v>
      </c>
      <c r="AB16" s="21">
        <f t="shared" si="5"/>
        <v>284</v>
      </c>
      <c r="AC16" s="21">
        <f t="shared" si="6"/>
        <v>227.2</v>
      </c>
      <c r="AD16" s="21">
        <f t="shared" si="7"/>
        <v>340.8</v>
      </c>
      <c r="AE16">
        <f t="shared" si="8"/>
        <v>170.39999999999998</v>
      </c>
      <c r="AF16" s="80">
        <f t="shared" si="9"/>
        <v>397.6</v>
      </c>
    </row>
    <row r="17" spans="1:32">
      <c r="A17" s="118">
        <v>45506</v>
      </c>
      <c r="B17" s="137">
        <v>169</v>
      </c>
      <c r="C17" s="116">
        <v>331</v>
      </c>
      <c r="D17" s="116"/>
      <c r="E17" s="116">
        <v>84</v>
      </c>
      <c r="F17" s="111"/>
      <c r="G17" s="42"/>
      <c r="H17" s="42"/>
      <c r="I17" s="13"/>
      <c r="K17" s="13" t="s">
        <v>33</v>
      </c>
      <c r="L17" s="13">
        <f>L16/L15*100</f>
        <v>23.596790192233534</v>
      </c>
      <c r="M17" s="13">
        <f>M16/M15*100</f>
        <v>21.564780328707293</v>
      </c>
      <c r="W17" s="81">
        <f t="shared" si="0"/>
        <v>142</v>
      </c>
      <c r="X17" s="21">
        <f t="shared" si="1"/>
        <v>113.6</v>
      </c>
      <c r="Y17" s="21">
        <f t="shared" si="2"/>
        <v>170.4</v>
      </c>
      <c r="Z17">
        <f t="shared" si="3"/>
        <v>85.199999999999989</v>
      </c>
      <c r="AA17" s="80">
        <f t="shared" si="4"/>
        <v>198.8</v>
      </c>
      <c r="AB17" s="21">
        <f t="shared" si="5"/>
        <v>284</v>
      </c>
      <c r="AC17" s="21">
        <f t="shared" si="6"/>
        <v>227.2</v>
      </c>
      <c r="AD17" s="21">
        <f t="shared" si="7"/>
        <v>340.8</v>
      </c>
      <c r="AE17">
        <f t="shared" si="8"/>
        <v>170.39999999999998</v>
      </c>
      <c r="AF17" s="80">
        <f t="shared" si="9"/>
        <v>397.6</v>
      </c>
    </row>
    <row r="18" spans="1:32">
      <c r="A18" s="119">
        <v>45509</v>
      </c>
      <c r="B18" s="134">
        <v>144</v>
      </c>
      <c r="C18" s="108">
        <v>351</v>
      </c>
      <c r="D18" s="108"/>
      <c r="E18" s="108">
        <v>84</v>
      </c>
      <c r="F18" s="111"/>
      <c r="G18" s="42"/>
      <c r="H18" s="42"/>
      <c r="I18" s="13"/>
      <c r="W18" s="81">
        <f t="shared" si="0"/>
        <v>142</v>
      </c>
      <c r="X18" s="21">
        <f t="shared" si="1"/>
        <v>113.6</v>
      </c>
      <c r="Y18" s="21">
        <f t="shared" si="2"/>
        <v>170.4</v>
      </c>
      <c r="Z18">
        <f t="shared" si="3"/>
        <v>85.199999999999989</v>
      </c>
      <c r="AA18" s="80">
        <f t="shared" si="4"/>
        <v>198.8</v>
      </c>
      <c r="AB18" s="21">
        <f t="shared" si="5"/>
        <v>284</v>
      </c>
      <c r="AC18" s="21">
        <f t="shared" si="6"/>
        <v>227.2</v>
      </c>
      <c r="AD18" s="21">
        <f t="shared" si="7"/>
        <v>340.8</v>
      </c>
      <c r="AE18">
        <f t="shared" si="8"/>
        <v>170.39999999999998</v>
      </c>
      <c r="AF18" s="80">
        <f t="shared" si="9"/>
        <v>397.6</v>
      </c>
    </row>
    <row r="19" spans="1:32">
      <c r="A19" s="120">
        <v>45479</v>
      </c>
      <c r="B19" s="134">
        <v>172</v>
      </c>
      <c r="C19" s="108">
        <v>345</v>
      </c>
      <c r="D19" s="108"/>
      <c r="E19" s="108">
        <v>74</v>
      </c>
      <c r="F19" s="111"/>
      <c r="G19" s="42"/>
      <c r="H19" s="42"/>
      <c r="I19" s="13"/>
      <c r="W19" s="81">
        <f t="shared" si="0"/>
        <v>142</v>
      </c>
      <c r="X19" s="21">
        <f t="shared" si="1"/>
        <v>113.6</v>
      </c>
      <c r="Y19" s="21">
        <f t="shared" si="2"/>
        <v>170.4</v>
      </c>
      <c r="Z19">
        <f t="shared" si="3"/>
        <v>85.199999999999989</v>
      </c>
      <c r="AA19" s="80">
        <f t="shared" si="4"/>
        <v>198.8</v>
      </c>
      <c r="AB19" s="21">
        <f t="shared" si="5"/>
        <v>284</v>
      </c>
      <c r="AC19" s="21">
        <f t="shared" si="6"/>
        <v>227.2</v>
      </c>
      <c r="AD19" s="21">
        <f t="shared" si="7"/>
        <v>340.8</v>
      </c>
      <c r="AE19">
        <f t="shared" si="8"/>
        <v>170.39999999999998</v>
      </c>
      <c r="AF19" s="80">
        <f t="shared" si="9"/>
        <v>397.6</v>
      </c>
    </row>
    <row r="20" spans="1:32">
      <c r="A20" s="120">
        <v>45480</v>
      </c>
      <c r="B20" s="134">
        <v>157</v>
      </c>
      <c r="C20" s="108">
        <v>287</v>
      </c>
      <c r="D20" s="108"/>
      <c r="E20" s="108">
        <v>70</v>
      </c>
      <c r="F20" s="111" t="s">
        <v>105</v>
      </c>
      <c r="G20" s="42"/>
      <c r="H20" s="42"/>
      <c r="I20" s="13"/>
      <c r="W20" s="81">
        <f t="shared" si="0"/>
        <v>142</v>
      </c>
      <c r="X20" s="21">
        <f t="shared" si="1"/>
        <v>113.6</v>
      </c>
      <c r="Y20" s="21">
        <f t="shared" si="2"/>
        <v>170.4</v>
      </c>
      <c r="Z20">
        <f t="shared" si="3"/>
        <v>85.199999999999989</v>
      </c>
      <c r="AA20" s="80">
        <f t="shared" si="4"/>
        <v>198.8</v>
      </c>
      <c r="AB20" s="21">
        <v>385</v>
      </c>
      <c r="AC20" s="21">
        <v>308</v>
      </c>
      <c r="AD20" s="21">
        <v>462</v>
      </c>
      <c r="AE20" s="21">
        <v>231.24</v>
      </c>
      <c r="AF20" s="80">
        <v>539.55999999999995</v>
      </c>
    </row>
    <row r="21" spans="1:32">
      <c r="A21" s="120">
        <v>45512</v>
      </c>
      <c r="B21" s="134">
        <v>110</v>
      </c>
      <c r="C21" s="108">
        <v>254</v>
      </c>
      <c r="D21" s="108"/>
      <c r="E21" s="108">
        <v>58</v>
      </c>
      <c r="F21" s="111"/>
      <c r="G21" s="42"/>
      <c r="H21" s="42"/>
      <c r="I21" s="13"/>
      <c r="W21" s="81">
        <f t="shared" ref="W21:W22" si="10">$L$2</f>
        <v>142</v>
      </c>
      <c r="X21" s="21">
        <f t="shared" ref="X21:X22" si="11">$L$2-$L$5</f>
        <v>113.6</v>
      </c>
      <c r="Y21" s="21">
        <f t="shared" ref="Y21:Y22" si="12">$L$2+$L$5</f>
        <v>170.4</v>
      </c>
      <c r="Z21">
        <f t="shared" ref="Z21:Z22" si="13">$L$2-(2*$L$5)</f>
        <v>85.199999999999989</v>
      </c>
      <c r="AA21" s="80">
        <f t="shared" ref="AA21:AA22" si="14">$L$2+(2*$L$5)</f>
        <v>198.8</v>
      </c>
      <c r="AB21" s="21">
        <f t="shared" si="5"/>
        <v>284</v>
      </c>
      <c r="AC21" s="21">
        <f t="shared" si="6"/>
        <v>227.2</v>
      </c>
      <c r="AD21" s="21">
        <f t="shared" si="7"/>
        <v>340.8</v>
      </c>
      <c r="AE21">
        <f t="shared" si="8"/>
        <v>170.39999999999998</v>
      </c>
      <c r="AF21" s="80">
        <f t="shared" si="9"/>
        <v>397.6</v>
      </c>
    </row>
    <row r="22" spans="1:32">
      <c r="A22" s="117">
        <v>45513</v>
      </c>
      <c r="B22" s="116"/>
      <c r="C22" s="116">
        <v>206</v>
      </c>
      <c r="D22" s="116"/>
      <c r="E22" s="116">
        <v>55</v>
      </c>
      <c r="F22" s="111"/>
      <c r="G22" s="42"/>
      <c r="H22" s="42"/>
      <c r="I22" s="13"/>
      <c r="W22" s="81">
        <f t="shared" si="10"/>
        <v>142</v>
      </c>
      <c r="X22" s="21">
        <f t="shared" si="11"/>
        <v>113.6</v>
      </c>
      <c r="Y22" s="21">
        <f t="shared" si="12"/>
        <v>170.4</v>
      </c>
      <c r="Z22">
        <f t="shared" si="13"/>
        <v>85.199999999999989</v>
      </c>
      <c r="AA22" s="80">
        <f t="shared" si="14"/>
        <v>198.8</v>
      </c>
      <c r="AB22" s="21">
        <f t="shared" si="5"/>
        <v>284</v>
      </c>
      <c r="AC22" s="21">
        <f t="shared" si="6"/>
        <v>227.2</v>
      </c>
      <c r="AD22" s="21">
        <f t="shared" si="7"/>
        <v>340.8</v>
      </c>
      <c r="AE22">
        <f t="shared" si="8"/>
        <v>170.39999999999998</v>
      </c>
      <c r="AF22" s="80">
        <f t="shared" si="9"/>
        <v>397.6</v>
      </c>
    </row>
    <row r="23" spans="1:32">
      <c r="A23" s="46">
        <v>45516</v>
      </c>
      <c r="B23" s="121"/>
      <c r="C23" s="122">
        <v>307</v>
      </c>
      <c r="D23" s="122"/>
      <c r="E23" s="131">
        <v>47</v>
      </c>
      <c r="F23" s="112" t="s">
        <v>106</v>
      </c>
      <c r="G23" s="48" t="s">
        <v>107</v>
      </c>
      <c r="H23" s="39"/>
      <c r="I23" s="13"/>
      <c r="W23" s="81">
        <v>81</v>
      </c>
      <c r="X23" s="21">
        <v>65</v>
      </c>
      <c r="Y23" s="21">
        <v>97</v>
      </c>
      <c r="Z23">
        <v>49</v>
      </c>
      <c r="AA23" s="80">
        <v>114</v>
      </c>
      <c r="AB23" s="21">
        <f t="shared" si="5"/>
        <v>284</v>
      </c>
      <c r="AC23" s="21">
        <f t="shared" si="6"/>
        <v>227.2</v>
      </c>
      <c r="AD23" s="21">
        <f t="shared" si="7"/>
        <v>340.8</v>
      </c>
      <c r="AE23">
        <f t="shared" si="8"/>
        <v>170.39999999999998</v>
      </c>
      <c r="AF23" s="80">
        <f t="shared" si="9"/>
        <v>397.6</v>
      </c>
    </row>
    <row r="24" spans="1:32">
      <c r="A24" s="46">
        <v>45517</v>
      </c>
      <c r="B24" s="94"/>
      <c r="C24" s="94">
        <v>240</v>
      </c>
      <c r="D24" s="94"/>
      <c r="E24" s="94">
        <v>72</v>
      </c>
      <c r="F24" s="48"/>
      <c r="G24" s="42"/>
      <c r="H24" s="42"/>
      <c r="I24" s="13"/>
      <c r="W24" s="81">
        <v>81</v>
      </c>
      <c r="X24" s="21">
        <v>65</v>
      </c>
      <c r="Y24" s="21">
        <v>97</v>
      </c>
      <c r="Z24">
        <v>49</v>
      </c>
      <c r="AA24" s="80">
        <v>114</v>
      </c>
      <c r="AB24" s="21">
        <f t="shared" si="5"/>
        <v>284</v>
      </c>
      <c r="AC24" s="21">
        <f t="shared" si="6"/>
        <v>227.2</v>
      </c>
      <c r="AD24" s="21">
        <f t="shared" si="7"/>
        <v>340.8</v>
      </c>
      <c r="AE24">
        <f t="shared" si="8"/>
        <v>170.39999999999998</v>
      </c>
      <c r="AF24" s="80">
        <f t="shared" si="9"/>
        <v>397.6</v>
      </c>
    </row>
    <row r="25" spans="1:32">
      <c r="A25" s="46">
        <v>45518</v>
      </c>
      <c r="B25" s="49"/>
      <c r="C25" s="42">
        <v>341</v>
      </c>
      <c r="D25" s="42"/>
      <c r="E25" s="42">
        <v>87</v>
      </c>
      <c r="F25" s="48"/>
      <c r="G25" s="42"/>
      <c r="H25" s="42"/>
      <c r="I25" s="13"/>
      <c r="L25" s="21"/>
      <c r="M25" s="21"/>
      <c r="W25" s="81">
        <v>81</v>
      </c>
      <c r="X25" s="21">
        <v>65</v>
      </c>
      <c r="Y25" s="21">
        <v>97</v>
      </c>
      <c r="Z25">
        <v>49</v>
      </c>
      <c r="AA25" s="80">
        <v>114</v>
      </c>
      <c r="AB25" s="21">
        <f t="shared" si="5"/>
        <v>284</v>
      </c>
      <c r="AC25" s="21">
        <f t="shared" si="6"/>
        <v>227.2</v>
      </c>
      <c r="AD25" s="21">
        <f t="shared" si="7"/>
        <v>340.8</v>
      </c>
      <c r="AE25">
        <f t="shared" si="8"/>
        <v>170.39999999999998</v>
      </c>
      <c r="AF25" s="80">
        <f t="shared" si="9"/>
        <v>397.6</v>
      </c>
    </row>
    <row r="26" spans="1:32">
      <c r="A26" s="132">
        <v>45519</v>
      </c>
      <c r="C26" s="115">
        <v>261</v>
      </c>
      <c r="D26" s="42"/>
      <c r="E26" s="115">
        <v>83</v>
      </c>
      <c r="F26" s="112"/>
      <c r="G26" s="42"/>
      <c r="H26" s="42"/>
      <c r="I26" s="13"/>
      <c r="W26" s="81">
        <v>81</v>
      </c>
      <c r="X26" s="21">
        <v>65</v>
      </c>
      <c r="Y26" s="21">
        <v>97</v>
      </c>
      <c r="Z26">
        <v>49</v>
      </c>
      <c r="AA26" s="80">
        <v>114</v>
      </c>
      <c r="AB26" s="21">
        <f t="shared" si="5"/>
        <v>284</v>
      </c>
      <c r="AC26" s="21">
        <f t="shared" si="6"/>
        <v>227.2</v>
      </c>
      <c r="AD26" s="21">
        <f t="shared" si="7"/>
        <v>340.8</v>
      </c>
      <c r="AE26">
        <f t="shared" si="8"/>
        <v>170.39999999999998</v>
      </c>
      <c r="AF26" s="80">
        <f t="shared" si="9"/>
        <v>397.6</v>
      </c>
    </row>
    <row r="27" spans="1:32">
      <c r="A27" s="132">
        <v>45520</v>
      </c>
      <c r="C27" s="114">
        <v>357</v>
      </c>
      <c r="D27" s="42"/>
      <c r="E27" s="115">
        <v>59</v>
      </c>
      <c r="F27" s="112"/>
      <c r="G27" s="42"/>
      <c r="H27" s="42"/>
      <c r="I27" s="13"/>
      <c r="W27" s="81">
        <v>81</v>
      </c>
      <c r="X27" s="21">
        <v>65</v>
      </c>
      <c r="Y27" s="21">
        <v>97</v>
      </c>
      <c r="Z27">
        <v>49</v>
      </c>
      <c r="AA27" s="80">
        <v>114</v>
      </c>
      <c r="AB27" s="21">
        <f t="shared" si="5"/>
        <v>284</v>
      </c>
      <c r="AC27" s="21">
        <f t="shared" si="6"/>
        <v>227.2</v>
      </c>
      <c r="AD27" s="21">
        <f t="shared" si="7"/>
        <v>340.8</v>
      </c>
      <c r="AE27">
        <f t="shared" si="8"/>
        <v>170.39999999999998</v>
      </c>
      <c r="AF27" s="80">
        <f t="shared" si="9"/>
        <v>397.6</v>
      </c>
    </row>
    <row r="28" spans="1:32">
      <c r="A28" s="132">
        <v>45523</v>
      </c>
      <c r="C28" s="115">
        <v>250</v>
      </c>
      <c r="D28" s="42"/>
      <c r="E28" s="115">
        <v>63</v>
      </c>
      <c r="F28" s="112"/>
      <c r="G28" s="42"/>
      <c r="H28" s="42"/>
      <c r="I28" s="13"/>
      <c r="W28" s="81">
        <v>81</v>
      </c>
      <c r="X28" s="21">
        <v>65</v>
      </c>
      <c r="Y28" s="21">
        <v>97</v>
      </c>
      <c r="Z28">
        <v>49</v>
      </c>
      <c r="AA28" s="80">
        <v>114</v>
      </c>
      <c r="AB28" s="21">
        <f t="shared" si="5"/>
        <v>284</v>
      </c>
      <c r="AC28" s="21">
        <f t="shared" si="6"/>
        <v>227.2</v>
      </c>
      <c r="AD28" s="21">
        <f t="shared" si="7"/>
        <v>340.8</v>
      </c>
      <c r="AE28">
        <f t="shared" si="8"/>
        <v>170.39999999999998</v>
      </c>
      <c r="AF28" s="80">
        <f t="shared" si="9"/>
        <v>397.6</v>
      </c>
    </row>
    <row r="29" spans="1:32">
      <c r="A29" s="46">
        <v>45524</v>
      </c>
      <c r="B29" s="42"/>
      <c r="C29" s="42">
        <v>203</v>
      </c>
      <c r="D29" s="42"/>
      <c r="E29" s="42">
        <v>94</v>
      </c>
      <c r="F29" s="112"/>
      <c r="G29" s="42"/>
      <c r="H29" s="42"/>
      <c r="I29" s="13"/>
      <c r="W29" s="81">
        <v>81</v>
      </c>
      <c r="X29" s="21">
        <v>65</v>
      </c>
      <c r="Y29" s="21">
        <v>97</v>
      </c>
      <c r="Z29">
        <v>49</v>
      </c>
      <c r="AA29" s="80">
        <v>114</v>
      </c>
      <c r="AB29" s="21">
        <f t="shared" si="5"/>
        <v>284</v>
      </c>
      <c r="AC29" s="21">
        <f t="shared" si="6"/>
        <v>227.2</v>
      </c>
      <c r="AD29" s="21">
        <f t="shared" si="7"/>
        <v>340.8</v>
      </c>
      <c r="AE29">
        <f t="shared" si="8"/>
        <v>170.39999999999998</v>
      </c>
      <c r="AF29" s="80">
        <f t="shared" si="9"/>
        <v>397.6</v>
      </c>
    </row>
    <row r="30" spans="1:32">
      <c r="A30" s="46">
        <v>45525</v>
      </c>
      <c r="B30" s="42"/>
      <c r="C30" s="42">
        <v>348</v>
      </c>
      <c r="D30" s="42"/>
      <c r="E30" s="42">
        <v>99</v>
      </c>
      <c r="F30" s="112"/>
      <c r="G30" s="42"/>
      <c r="H30" s="42"/>
      <c r="I30" s="13"/>
      <c r="W30" s="81">
        <v>81</v>
      </c>
      <c r="X30" s="21">
        <v>65</v>
      </c>
      <c r="Y30" s="21">
        <v>97</v>
      </c>
      <c r="Z30">
        <v>49</v>
      </c>
      <c r="AA30" s="80">
        <v>114</v>
      </c>
      <c r="AB30" s="21">
        <f t="shared" si="5"/>
        <v>284</v>
      </c>
      <c r="AC30" s="21">
        <f t="shared" si="6"/>
        <v>227.2</v>
      </c>
      <c r="AD30" s="21">
        <f t="shared" si="7"/>
        <v>340.8</v>
      </c>
      <c r="AE30">
        <f t="shared" si="8"/>
        <v>170.39999999999998</v>
      </c>
      <c r="AF30" s="80">
        <f t="shared" si="9"/>
        <v>397.6</v>
      </c>
    </row>
    <row r="31" spans="1:32">
      <c r="A31" s="46">
        <v>45526</v>
      </c>
      <c r="B31" s="42"/>
      <c r="C31" s="42">
        <v>295</v>
      </c>
      <c r="D31" s="42"/>
      <c r="E31" s="91">
        <v>47</v>
      </c>
      <c r="F31" s="112" t="s">
        <v>106</v>
      </c>
      <c r="G31" s="48" t="s">
        <v>107</v>
      </c>
      <c r="H31" s="42"/>
      <c r="I31" s="13"/>
      <c r="W31" s="81">
        <v>81</v>
      </c>
      <c r="X31" s="21">
        <v>65</v>
      </c>
      <c r="Y31" s="21">
        <v>97</v>
      </c>
      <c r="Z31">
        <v>49</v>
      </c>
      <c r="AA31" s="80">
        <v>114</v>
      </c>
      <c r="AB31" s="21">
        <f t="shared" si="5"/>
        <v>284</v>
      </c>
      <c r="AC31" s="21">
        <f t="shared" si="6"/>
        <v>227.2</v>
      </c>
      <c r="AD31" s="21">
        <f t="shared" si="7"/>
        <v>340.8</v>
      </c>
      <c r="AE31">
        <f t="shared" si="8"/>
        <v>170.39999999999998</v>
      </c>
      <c r="AF31" s="80">
        <f t="shared" si="9"/>
        <v>397.6</v>
      </c>
    </row>
    <row r="32" spans="1:32">
      <c r="A32" s="46">
        <v>45527</v>
      </c>
      <c r="B32" s="42"/>
      <c r="C32" s="42">
        <v>335</v>
      </c>
      <c r="D32" s="42"/>
      <c r="E32" s="42">
        <v>84</v>
      </c>
      <c r="F32" s="112"/>
      <c r="G32" s="42"/>
      <c r="H32" s="42"/>
      <c r="I32" s="13"/>
      <c r="W32" s="81">
        <v>81</v>
      </c>
      <c r="X32" s="21">
        <v>65</v>
      </c>
      <c r="Y32" s="21">
        <v>97</v>
      </c>
      <c r="Z32">
        <v>49</v>
      </c>
      <c r="AA32" s="80">
        <v>114</v>
      </c>
      <c r="AB32" s="21">
        <f t="shared" si="5"/>
        <v>284</v>
      </c>
      <c r="AC32" s="21">
        <f t="shared" si="6"/>
        <v>227.2</v>
      </c>
      <c r="AD32" s="21">
        <f t="shared" si="7"/>
        <v>340.8</v>
      </c>
      <c r="AE32">
        <f t="shared" si="8"/>
        <v>170.39999999999998</v>
      </c>
      <c r="AF32" s="80">
        <f t="shared" si="9"/>
        <v>397.6</v>
      </c>
    </row>
    <row r="33" spans="1:32">
      <c r="A33" s="46">
        <v>45531</v>
      </c>
      <c r="B33" s="42"/>
      <c r="C33" s="42">
        <v>220</v>
      </c>
      <c r="D33" s="42"/>
      <c r="E33" s="42">
        <v>89</v>
      </c>
      <c r="F33" s="112"/>
      <c r="G33" s="42"/>
      <c r="H33" s="42"/>
      <c r="I33" s="13"/>
      <c r="W33" s="81">
        <v>81</v>
      </c>
      <c r="X33" s="21">
        <v>65</v>
      </c>
      <c r="Y33" s="21">
        <v>97</v>
      </c>
      <c r="Z33">
        <v>49</v>
      </c>
      <c r="AA33" s="80">
        <v>114</v>
      </c>
      <c r="AB33" s="21">
        <f t="shared" si="5"/>
        <v>284</v>
      </c>
      <c r="AC33" s="21">
        <f t="shared" si="6"/>
        <v>227.2</v>
      </c>
      <c r="AD33" s="21">
        <f t="shared" si="7"/>
        <v>340.8</v>
      </c>
      <c r="AE33">
        <f t="shared" si="8"/>
        <v>170.39999999999998</v>
      </c>
      <c r="AF33" s="80">
        <f t="shared" si="9"/>
        <v>397.6</v>
      </c>
    </row>
    <row r="34" spans="1:32">
      <c r="A34" s="46">
        <v>45532</v>
      </c>
      <c r="B34" s="42"/>
      <c r="C34" s="49">
        <v>376</v>
      </c>
      <c r="D34" s="49"/>
      <c r="E34" s="49">
        <v>111</v>
      </c>
      <c r="F34" s="48"/>
      <c r="G34" s="42"/>
      <c r="H34" s="42"/>
      <c r="I34" s="13"/>
      <c r="W34" s="81">
        <v>81</v>
      </c>
      <c r="X34" s="21">
        <v>65</v>
      </c>
      <c r="Y34" s="21">
        <v>97</v>
      </c>
      <c r="Z34">
        <v>49</v>
      </c>
      <c r="AA34" s="80">
        <v>114</v>
      </c>
      <c r="AB34" s="21">
        <f t="shared" si="5"/>
        <v>284</v>
      </c>
      <c r="AC34" s="21">
        <f t="shared" si="6"/>
        <v>227.2</v>
      </c>
      <c r="AD34" s="21">
        <f t="shared" si="7"/>
        <v>340.8</v>
      </c>
      <c r="AE34">
        <f t="shared" si="8"/>
        <v>170.39999999999998</v>
      </c>
      <c r="AF34" s="80">
        <f t="shared" si="9"/>
        <v>397.6</v>
      </c>
    </row>
    <row r="35" spans="1:32">
      <c r="A35" s="46">
        <v>45533</v>
      </c>
      <c r="B35" s="42"/>
      <c r="C35" s="42">
        <v>239</v>
      </c>
      <c r="D35" s="42"/>
      <c r="E35" s="42">
        <v>57</v>
      </c>
      <c r="F35" s="48"/>
      <c r="G35" s="42"/>
      <c r="H35" s="42"/>
      <c r="I35" s="13"/>
      <c r="W35" s="81">
        <v>81</v>
      </c>
      <c r="X35" s="21">
        <v>65</v>
      </c>
      <c r="Y35" s="21">
        <v>97</v>
      </c>
      <c r="Z35">
        <v>49</v>
      </c>
      <c r="AA35" s="80">
        <v>114</v>
      </c>
      <c r="AB35" s="21">
        <f t="shared" si="5"/>
        <v>284</v>
      </c>
      <c r="AC35" s="21">
        <f t="shared" si="6"/>
        <v>227.2</v>
      </c>
      <c r="AD35" s="21">
        <f t="shared" si="7"/>
        <v>340.8</v>
      </c>
      <c r="AE35">
        <f t="shared" si="8"/>
        <v>170.39999999999998</v>
      </c>
      <c r="AF35" s="80">
        <f t="shared" si="9"/>
        <v>397.6</v>
      </c>
    </row>
    <row r="36" spans="1:32">
      <c r="A36" s="46">
        <v>45537</v>
      </c>
      <c r="B36" s="42"/>
      <c r="C36" s="91">
        <v>484</v>
      </c>
      <c r="D36" s="42"/>
      <c r="E36" s="42">
        <v>103</v>
      </c>
      <c r="F36" s="112" t="s">
        <v>108</v>
      </c>
      <c r="G36" s="13"/>
      <c r="H36" s="13"/>
      <c r="I36" s="13"/>
      <c r="W36" s="81">
        <v>81</v>
      </c>
      <c r="X36" s="21">
        <v>65</v>
      </c>
      <c r="Y36" s="21">
        <v>97</v>
      </c>
      <c r="Z36">
        <v>49</v>
      </c>
      <c r="AA36" s="80">
        <v>114</v>
      </c>
      <c r="AB36" s="21">
        <f t="shared" si="5"/>
        <v>284</v>
      </c>
      <c r="AC36" s="21">
        <f t="shared" si="6"/>
        <v>227.2</v>
      </c>
      <c r="AD36" s="21">
        <f t="shared" si="7"/>
        <v>340.8</v>
      </c>
      <c r="AE36">
        <f t="shared" si="8"/>
        <v>170.39999999999998</v>
      </c>
      <c r="AF36" s="80">
        <f t="shared" si="9"/>
        <v>397.6</v>
      </c>
    </row>
    <row r="37" spans="1:32">
      <c r="B37" s="42"/>
      <c r="D37" s="42"/>
      <c r="F37" s="112"/>
      <c r="G37" s="42"/>
      <c r="H37" s="42"/>
      <c r="I37" s="13"/>
      <c r="W37" s="81">
        <v>81</v>
      </c>
      <c r="X37" s="21">
        <v>65</v>
      </c>
      <c r="Y37" s="21">
        <v>97</v>
      </c>
      <c r="Z37">
        <v>49</v>
      </c>
      <c r="AA37" s="80">
        <v>114</v>
      </c>
      <c r="AB37" s="21">
        <f t="shared" si="5"/>
        <v>284</v>
      </c>
      <c r="AC37" s="21">
        <f t="shared" si="6"/>
        <v>227.2</v>
      </c>
      <c r="AD37" s="21">
        <f t="shared" si="7"/>
        <v>340.8</v>
      </c>
      <c r="AE37">
        <f t="shared" si="8"/>
        <v>170.39999999999998</v>
      </c>
      <c r="AF37" s="80">
        <f t="shared" si="9"/>
        <v>397.6</v>
      </c>
    </row>
    <row r="38" spans="1:32">
      <c r="B38" s="42"/>
      <c r="D38" s="42"/>
      <c r="F38" s="48"/>
      <c r="G38" s="42"/>
      <c r="H38" s="42"/>
      <c r="I38" s="13"/>
      <c r="W38" s="81">
        <v>81</v>
      </c>
      <c r="X38" s="21">
        <v>65</v>
      </c>
      <c r="Y38" s="21">
        <v>97</v>
      </c>
      <c r="Z38">
        <v>49</v>
      </c>
      <c r="AA38" s="80">
        <v>114</v>
      </c>
      <c r="AB38" s="21">
        <f t="shared" si="5"/>
        <v>284</v>
      </c>
      <c r="AC38" s="21">
        <f t="shared" si="6"/>
        <v>227.2</v>
      </c>
      <c r="AD38" s="21">
        <f t="shared" si="7"/>
        <v>340.8</v>
      </c>
      <c r="AE38">
        <f t="shared" si="8"/>
        <v>170.39999999999998</v>
      </c>
      <c r="AF38" s="80">
        <f t="shared" si="9"/>
        <v>397.6</v>
      </c>
    </row>
    <row r="39" spans="1:32">
      <c r="B39" s="42"/>
      <c r="D39" s="42"/>
      <c r="F39" s="48"/>
      <c r="G39" s="42"/>
      <c r="H39" s="42"/>
      <c r="I39" s="13"/>
      <c r="W39" s="81">
        <v>81</v>
      </c>
      <c r="X39" s="21">
        <v>65</v>
      </c>
      <c r="Y39" s="21">
        <v>97</v>
      </c>
      <c r="Z39">
        <v>49</v>
      </c>
      <c r="AA39" s="80">
        <v>114</v>
      </c>
      <c r="AB39" s="21">
        <f t="shared" si="5"/>
        <v>284</v>
      </c>
      <c r="AC39" s="21">
        <f t="shared" si="6"/>
        <v>227.2</v>
      </c>
      <c r="AD39" s="21">
        <f t="shared" si="7"/>
        <v>340.8</v>
      </c>
      <c r="AE39">
        <f t="shared" si="8"/>
        <v>170.39999999999998</v>
      </c>
      <c r="AF39" s="80">
        <f t="shared" si="9"/>
        <v>397.6</v>
      </c>
    </row>
    <row r="40" spans="1:32">
      <c r="A40" s="46"/>
      <c r="B40" s="42"/>
      <c r="C40" s="42"/>
      <c r="D40" s="42"/>
      <c r="E40" s="42"/>
      <c r="F40" s="112"/>
      <c r="G40" s="42"/>
      <c r="H40" s="42"/>
      <c r="I40" s="13"/>
      <c r="W40" s="81">
        <v>81</v>
      </c>
      <c r="X40" s="21">
        <v>65</v>
      </c>
      <c r="Y40" s="21">
        <v>97</v>
      </c>
      <c r="Z40">
        <v>49</v>
      </c>
      <c r="AA40" s="80">
        <v>114</v>
      </c>
      <c r="AB40" s="21">
        <f t="shared" si="5"/>
        <v>284</v>
      </c>
      <c r="AC40" s="21">
        <f t="shared" si="6"/>
        <v>227.2</v>
      </c>
      <c r="AD40" s="21">
        <f t="shared" si="7"/>
        <v>340.8</v>
      </c>
      <c r="AE40">
        <f t="shared" si="8"/>
        <v>170.39999999999998</v>
      </c>
      <c r="AF40" s="80">
        <f t="shared" si="9"/>
        <v>397.6</v>
      </c>
    </row>
    <row r="41" spans="1:32">
      <c r="A41" s="46"/>
      <c r="B41" s="42"/>
      <c r="C41" s="42"/>
      <c r="D41" s="42"/>
      <c r="E41" s="42"/>
      <c r="F41" s="48"/>
      <c r="G41" s="42"/>
      <c r="H41" s="42"/>
      <c r="I41" s="13"/>
      <c r="W41" s="81">
        <v>81</v>
      </c>
      <c r="X41" s="21">
        <v>65</v>
      </c>
      <c r="Y41" s="21">
        <v>97</v>
      </c>
      <c r="Z41">
        <v>49</v>
      </c>
      <c r="AA41" s="80">
        <v>114</v>
      </c>
      <c r="AB41" s="21">
        <f t="shared" si="5"/>
        <v>284</v>
      </c>
      <c r="AC41" s="21">
        <f t="shared" si="6"/>
        <v>227.2</v>
      </c>
      <c r="AD41" s="21">
        <f t="shared" si="7"/>
        <v>340.8</v>
      </c>
      <c r="AE41">
        <f t="shared" si="8"/>
        <v>170.39999999999998</v>
      </c>
      <c r="AF41" s="80">
        <f t="shared" si="9"/>
        <v>397.6</v>
      </c>
    </row>
    <row r="42" spans="1:32">
      <c r="A42" s="46"/>
      <c r="B42" s="42"/>
      <c r="C42" s="42"/>
      <c r="D42" s="42"/>
      <c r="E42" s="42"/>
      <c r="F42" s="48"/>
      <c r="G42" s="42"/>
      <c r="H42" s="42"/>
      <c r="I42" s="13"/>
      <c r="W42" s="81">
        <v>81</v>
      </c>
      <c r="X42" s="21">
        <v>65</v>
      </c>
      <c r="Y42" s="21">
        <v>97</v>
      </c>
      <c r="Z42">
        <v>49</v>
      </c>
      <c r="AA42" s="80">
        <v>114</v>
      </c>
      <c r="AB42" s="21">
        <f t="shared" si="5"/>
        <v>284</v>
      </c>
      <c r="AC42" s="21">
        <f t="shared" si="6"/>
        <v>227.2</v>
      </c>
      <c r="AD42" s="21">
        <f t="shared" si="7"/>
        <v>340.8</v>
      </c>
      <c r="AE42">
        <f t="shared" si="8"/>
        <v>170.39999999999998</v>
      </c>
      <c r="AF42" s="80">
        <f t="shared" si="9"/>
        <v>397.6</v>
      </c>
    </row>
    <row r="43" spans="1:32">
      <c r="A43" s="46"/>
      <c r="B43" s="49"/>
      <c r="C43" s="42"/>
      <c r="D43" s="42"/>
      <c r="E43" s="42"/>
      <c r="F43" s="112"/>
      <c r="G43" s="42"/>
      <c r="H43" s="42"/>
      <c r="I43" s="13"/>
      <c r="W43" s="81">
        <v>81</v>
      </c>
      <c r="X43" s="21">
        <v>65</v>
      </c>
      <c r="Y43" s="21">
        <v>97</v>
      </c>
      <c r="Z43">
        <v>49</v>
      </c>
      <c r="AA43" s="80">
        <v>114</v>
      </c>
      <c r="AB43" s="21">
        <f t="shared" si="5"/>
        <v>284</v>
      </c>
      <c r="AC43" s="21">
        <f t="shared" si="6"/>
        <v>227.2</v>
      </c>
      <c r="AD43" s="21">
        <f t="shared" si="7"/>
        <v>340.8</v>
      </c>
      <c r="AE43">
        <f t="shared" si="8"/>
        <v>170.39999999999998</v>
      </c>
      <c r="AF43" s="80">
        <f t="shared" si="9"/>
        <v>397.6</v>
      </c>
    </row>
    <row r="44" spans="1:32">
      <c r="A44" s="46"/>
      <c r="B44" s="49"/>
      <c r="C44" s="42"/>
      <c r="D44" s="42"/>
      <c r="E44" s="42"/>
      <c r="F44" s="112"/>
      <c r="G44" s="42"/>
      <c r="H44" s="42"/>
      <c r="I44" s="13"/>
      <c r="W44" s="81">
        <v>81</v>
      </c>
      <c r="X44" s="21">
        <v>65</v>
      </c>
      <c r="Y44" s="21">
        <v>97</v>
      </c>
      <c r="Z44">
        <v>49</v>
      </c>
      <c r="AA44" s="80">
        <v>114</v>
      </c>
      <c r="AB44" s="21">
        <f t="shared" si="5"/>
        <v>284</v>
      </c>
      <c r="AC44" s="21">
        <f t="shared" si="6"/>
        <v>227.2</v>
      </c>
      <c r="AD44" s="21">
        <f t="shared" si="7"/>
        <v>340.8</v>
      </c>
      <c r="AE44">
        <f t="shared" si="8"/>
        <v>170.39999999999998</v>
      </c>
      <c r="AF44" s="80">
        <f t="shared" si="9"/>
        <v>397.6</v>
      </c>
    </row>
    <row r="45" spans="1:32">
      <c r="A45" s="46"/>
      <c r="B45" s="49"/>
      <c r="C45" s="42"/>
      <c r="D45" s="42"/>
      <c r="E45" s="42"/>
      <c r="F45" s="112"/>
      <c r="G45" s="42"/>
      <c r="H45" s="42"/>
      <c r="I45" s="13"/>
      <c r="W45" s="81">
        <v>81</v>
      </c>
      <c r="X45" s="21">
        <v>65</v>
      </c>
      <c r="Y45" s="21">
        <v>97</v>
      </c>
      <c r="Z45">
        <v>49</v>
      </c>
      <c r="AA45" s="80">
        <v>114</v>
      </c>
      <c r="AB45" s="21">
        <f t="shared" si="5"/>
        <v>284</v>
      </c>
      <c r="AC45" s="21">
        <f t="shared" si="6"/>
        <v>227.2</v>
      </c>
      <c r="AD45" s="21">
        <f t="shared" si="7"/>
        <v>340.8</v>
      </c>
      <c r="AE45">
        <f t="shared" si="8"/>
        <v>170.39999999999998</v>
      </c>
      <c r="AF45" s="80">
        <f t="shared" si="9"/>
        <v>397.6</v>
      </c>
    </row>
    <row r="46" spans="1:32">
      <c r="A46" s="46"/>
      <c r="B46" s="42"/>
      <c r="C46" s="42"/>
      <c r="D46" s="42"/>
      <c r="E46" s="42"/>
      <c r="F46" s="42"/>
      <c r="G46" s="42"/>
      <c r="H46" s="42"/>
      <c r="I46" s="13"/>
      <c r="W46" s="81">
        <v>81</v>
      </c>
      <c r="X46" s="21">
        <v>65</v>
      </c>
      <c r="Y46" s="21">
        <v>97</v>
      </c>
      <c r="Z46">
        <v>49</v>
      </c>
      <c r="AA46" s="80">
        <v>114</v>
      </c>
      <c r="AB46" s="21">
        <f t="shared" si="5"/>
        <v>284</v>
      </c>
      <c r="AC46" s="21">
        <f t="shared" si="6"/>
        <v>227.2</v>
      </c>
      <c r="AD46" s="21">
        <f t="shared" si="7"/>
        <v>340.8</v>
      </c>
      <c r="AE46">
        <f t="shared" si="8"/>
        <v>170.39999999999998</v>
      </c>
      <c r="AF46" s="80">
        <f t="shared" si="9"/>
        <v>397.6</v>
      </c>
    </row>
    <row r="47" spans="1:32">
      <c r="A47" s="46"/>
      <c r="B47" s="42"/>
      <c r="C47" s="42"/>
      <c r="D47" s="42"/>
      <c r="E47" s="42"/>
      <c r="F47" s="48"/>
      <c r="G47" s="13"/>
      <c r="H47" s="13"/>
      <c r="I47" s="13"/>
      <c r="W47" s="81">
        <v>81</v>
      </c>
      <c r="X47" s="21">
        <v>65</v>
      </c>
      <c r="Y47" s="21">
        <v>97</v>
      </c>
      <c r="Z47">
        <v>49</v>
      </c>
      <c r="AA47" s="80">
        <v>114</v>
      </c>
      <c r="AB47" s="21">
        <f t="shared" si="5"/>
        <v>284</v>
      </c>
      <c r="AC47" s="21">
        <f t="shared" si="6"/>
        <v>227.2</v>
      </c>
      <c r="AD47" s="21">
        <f t="shared" si="7"/>
        <v>340.8</v>
      </c>
      <c r="AE47">
        <f t="shared" si="8"/>
        <v>170.39999999999998</v>
      </c>
      <c r="AF47" s="80">
        <f t="shared" si="9"/>
        <v>397.6</v>
      </c>
    </row>
    <row r="48" spans="1:32">
      <c r="A48" s="46"/>
      <c r="B48" s="42"/>
      <c r="C48" s="42"/>
      <c r="D48" s="42"/>
      <c r="E48" s="42"/>
      <c r="F48" s="48"/>
      <c r="G48" s="13"/>
      <c r="H48" s="13"/>
      <c r="I48" s="13"/>
      <c r="W48" s="81">
        <v>81</v>
      </c>
      <c r="X48" s="21">
        <v>65</v>
      </c>
      <c r="Y48" s="21">
        <v>97</v>
      </c>
      <c r="Z48">
        <v>49</v>
      </c>
      <c r="AA48" s="80">
        <v>114</v>
      </c>
      <c r="AB48" s="21">
        <f t="shared" si="5"/>
        <v>284</v>
      </c>
      <c r="AC48" s="21">
        <f t="shared" si="6"/>
        <v>227.2</v>
      </c>
      <c r="AD48" s="21">
        <f t="shared" si="7"/>
        <v>340.8</v>
      </c>
      <c r="AE48">
        <f t="shared" si="8"/>
        <v>170.39999999999998</v>
      </c>
      <c r="AF48" s="80">
        <f t="shared" si="9"/>
        <v>397.6</v>
      </c>
    </row>
    <row r="49" spans="1:32">
      <c r="A49" s="46"/>
      <c r="B49" s="42"/>
      <c r="C49" s="42"/>
      <c r="D49" s="42"/>
      <c r="E49" s="42"/>
      <c r="F49" s="48"/>
      <c r="G49" s="13"/>
      <c r="H49" s="13"/>
      <c r="I49" s="13"/>
      <c r="W49" s="81">
        <v>81</v>
      </c>
      <c r="X49" s="21">
        <v>65</v>
      </c>
      <c r="Y49" s="21">
        <v>97</v>
      </c>
      <c r="Z49">
        <v>49</v>
      </c>
      <c r="AA49" s="80">
        <v>114</v>
      </c>
      <c r="AB49" s="21">
        <f t="shared" si="5"/>
        <v>284</v>
      </c>
      <c r="AC49" s="21">
        <f t="shared" si="6"/>
        <v>227.2</v>
      </c>
      <c r="AD49" s="21">
        <f t="shared" si="7"/>
        <v>340.8</v>
      </c>
      <c r="AE49">
        <f t="shared" si="8"/>
        <v>170.39999999999998</v>
      </c>
      <c r="AF49" s="80">
        <f t="shared" si="9"/>
        <v>397.6</v>
      </c>
    </row>
    <row r="50" spans="1:32">
      <c r="A50" s="46"/>
      <c r="B50" s="42"/>
      <c r="C50" s="42"/>
      <c r="D50" s="42"/>
      <c r="E50" s="42"/>
      <c r="F50" s="48"/>
      <c r="G50" s="13"/>
      <c r="H50" s="13"/>
      <c r="I50" s="13"/>
      <c r="W50" s="81">
        <v>81</v>
      </c>
      <c r="X50" s="21">
        <v>65</v>
      </c>
      <c r="Y50" s="21">
        <v>97</v>
      </c>
      <c r="Z50">
        <v>49</v>
      </c>
      <c r="AA50" s="80">
        <v>114</v>
      </c>
      <c r="AB50" s="21">
        <f t="shared" si="5"/>
        <v>284</v>
      </c>
      <c r="AC50" s="21">
        <f t="shared" si="6"/>
        <v>227.2</v>
      </c>
      <c r="AD50" s="21">
        <f t="shared" si="7"/>
        <v>340.8</v>
      </c>
      <c r="AE50">
        <f t="shared" si="8"/>
        <v>170.39999999999998</v>
      </c>
      <c r="AF50" s="80">
        <f t="shared" si="9"/>
        <v>397.6</v>
      </c>
    </row>
    <row r="51" spans="1:32">
      <c r="A51" s="46"/>
      <c r="B51" s="42"/>
      <c r="C51" s="42"/>
      <c r="D51" s="42"/>
      <c r="E51" s="42"/>
      <c r="F51" s="48"/>
      <c r="G51" s="13"/>
      <c r="H51" s="13"/>
      <c r="I51" s="13"/>
      <c r="W51" s="81">
        <v>81</v>
      </c>
      <c r="X51" s="21">
        <v>65</v>
      </c>
      <c r="Y51" s="21">
        <v>97</v>
      </c>
      <c r="Z51">
        <v>49</v>
      </c>
      <c r="AA51" s="80">
        <v>114</v>
      </c>
      <c r="AB51" s="21">
        <f t="shared" si="5"/>
        <v>284</v>
      </c>
      <c r="AC51" s="21">
        <f t="shared" si="6"/>
        <v>227.2</v>
      </c>
      <c r="AD51" s="21">
        <f t="shared" si="7"/>
        <v>340.8</v>
      </c>
      <c r="AE51">
        <f t="shared" si="8"/>
        <v>170.39999999999998</v>
      </c>
      <c r="AF51" s="80">
        <f t="shared" si="9"/>
        <v>397.6</v>
      </c>
    </row>
    <row r="52" spans="1:32">
      <c r="A52" s="46"/>
      <c r="B52" s="42"/>
      <c r="C52" s="42"/>
      <c r="D52" s="42"/>
      <c r="E52" s="42"/>
      <c r="F52" s="48"/>
      <c r="G52" s="13"/>
      <c r="H52" s="13"/>
      <c r="I52" s="13"/>
    </row>
    <row r="53" spans="1:32">
      <c r="A53" s="46"/>
      <c r="B53" s="42"/>
      <c r="C53" s="42"/>
      <c r="D53" s="42"/>
      <c r="E53" s="42"/>
      <c r="F53" s="48"/>
      <c r="G53" s="13"/>
      <c r="H53" s="13"/>
      <c r="I53" s="13"/>
    </row>
    <row r="54" spans="1:32">
      <c r="A54" s="46"/>
      <c r="B54" s="42"/>
      <c r="C54" s="42"/>
      <c r="D54" s="42"/>
      <c r="E54" s="42"/>
      <c r="F54" s="48"/>
      <c r="G54" s="13"/>
      <c r="H54" s="13"/>
      <c r="I54" s="13"/>
    </row>
    <row r="55" spans="1:32">
      <c r="A55" s="50"/>
      <c r="B55" s="51"/>
      <c r="C55" s="51"/>
      <c r="D55" s="51"/>
      <c r="E55" s="51"/>
      <c r="F55" s="13"/>
      <c r="G55" s="13"/>
      <c r="H55" s="13"/>
      <c r="I55" s="13"/>
    </row>
    <row r="56" spans="1:32">
      <c r="A56" s="50"/>
      <c r="B56" s="51"/>
      <c r="C56" s="51"/>
      <c r="D56" s="51"/>
      <c r="E56" s="51"/>
      <c r="F56" s="13"/>
      <c r="G56" s="13"/>
      <c r="H56" s="13"/>
      <c r="I56" s="13"/>
    </row>
    <row r="57" spans="1:32">
      <c r="A57" s="50"/>
      <c r="B57" s="51"/>
      <c r="C57" s="51"/>
      <c r="D57" s="51"/>
      <c r="E57" s="51"/>
      <c r="F57" s="13"/>
      <c r="G57" s="13"/>
      <c r="H57" s="13"/>
      <c r="I57" s="13"/>
    </row>
    <row r="58" spans="1:32">
      <c r="A58" s="12"/>
    </row>
  </sheetData>
  <sheetProtection algorithmName="SHA-512" hashValue="VcpX8DX9iEmiO9B1Lj3GDXihE7g/cgPV67nxWII4mSkR2cw5vMRFfL5hevMsjppAtZxmaMZMJHqszSS3YVjssw==" saltValue="Ri9ndL2VCHhdGz/pySUWDQ==" spinCount="100000" sheet="1" objects="1" scenarios="1"/>
  <mergeCells count="11">
    <mergeCell ref="F10:H10"/>
    <mergeCell ref="A6:A7"/>
    <mergeCell ref="F6:H6"/>
    <mergeCell ref="F7:H7"/>
    <mergeCell ref="F8:H8"/>
    <mergeCell ref="F9:H9"/>
    <mergeCell ref="F15:H15"/>
    <mergeCell ref="F11:H11"/>
    <mergeCell ref="F12:H12"/>
    <mergeCell ref="F13:H13"/>
    <mergeCell ref="F14:H14"/>
  </mergeCell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28A0-669F-4F4A-AFA0-F61B8C3CAB6D}">
  <dimension ref="A1:AC58"/>
  <sheetViews>
    <sheetView topLeftCell="A10" workbookViewId="0">
      <selection activeCell="D28" sqref="D28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2.7109375" customWidth="1"/>
    <col min="5" max="5" width="49.710937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>
        <v>112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>
        <v>113</v>
      </c>
      <c r="D2" s="4"/>
      <c r="E2" s="11" t="s">
        <v>109</v>
      </c>
      <c r="F2" s="68"/>
      <c r="H2" s="7"/>
      <c r="I2" s="13" t="s">
        <v>10</v>
      </c>
      <c r="J2" s="14">
        <f>AVERAGE(B7:B11)</f>
        <v>72.8</v>
      </c>
      <c r="K2" s="14">
        <f>AVERAGE(C7:C11)</f>
        <v>515.4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>
        <v>45525</v>
      </c>
      <c r="D3" s="18"/>
      <c r="E3" s="11" t="s">
        <v>110</v>
      </c>
      <c r="F3" s="69"/>
      <c r="H3" s="7"/>
      <c r="I3" s="13" t="s">
        <v>12</v>
      </c>
      <c r="J3" s="19">
        <f>STDEV(B7:B11)</f>
        <v>12.774975538137042</v>
      </c>
      <c r="K3" s="19">
        <f>STDEV(C7:C11)</f>
        <v>99.127695423630158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14.56</v>
      </c>
      <c r="K4" s="13">
        <f>0.2*K2</f>
        <v>103.08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25" t="s">
        <v>16</v>
      </c>
      <c r="D5" s="237" t="s">
        <v>17</v>
      </c>
      <c r="E5" s="238"/>
      <c r="F5" s="239"/>
      <c r="G5" s="26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111</v>
      </c>
      <c r="C6" s="57" t="s">
        <v>112</v>
      </c>
      <c r="D6" s="243"/>
      <c r="E6" s="244"/>
      <c r="F6" s="244"/>
      <c r="G6" s="33"/>
      <c r="H6" s="7"/>
      <c r="I6" s="26" t="s">
        <v>22</v>
      </c>
      <c r="J6" s="19">
        <f>J2-(2*J4)</f>
        <v>43.679999999999993</v>
      </c>
      <c r="K6" s="19">
        <f>K2-(2*K4)</f>
        <v>309.24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45526</v>
      </c>
      <c r="B7" s="31">
        <v>61</v>
      </c>
      <c r="C7" s="58">
        <v>449</v>
      </c>
      <c r="D7" s="234"/>
      <c r="E7" s="234"/>
      <c r="F7" s="234"/>
      <c r="G7" s="32"/>
      <c r="H7" s="7"/>
      <c r="I7" s="26" t="s">
        <v>25</v>
      </c>
      <c r="J7" s="19">
        <f>J2+(2*J4)</f>
        <v>101.92</v>
      </c>
      <c r="K7" s="19">
        <f>K2+(2*K4)</f>
        <v>721.56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45527</v>
      </c>
      <c r="B8" s="31">
        <v>61</v>
      </c>
      <c r="C8" s="59">
        <v>453</v>
      </c>
      <c r="D8" s="234"/>
      <c r="E8" s="234"/>
      <c r="F8" s="234"/>
      <c r="G8" s="33"/>
      <c r="H8" s="7"/>
      <c r="T8" s="81">
        <f>$J$2</f>
        <v>72.8</v>
      </c>
      <c r="U8" s="21">
        <f>$J$2-$J$4</f>
        <v>58.239999999999995</v>
      </c>
      <c r="V8" s="21">
        <f>$J$2+$J$4</f>
        <v>87.36</v>
      </c>
      <c r="W8">
        <f>$J$2-(2*$J$4)</f>
        <v>43.679999999999993</v>
      </c>
      <c r="X8" s="80">
        <f>$J$2+(2*$J$4)</f>
        <v>101.92</v>
      </c>
      <c r="Y8" s="21">
        <f>$K$2</f>
        <v>515.4</v>
      </c>
      <c r="Z8" s="21">
        <f>$K$2-$K$4</f>
        <v>412.32</v>
      </c>
      <c r="AA8" s="21">
        <f>$K$2+$K$4</f>
        <v>618.48</v>
      </c>
      <c r="AB8">
        <f>$K$2-(2*$K$4)</f>
        <v>309.24</v>
      </c>
      <c r="AC8" s="80">
        <f>$K$2+(2*$K$4)</f>
        <v>721.56</v>
      </c>
    </row>
    <row r="9" spans="1:29">
      <c r="A9" s="46">
        <v>45531</v>
      </c>
      <c r="B9" s="31">
        <v>70</v>
      </c>
      <c r="C9" s="59">
        <v>431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1" si="0">$J$2</f>
        <v>72.8</v>
      </c>
      <c r="U9" s="21">
        <f t="shared" ref="U9:U51" si="1">$J$2-$J$4</f>
        <v>58.239999999999995</v>
      </c>
      <c r="V9" s="21">
        <f t="shared" ref="V9:V51" si="2">$J$2+$J$4</f>
        <v>87.36</v>
      </c>
      <c r="W9">
        <f t="shared" ref="W9:W51" si="3">$J$2-(2*$J$4)</f>
        <v>43.679999999999993</v>
      </c>
      <c r="X9" s="80">
        <f t="shared" ref="X9:X51" si="4">$J$2+(2*$J$4)</f>
        <v>101.92</v>
      </c>
      <c r="Y9" s="21">
        <f t="shared" ref="Y9:Y51" si="5">$K$2</f>
        <v>515.4</v>
      </c>
      <c r="Z9" s="21">
        <f t="shared" ref="Z9:Z51" si="6">$K$2-$K$4</f>
        <v>412.32</v>
      </c>
      <c r="AA9" s="21">
        <f t="shared" ref="AA9:AA51" si="7">$K$2+$K$4</f>
        <v>618.48</v>
      </c>
      <c r="AB9">
        <f t="shared" ref="AB9:AB51" si="8">$K$2-(2*$K$4)</f>
        <v>309.24</v>
      </c>
      <c r="AC9" s="80">
        <f t="shared" ref="AC9:AC51" si="9">$K$2+(2*$K$4)</f>
        <v>721.56</v>
      </c>
    </row>
    <row r="10" spans="1:29">
      <c r="A10" s="46">
        <v>45532</v>
      </c>
      <c r="B10" s="101">
        <v>89</v>
      </c>
      <c r="C10" s="102">
        <v>646</v>
      </c>
      <c r="D10" s="234"/>
      <c r="E10" s="234"/>
      <c r="F10" s="234"/>
      <c r="G10" s="32"/>
      <c r="I10" s="36"/>
      <c r="T10" s="81">
        <f t="shared" si="0"/>
        <v>72.8</v>
      </c>
      <c r="U10" s="21">
        <f t="shared" si="1"/>
        <v>58.239999999999995</v>
      </c>
      <c r="V10" s="21">
        <f t="shared" si="2"/>
        <v>87.36</v>
      </c>
      <c r="W10">
        <f t="shared" si="3"/>
        <v>43.679999999999993</v>
      </c>
      <c r="X10" s="80">
        <f t="shared" si="4"/>
        <v>101.92</v>
      </c>
      <c r="Y10" s="21">
        <f t="shared" si="5"/>
        <v>515.4</v>
      </c>
      <c r="Z10" s="21">
        <f t="shared" si="6"/>
        <v>412.32</v>
      </c>
      <c r="AA10" s="21">
        <f t="shared" si="7"/>
        <v>618.48</v>
      </c>
      <c r="AB10">
        <f t="shared" si="8"/>
        <v>309.24</v>
      </c>
      <c r="AC10" s="80">
        <f t="shared" si="9"/>
        <v>721.56</v>
      </c>
    </row>
    <row r="11" spans="1:29">
      <c r="A11" s="46">
        <v>45533</v>
      </c>
      <c r="B11" s="108">
        <v>83</v>
      </c>
      <c r="C11" s="109">
        <v>598</v>
      </c>
      <c r="D11" s="234"/>
      <c r="E11" s="234"/>
      <c r="F11" s="234"/>
      <c r="G11" s="32"/>
      <c r="J11" s="21"/>
      <c r="K11" s="21"/>
      <c r="T11" s="81">
        <f t="shared" si="0"/>
        <v>72.8</v>
      </c>
      <c r="U11" s="21">
        <f t="shared" si="1"/>
        <v>58.239999999999995</v>
      </c>
      <c r="V11" s="21">
        <f t="shared" si="2"/>
        <v>87.36</v>
      </c>
      <c r="W11">
        <f t="shared" si="3"/>
        <v>43.679999999999993</v>
      </c>
      <c r="X11" s="80">
        <f t="shared" si="4"/>
        <v>101.92</v>
      </c>
      <c r="Y11" s="21">
        <f t="shared" si="5"/>
        <v>515.4</v>
      </c>
      <c r="Z11" s="21">
        <f t="shared" si="6"/>
        <v>412.32</v>
      </c>
      <c r="AA11" s="21">
        <f t="shared" si="7"/>
        <v>618.48</v>
      </c>
      <c r="AB11">
        <f t="shared" si="8"/>
        <v>309.24</v>
      </c>
      <c r="AC11" s="80">
        <f t="shared" si="9"/>
        <v>721.56</v>
      </c>
    </row>
    <row r="12" spans="1:29">
      <c r="A12" s="46">
        <v>45537</v>
      </c>
      <c r="B12" s="31">
        <v>93</v>
      </c>
      <c r="C12" s="139">
        <v>928</v>
      </c>
      <c r="D12" s="234"/>
      <c r="E12" s="234"/>
      <c r="F12" s="234"/>
      <c r="G12" s="32"/>
      <c r="J12" s="52"/>
      <c r="K12" s="52"/>
      <c r="T12" s="81">
        <f t="shared" si="0"/>
        <v>72.8</v>
      </c>
      <c r="U12" s="21">
        <f t="shared" si="1"/>
        <v>58.239999999999995</v>
      </c>
      <c r="V12" s="21">
        <f t="shared" si="2"/>
        <v>87.36</v>
      </c>
      <c r="W12">
        <f t="shared" si="3"/>
        <v>43.679999999999993</v>
      </c>
      <c r="X12" s="80">
        <f t="shared" si="4"/>
        <v>101.92</v>
      </c>
      <c r="Y12" s="21">
        <f t="shared" si="5"/>
        <v>515.4</v>
      </c>
      <c r="Z12" s="21">
        <f t="shared" si="6"/>
        <v>412.32</v>
      </c>
      <c r="AA12" s="21">
        <f t="shared" si="7"/>
        <v>618.48</v>
      </c>
      <c r="AB12">
        <f t="shared" si="8"/>
        <v>309.24</v>
      </c>
      <c r="AC12" s="80">
        <f t="shared" si="9"/>
        <v>721.56</v>
      </c>
    </row>
    <row r="13" spans="1:29">
      <c r="A13" s="46">
        <v>45538</v>
      </c>
      <c r="B13" s="42">
        <v>49</v>
      </c>
      <c r="C13" s="42">
        <v>370</v>
      </c>
      <c r="D13" s="234" t="s">
        <v>113</v>
      </c>
      <c r="E13" s="234"/>
      <c r="F13" s="234"/>
      <c r="G13" s="33"/>
      <c r="T13" s="81">
        <f t="shared" si="0"/>
        <v>72.8</v>
      </c>
      <c r="U13" s="21">
        <f t="shared" si="1"/>
        <v>58.239999999999995</v>
      </c>
      <c r="V13" s="21">
        <f t="shared" si="2"/>
        <v>87.36</v>
      </c>
      <c r="W13">
        <f t="shared" si="3"/>
        <v>43.679999999999993</v>
      </c>
      <c r="X13" s="80">
        <f t="shared" si="4"/>
        <v>101.92</v>
      </c>
      <c r="Y13" s="21">
        <f t="shared" si="5"/>
        <v>515.4</v>
      </c>
      <c r="Z13" s="21">
        <f t="shared" si="6"/>
        <v>412.32</v>
      </c>
      <c r="AA13" s="21">
        <f t="shared" si="7"/>
        <v>618.48</v>
      </c>
      <c r="AB13">
        <f t="shared" si="8"/>
        <v>309.24</v>
      </c>
      <c r="AC13" s="80">
        <f t="shared" si="9"/>
        <v>721.56</v>
      </c>
    </row>
    <row r="14" spans="1:29">
      <c r="A14" s="46">
        <v>45539</v>
      </c>
      <c r="B14" s="42">
        <v>59</v>
      </c>
      <c r="C14" s="42">
        <v>372</v>
      </c>
      <c r="D14" s="234"/>
      <c r="E14" s="234"/>
      <c r="F14" s="234"/>
      <c r="G14" s="33"/>
      <c r="I14" s="13" t="s">
        <v>31</v>
      </c>
      <c r="J14" s="13"/>
      <c r="K14" s="13"/>
      <c r="T14" s="81">
        <f t="shared" si="0"/>
        <v>72.8</v>
      </c>
      <c r="U14" s="21">
        <f t="shared" si="1"/>
        <v>58.239999999999995</v>
      </c>
      <c r="V14" s="21">
        <f t="shared" si="2"/>
        <v>87.36</v>
      </c>
      <c r="W14">
        <f t="shared" si="3"/>
        <v>43.679999999999993</v>
      </c>
      <c r="X14" s="80">
        <f t="shared" si="4"/>
        <v>101.92</v>
      </c>
      <c r="Y14" s="21">
        <f t="shared" si="5"/>
        <v>515.4</v>
      </c>
      <c r="Z14" s="21">
        <f t="shared" si="6"/>
        <v>412.32</v>
      </c>
      <c r="AA14" s="21">
        <f t="shared" si="7"/>
        <v>618.48</v>
      </c>
      <c r="AB14">
        <f t="shared" si="8"/>
        <v>309.24</v>
      </c>
      <c r="AC14" s="80">
        <f t="shared" si="9"/>
        <v>721.56</v>
      </c>
    </row>
    <row r="15" spans="1:29">
      <c r="A15" s="46">
        <v>45540</v>
      </c>
      <c r="B15" s="42">
        <v>58</v>
      </c>
      <c r="C15" s="42">
        <v>383</v>
      </c>
      <c r="D15" s="110"/>
      <c r="E15" s="64"/>
      <c r="F15" s="65"/>
      <c r="G15" s="33"/>
      <c r="I15" s="13" t="s">
        <v>10</v>
      </c>
      <c r="J15" s="14">
        <f>AVERAGE(B13:B40)</f>
        <v>51.136363636363633</v>
      </c>
      <c r="K15" s="14">
        <f>AVERAGE(C13:C40)</f>
        <v>442.77272727272725</v>
      </c>
      <c r="M15">
        <f>K15-(0.4*K15)</f>
        <v>265.66363636363633</v>
      </c>
      <c r="T15" s="81">
        <f t="shared" si="0"/>
        <v>72.8</v>
      </c>
      <c r="U15" s="21">
        <f t="shared" si="1"/>
        <v>58.239999999999995</v>
      </c>
      <c r="V15" s="21">
        <f t="shared" si="2"/>
        <v>87.36</v>
      </c>
      <c r="W15">
        <f t="shared" si="3"/>
        <v>43.679999999999993</v>
      </c>
      <c r="X15" s="80">
        <f t="shared" si="4"/>
        <v>101.92</v>
      </c>
      <c r="Y15" s="21">
        <f t="shared" si="5"/>
        <v>515.4</v>
      </c>
      <c r="Z15" s="21">
        <f t="shared" si="6"/>
        <v>412.32</v>
      </c>
      <c r="AA15" s="21">
        <f t="shared" si="7"/>
        <v>618.48</v>
      </c>
      <c r="AB15">
        <f t="shared" si="8"/>
        <v>309.24</v>
      </c>
      <c r="AC15" s="80">
        <f t="shared" si="9"/>
        <v>721.56</v>
      </c>
    </row>
    <row r="16" spans="1:29">
      <c r="A16" s="46">
        <v>45541</v>
      </c>
      <c r="B16" s="42">
        <v>61</v>
      </c>
      <c r="C16" s="42">
        <v>517</v>
      </c>
      <c r="D16" s="111"/>
      <c r="E16" s="42"/>
      <c r="F16" s="42"/>
      <c r="G16" s="13"/>
      <c r="I16" s="13" t="s">
        <v>12</v>
      </c>
      <c r="J16" s="13">
        <f>STDEV(B13:B38)</f>
        <v>14.945282595570816</v>
      </c>
      <c r="K16" s="13">
        <f>STDEV(C13:C38)</f>
        <v>159.99462247456694</v>
      </c>
      <c r="M16">
        <f>K15+(0.4*K15)</f>
        <v>619.88181818181818</v>
      </c>
      <c r="T16" s="81">
        <f t="shared" si="0"/>
        <v>72.8</v>
      </c>
      <c r="U16" s="21">
        <f t="shared" si="1"/>
        <v>58.239999999999995</v>
      </c>
      <c r="V16" s="21">
        <f t="shared" si="2"/>
        <v>87.36</v>
      </c>
      <c r="W16">
        <f t="shared" si="3"/>
        <v>43.679999999999993</v>
      </c>
      <c r="X16" s="80">
        <f t="shared" si="4"/>
        <v>101.92</v>
      </c>
      <c r="Y16" s="21">
        <f t="shared" si="5"/>
        <v>515.4</v>
      </c>
      <c r="Z16" s="21">
        <f t="shared" si="6"/>
        <v>412.32</v>
      </c>
      <c r="AA16" s="21">
        <f t="shared" si="7"/>
        <v>618.48</v>
      </c>
      <c r="AB16">
        <f t="shared" si="8"/>
        <v>309.24</v>
      </c>
      <c r="AC16" s="80">
        <f t="shared" si="9"/>
        <v>721.56</v>
      </c>
    </row>
    <row r="17" spans="1:29">
      <c r="A17" s="46">
        <v>45544</v>
      </c>
      <c r="B17" s="42">
        <v>69</v>
      </c>
      <c r="C17" s="42">
        <v>530</v>
      </c>
      <c r="D17" s="111"/>
      <c r="E17" s="42"/>
      <c r="F17" s="42"/>
      <c r="G17" s="13"/>
      <c r="I17" s="13" t="s">
        <v>33</v>
      </c>
      <c r="J17" s="13">
        <f>J16/J15*100</f>
        <v>29.226330409116265</v>
      </c>
      <c r="K17" s="13">
        <f>K16/K15*100</f>
        <v>36.134705825279468</v>
      </c>
      <c r="T17" s="81">
        <f t="shared" si="0"/>
        <v>72.8</v>
      </c>
      <c r="U17" s="21">
        <f t="shared" si="1"/>
        <v>58.239999999999995</v>
      </c>
      <c r="V17" s="21">
        <f t="shared" si="2"/>
        <v>87.36</v>
      </c>
      <c r="W17">
        <f t="shared" si="3"/>
        <v>43.679999999999993</v>
      </c>
      <c r="X17" s="80">
        <f t="shared" si="4"/>
        <v>101.92</v>
      </c>
      <c r="Y17" s="21">
        <f t="shared" si="5"/>
        <v>515.4</v>
      </c>
      <c r="Z17" s="21">
        <f t="shared" si="6"/>
        <v>412.32</v>
      </c>
      <c r="AA17" s="21">
        <f t="shared" si="7"/>
        <v>618.48</v>
      </c>
      <c r="AB17">
        <f t="shared" si="8"/>
        <v>309.24</v>
      </c>
      <c r="AC17" s="80">
        <f t="shared" si="9"/>
        <v>721.56</v>
      </c>
    </row>
    <row r="18" spans="1:29">
      <c r="A18" s="70">
        <v>45545</v>
      </c>
      <c r="B18" s="97">
        <v>41</v>
      </c>
      <c r="C18" s="98">
        <v>252</v>
      </c>
      <c r="D18" s="111" t="s">
        <v>114</v>
      </c>
      <c r="E18" s="42"/>
      <c r="F18" s="42"/>
      <c r="G18" s="13"/>
      <c r="T18" s="81">
        <f t="shared" si="0"/>
        <v>72.8</v>
      </c>
      <c r="U18" s="21">
        <f t="shared" si="1"/>
        <v>58.239999999999995</v>
      </c>
      <c r="V18" s="21">
        <f t="shared" si="2"/>
        <v>87.36</v>
      </c>
      <c r="W18">
        <f t="shared" si="3"/>
        <v>43.679999999999993</v>
      </c>
      <c r="X18" s="80">
        <f t="shared" si="4"/>
        <v>101.92</v>
      </c>
      <c r="Y18" s="21">
        <f t="shared" si="5"/>
        <v>515.4</v>
      </c>
      <c r="Z18" s="21">
        <f t="shared" si="6"/>
        <v>412.32</v>
      </c>
      <c r="AA18" s="21">
        <f t="shared" si="7"/>
        <v>618.48</v>
      </c>
      <c r="AB18">
        <f t="shared" si="8"/>
        <v>309.24</v>
      </c>
      <c r="AC18" s="80">
        <f t="shared" si="9"/>
        <v>721.56</v>
      </c>
    </row>
    <row r="19" spans="1:29">
      <c r="A19" s="71">
        <v>45546</v>
      </c>
      <c r="B19" s="108">
        <v>53</v>
      </c>
      <c r="C19" s="109">
        <v>537</v>
      </c>
      <c r="D19" s="112"/>
      <c r="E19" s="42"/>
      <c r="F19" s="42"/>
      <c r="G19" s="13"/>
      <c r="T19" s="81">
        <f t="shared" si="0"/>
        <v>72.8</v>
      </c>
      <c r="U19" s="21">
        <f t="shared" si="1"/>
        <v>58.239999999999995</v>
      </c>
      <c r="V19" s="21">
        <f t="shared" si="2"/>
        <v>87.36</v>
      </c>
      <c r="W19">
        <f t="shared" si="3"/>
        <v>43.679999999999993</v>
      </c>
      <c r="X19" s="80">
        <f t="shared" si="4"/>
        <v>101.92</v>
      </c>
      <c r="Y19" s="21">
        <f t="shared" si="5"/>
        <v>515.4</v>
      </c>
      <c r="Z19" s="21">
        <f t="shared" si="6"/>
        <v>412.32</v>
      </c>
      <c r="AA19" s="21">
        <f t="shared" si="7"/>
        <v>618.48</v>
      </c>
      <c r="AB19">
        <f t="shared" si="8"/>
        <v>309.24</v>
      </c>
      <c r="AC19" s="80">
        <f t="shared" si="9"/>
        <v>721.56</v>
      </c>
    </row>
    <row r="20" spans="1:29">
      <c r="A20" s="71">
        <v>45547</v>
      </c>
      <c r="B20" s="140">
        <v>19</v>
      </c>
      <c r="C20" s="140">
        <v>141</v>
      </c>
      <c r="D20" s="111" t="s">
        <v>115</v>
      </c>
      <c r="E20" s="42"/>
      <c r="F20" s="42"/>
      <c r="G20" s="13"/>
      <c r="T20" s="81">
        <v>73</v>
      </c>
      <c r="U20" s="21">
        <v>58</v>
      </c>
      <c r="V20" s="21">
        <v>87</v>
      </c>
      <c r="W20" s="21">
        <v>43.68</v>
      </c>
      <c r="X20" s="80">
        <v>101.92</v>
      </c>
      <c r="Y20" s="21">
        <v>385</v>
      </c>
      <c r="Z20" s="21">
        <v>308</v>
      </c>
      <c r="AA20" s="21">
        <v>462</v>
      </c>
      <c r="AB20" s="21">
        <v>231.24</v>
      </c>
      <c r="AC20" s="80">
        <v>539.55999999999995</v>
      </c>
    </row>
    <row r="21" spans="1:29">
      <c r="A21" s="71">
        <v>45548</v>
      </c>
      <c r="B21" s="141">
        <v>31</v>
      </c>
      <c r="C21" s="141">
        <v>226</v>
      </c>
      <c r="D21" s="111" t="s">
        <v>115</v>
      </c>
      <c r="E21" s="42"/>
      <c r="F21" s="42"/>
      <c r="G21" s="13"/>
      <c r="T21" s="81">
        <f t="shared" si="0"/>
        <v>72.8</v>
      </c>
      <c r="U21" s="21">
        <f t="shared" si="1"/>
        <v>58.239999999999995</v>
      </c>
      <c r="V21" s="21">
        <f t="shared" si="2"/>
        <v>87.36</v>
      </c>
      <c r="W21">
        <f t="shared" si="3"/>
        <v>43.679999999999993</v>
      </c>
      <c r="X21" s="80">
        <f t="shared" si="4"/>
        <v>101.92</v>
      </c>
      <c r="Y21" s="21">
        <f t="shared" si="5"/>
        <v>515.4</v>
      </c>
      <c r="Z21" s="21">
        <f t="shared" si="6"/>
        <v>412.32</v>
      </c>
      <c r="AA21" s="21">
        <f t="shared" si="7"/>
        <v>618.48</v>
      </c>
      <c r="AB21">
        <f t="shared" si="8"/>
        <v>309.24</v>
      </c>
      <c r="AC21" s="80">
        <f t="shared" si="9"/>
        <v>721.56</v>
      </c>
    </row>
    <row r="22" spans="1:29">
      <c r="A22" s="46">
        <v>45551</v>
      </c>
      <c r="B22" s="49">
        <v>46</v>
      </c>
      <c r="C22" s="49">
        <v>331</v>
      </c>
      <c r="D22" s="112"/>
      <c r="E22" s="42"/>
      <c r="F22" s="42"/>
      <c r="G22" s="13"/>
      <c r="T22" s="81">
        <f t="shared" si="0"/>
        <v>72.8</v>
      </c>
      <c r="U22" s="21">
        <f t="shared" si="1"/>
        <v>58.239999999999995</v>
      </c>
      <c r="V22" s="21">
        <f t="shared" si="2"/>
        <v>87.36</v>
      </c>
      <c r="W22">
        <f t="shared" si="3"/>
        <v>43.679999999999993</v>
      </c>
      <c r="X22" s="80">
        <f t="shared" si="4"/>
        <v>101.92</v>
      </c>
      <c r="Y22" s="21">
        <f t="shared" si="5"/>
        <v>515.4</v>
      </c>
      <c r="Z22" s="21">
        <f t="shared" si="6"/>
        <v>412.32</v>
      </c>
      <c r="AA22" s="21">
        <f t="shared" si="7"/>
        <v>618.48</v>
      </c>
      <c r="AB22">
        <f t="shared" si="8"/>
        <v>309.24</v>
      </c>
      <c r="AC22" s="80">
        <f t="shared" si="9"/>
        <v>721.56</v>
      </c>
    </row>
    <row r="23" spans="1:29">
      <c r="A23" s="46">
        <v>45552</v>
      </c>
      <c r="B23" s="82">
        <v>30</v>
      </c>
      <c r="C23" s="40">
        <v>182</v>
      </c>
      <c r="D23" s="111" t="s">
        <v>115</v>
      </c>
      <c r="E23" s="48"/>
      <c r="F23" s="39"/>
      <c r="G23" s="13"/>
      <c r="T23" s="81">
        <f t="shared" si="0"/>
        <v>72.8</v>
      </c>
      <c r="U23" s="21">
        <f t="shared" si="1"/>
        <v>58.239999999999995</v>
      </c>
      <c r="V23" s="21">
        <f t="shared" si="2"/>
        <v>87.36</v>
      </c>
      <c r="W23">
        <f t="shared" si="3"/>
        <v>43.679999999999993</v>
      </c>
      <c r="X23" s="80">
        <f t="shared" si="4"/>
        <v>101.92</v>
      </c>
      <c r="Y23" s="21">
        <f t="shared" si="5"/>
        <v>515.4</v>
      </c>
      <c r="Z23" s="21">
        <f t="shared" si="6"/>
        <v>412.32</v>
      </c>
      <c r="AA23" s="21">
        <f t="shared" si="7"/>
        <v>618.48</v>
      </c>
      <c r="AB23">
        <f t="shared" si="8"/>
        <v>309.24</v>
      </c>
      <c r="AC23" s="80">
        <f t="shared" si="9"/>
        <v>721.56</v>
      </c>
    </row>
    <row r="24" spans="1:29">
      <c r="A24" s="46">
        <v>45553</v>
      </c>
      <c r="B24" s="94">
        <v>69</v>
      </c>
      <c r="C24" s="94">
        <v>577</v>
      </c>
      <c r="D24" s="48"/>
      <c r="E24" s="42"/>
      <c r="F24" s="42"/>
      <c r="G24" s="13"/>
      <c r="T24" s="81">
        <f t="shared" si="0"/>
        <v>72.8</v>
      </c>
      <c r="U24" s="21">
        <f t="shared" si="1"/>
        <v>58.239999999999995</v>
      </c>
      <c r="V24" s="21">
        <f t="shared" si="2"/>
        <v>87.36</v>
      </c>
      <c r="W24">
        <f t="shared" si="3"/>
        <v>43.679999999999993</v>
      </c>
      <c r="X24" s="80">
        <f t="shared" si="4"/>
        <v>101.92</v>
      </c>
      <c r="Y24" s="21">
        <f t="shared" si="5"/>
        <v>515.4</v>
      </c>
      <c r="Z24" s="21">
        <f t="shared" si="6"/>
        <v>412.32</v>
      </c>
      <c r="AA24" s="21">
        <f t="shared" si="7"/>
        <v>618.48</v>
      </c>
      <c r="AB24">
        <f t="shared" si="8"/>
        <v>309.24</v>
      </c>
      <c r="AC24" s="80">
        <f t="shared" si="9"/>
        <v>721.56</v>
      </c>
    </row>
    <row r="25" spans="1:29">
      <c r="A25" s="46">
        <v>45554</v>
      </c>
      <c r="B25" s="49">
        <v>61</v>
      </c>
      <c r="C25" s="42">
        <v>399</v>
      </c>
      <c r="D25" s="48"/>
      <c r="E25" s="42"/>
      <c r="F25" s="42"/>
      <c r="G25" s="13"/>
      <c r="J25" s="21"/>
      <c r="T25" s="81">
        <f t="shared" si="0"/>
        <v>72.8</v>
      </c>
      <c r="U25" s="21">
        <f t="shared" si="1"/>
        <v>58.239999999999995</v>
      </c>
      <c r="V25" s="21">
        <f t="shared" si="2"/>
        <v>87.36</v>
      </c>
      <c r="W25">
        <f t="shared" si="3"/>
        <v>43.679999999999993</v>
      </c>
      <c r="X25" s="80">
        <f t="shared" si="4"/>
        <v>101.92</v>
      </c>
      <c r="Y25" s="21">
        <f t="shared" si="5"/>
        <v>515.4</v>
      </c>
      <c r="Z25" s="21">
        <f t="shared" si="6"/>
        <v>412.32</v>
      </c>
      <c r="AA25" s="21">
        <f t="shared" si="7"/>
        <v>618.48</v>
      </c>
      <c r="AB25">
        <f t="shared" si="8"/>
        <v>309.24</v>
      </c>
      <c r="AC25" s="80">
        <f t="shared" si="9"/>
        <v>721.56</v>
      </c>
    </row>
    <row r="26" spans="1:29">
      <c r="A26" s="46">
        <v>45555</v>
      </c>
      <c r="B26" s="49">
        <v>57</v>
      </c>
      <c r="C26" s="42">
        <v>473</v>
      </c>
      <c r="D26" s="112"/>
      <c r="E26" s="42"/>
      <c r="F26" s="42"/>
      <c r="G26" s="13"/>
      <c r="T26" s="81">
        <f t="shared" si="0"/>
        <v>72.8</v>
      </c>
      <c r="U26" s="21">
        <f t="shared" si="1"/>
        <v>58.239999999999995</v>
      </c>
      <c r="V26" s="21">
        <f t="shared" si="2"/>
        <v>87.36</v>
      </c>
      <c r="W26">
        <f t="shared" si="3"/>
        <v>43.679999999999993</v>
      </c>
      <c r="X26" s="80">
        <f t="shared" si="4"/>
        <v>101.92</v>
      </c>
      <c r="Y26" s="21">
        <f t="shared" si="5"/>
        <v>515.4</v>
      </c>
      <c r="Z26" s="21">
        <f t="shared" si="6"/>
        <v>412.32</v>
      </c>
      <c r="AA26" s="21">
        <f t="shared" si="7"/>
        <v>618.48</v>
      </c>
      <c r="AB26">
        <f t="shared" si="8"/>
        <v>309.24</v>
      </c>
      <c r="AC26" s="80">
        <f t="shared" si="9"/>
        <v>721.56</v>
      </c>
    </row>
    <row r="27" spans="1:29">
      <c r="A27" s="46">
        <v>45558</v>
      </c>
      <c r="B27" s="42">
        <v>64</v>
      </c>
      <c r="C27" s="42">
        <v>676</v>
      </c>
      <c r="D27" s="112"/>
      <c r="E27" s="42"/>
      <c r="F27" s="42"/>
      <c r="G27" s="13"/>
      <c r="T27" s="81">
        <f t="shared" si="0"/>
        <v>72.8</v>
      </c>
      <c r="U27" s="21">
        <f t="shared" si="1"/>
        <v>58.239999999999995</v>
      </c>
      <c r="V27" s="21">
        <f t="shared" si="2"/>
        <v>87.36</v>
      </c>
      <c r="W27">
        <f t="shared" si="3"/>
        <v>43.679999999999993</v>
      </c>
      <c r="X27" s="80">
        <f t="shared" si="4"/>
        <v>101.92</v>
      </c>
      <c r="Y27" s="21">
        <f t="shared" si="5"/>
        <v>515.4</v>
      </c>
      <c r="Z27" s="21">
        <f t="shared" si="6"/>
        <v>412.32</v>
      </c>
      <c r="AA27" s="21">
        <f t="shared" si="7"/>
        <v>618.48</v>
      </c>
      <c r="AB27">
        <f t="shared" si="8"/>
        <v>309.24</v>
      </c>
      <c r="AC27" s="80">
        <f t="shared" si="9"/>
        <v>721.56</v>
      </c>
    </row>
    <row r="28" spans="1:29">
      <c r="A28" s="46">
        <v>45559</v>
      </c>
      <c r="B28" s="42">
        <v>50</v>
      </c>
      <c r="C28" s="42">
        <v>504</v>
      </c>
      <c r="D28" s="112"/>
      <c r="E28" s="42"/>
      <c r="F28" s="42"/>
      <c r="G28" s="13"/>
      <c r="T28" s="81">
        <f t="shared" si="0"/>
        <v>72.8</v>
      </c>
      <c r="U28" s="21">
        <f t="shared" si="1"/>
        <v>58.239999999999995</v>
      </c>
      <c r="V28" s="21">
        <f t="shared" si="2"/>
        <v>87.36</v>
      </c>
      <c r="W28">
        <f t="shared" si="3"/>
        <v>43.679999999999993</v>
      </c>
      <c r="X28" s="80">
        <f t="shared" si="4"/>
        <v>101.92</v>
      </c>
      <c r="Y28" s="21">
        <f t="shared" si="5"/>
        <v>515.4</v>
      </c>
      <c r="Z28" s="21">
        <f t="shared" si="6"/>
        <v>412.32</v>
      </c>
      <c r="AA28" s="21">
        <f t="shared" si="7"/>
        <v>618.48</v>
      </c>
      <c r="AB28">
        <f t="shared" si="8"/>
        <v>309.24</v>
      </c>
      <c r="AC28" s="80">
        <f t="shared" si="9"/>
        <v>721.56</v>
      </c>
    </row>
    <row r="29" spans="1:29">
      <c r="A29" s="46">
        <v>45560</v>
      </c>
      <c r="B29" s="42">
        <v>77</v>
      </c>
      <c r="C29" s="42">
        <v>654</v>
      </c>
      <c r="D29" s="112"/>
      <c r="E29" s="42"/>
      <c r="F29" s="42"/>
      <c r="G29" s="13"/>
      <c r="T29" s="81">
        <f t="shared" si="0"/>
        <v>72.8</v>
      </c>
      <c r="U29" s="21">
        <f t="shared" si="1"/>
        <v>58.239999999999995</v>
      </c>
      <c r="V29" s="21">
        <f t="shared" si="2"/>
        <v>87.36</v>
      </c>
      <c r="W29">
        <f t="shared" si="3"/>
        <v>43.679999999999993</v>
      </c>
      <c r="X29" s="80">
        <f t="shared" si="4"/>
        <v>101.92</v>
      </c>
      <c r="Y29" s="21">
        <f t="shared" si="5"/>
        <v>515.4</v>
      </c>
      <c r="Z29" s="21">
        <f t="shared" si="6"/>
        <v>412.32</v>
      </c>
      <c r="AA29" s="21">
        <f t="shared" si="7"/>
        <v>618.48</v>
      </c>
      <c r="AB29">
        <f t="shared" si="8"/>
        <v>309.24</v>
      </c>
      <c r="AC29" s="80">
        <f t="shared" si="9"/>
        <v>721.56</v>
      </c>
    </row>
    <row r="30" spans="1:29">
      <c r="A30" s="46">
        <v>45561</v>
      </c>
      <c r="B30" s="91">
        <v>42</v>
      </c>
      <c r="C30" s="142">
        <v>392</v>
      </c>
      <c r="D30" s="112" t="s">
        <v>116</v>
      </c>
      <c r="E30" s="42"/>
      <c r="F30" s="42"/>
      <c r="G30" s="13"/>
      <c r="T30" s="81">
        <f t="shared" si="0"/>
        <v>72.8</v>
      </c>
      <c r="U30" s="21">
        <f t="shared" si="1"/>
        <v>58.239999999999995</v>
      </c>
      <c r="V30" s="21">
        <f t="shared" si="2"/>
        <v>87.36</v>
      </c>
      <c r="W30">
        <f t="shared" si="3"/>
        <v>43.679999999999993</v>
      </c>
      <c r="X30" s="80">
        <f t="shared" si="4"/>
        <v>101.92</v>
      </c>
      <c r="Y30" s="21">
        <f t="shared" si="5"/>
        <v>515.4</v>
      </c>
      <c r="Z30" s="21">
        <f t="shared" si="6"/>
        <v>412.32</v>
      </c>
      <c r="AA30" s="21">
        <f t="shared" si="7"/>
        <v>618.48</v>
      </c>
      <c r="AB30">
        <f t="shared" si="8"/>
        <v>309.24</v>
      </c>
      <c r="AC30" s="80">
        <f t="shared" si="9"/>
        <v>721.56</v>
      </c>
    </row>
    <row r="31" spans="1:29">
      <c r="A31" s="46">
        <v>45562</v>
      </c>
      <c r="B31" s="42">
        <v>47</v>
      </c>
      <c r="C31" s="142">
        <v>578</v>
      </c>
      <c r="D31" s="48"/>
      <c r="E31" s="42"/>
      <c r="F31" s="42"/>
      <c r="G31" s="13"/>
      <c r="T31" s="81">
        <f t="shared" si="0"/>
        <v>72.8</v>
      </c>
      <c r="U31" s="21">
        <f t="shared" si="1"/>
        <v>58.239999999999995</v>
      </c>
      <c r="V31" s="21">
        <f t="shared" si="2"/>
        <v>87.36</v>
      </c>
      <c r="W31">
        <f t="shared" si="3"/>
        <v>43.679999999999993</v>
      </c>
      <c r="X31" s="80">
        <f t="shared" si="4"/>
        <v>101.92</v>
      </c>
      <c r="Y31" s="21">
        <f t="shared" si="5"/>
        <v>515.4</v>
      </c>
      <c r="Z31" s="21">
        <f t="shared" si="6"/>
        <v>412.32</v>
      </c>
      <c r="AA31" s="21">
        <f t="shared" si="7"/>
        <v>618.48</v>
      </c>
      <c r="AB31">
        <f t="shared" si="8"/>
        <v>309.24</v>
      </c>
      <c r="AC31" s="80">
        <f t="shared" si="9"/>
        <v>721.56</v>
      </c>
    </row>
    <row r="32" spans="1:29">
      <c r="A32" s="46">
        <v>45565</v>
      </c>
      <c r="B32" s="91">
        <v>31</v>
      </c>
      <c r="C32" s="142">
        <v>429</v>
      </c>
      <c r="D32" s="112" t="s">
        <v>117</v>
      </c>
      <c r="E32" s="42"/>
      <c r="F32" s="42"/>
      <c r="G32" s="13"/>
      <c r="T32" s="81">
        <f t="shared" si="0"/>
        <v>72.8</v>
      </c>
      <c r="U32" s="21">
        <f t="shared" si="1"/>
        <v>58.239999999999995</v>
      </c>
      <c r="V32" s="21">
        <f t="shared" si="2"/>
        <v>87.36</v>
      </c>
      <c r="W32">
        <f t="shared" si="3"/>
        <v>43.679999999999993</v>
      </c>
      <c r="X32" s="80">
        <f t="shared" si="4"/>
        <v>101.92</v>
      </c>
      <c r="Y32" s="21">
        <f t="shared" si="5"/>
        <v>515.4</v>
      </c>
      <c r="Z32" s="21">
        <f t="shared" si="6"/>
        <v>412.32</v>
      </c>
      <c r="AA32" s="21">
        <f t="shared" si="7"/>
        <v>618.48</v>
      </c>
      <c r="AB32">
        <f t="shared" si="8"/>
        <v>309.24</v>
      </c>
      <c r="AC32" s="80">
        <f t="shared" si="9"/>
        <v>721.56</v>
      </c>
    </row>
    <row r="33" spans="1:29">
      <c r="A33" s="46">
        <v>45566</v>
      </c>
      <c r="B33" s="91">
        <v>43</v>
      </c>
      <c r="C33" s="42">
        <v>456</v>
      </c>
      <c r="D33" s="112"/>
      <c r="E33" s="42"/>
      <c r="F33" s="42"/>
      <c r="G33" s="13"/>
      <c r="T33" s="81">
        <f t="shared" si="0"/>
        <v>72.8</v>
      </c>
      <c r="U33" s="21">
        <f t="shared" si="1"/>
        <v>58.239999999999995</v>
      </c>
      <c r="V33" s="21">
        <f t="shared" si="2"/>
        <v>87.36</v>
      </c>
      <c r="W33">
        <f t="shared" si="3"/>
        <v>43.679999999999993</v>
      </c>
      <c r="X33" s="80">
        <f t="shared" si="4"/>
        <v>101.92</v>
      </c>
      <c r="Y33" s="21">
        <f t="shared" si="5"/>
        <v>515.4</v>
      </c>
      <c r="Z33" s="21">
        <f t="shared" si="6"/>
        <v>412.32</v>
      </c>
      <c r="AA33" s="21">
        <f t="shared" si="7"/>
        <v>618.48</v>
      </c>
      <c r="AB33">
        <f t="shared" si="8"/>
        <v>309.24</v>
      </c>
      <c r="AC33" s="80">
        <f t="shared" si="9"/>
        <v>721.56</v>
      </c>
    </row>
    <row r="34" spans="1:29">
      <c r="A34" s="46">
        <v>45567</v>
      </c>
      <c r="B34" s="42">
        <v>68</v>
      </c>
      <c r="C34" s="40">
        <v>762</v>
      </c>
      <c r="D34" s="234" t="s">
        <v>118</v>
      </c>
      <c r="E34" s="234"/>
      <c r="F34" s="234"/>
      <c r="G34" s="13"/>
      <c r="T34" s="81">
        <f t="shared" si="0"/>
        <v>72.8</v>
      </c>
      <c r="U34" s="21">
        <f t="shared" si="1"/>
        <v>58.239999999999995</v>
      </c>
      <c r="V34" s="21">
        <f t="shared" si="2"/>
        <v>87.36</v>
      </c>
      <c r="W34">
        <f t="shared" si="3"/>
        <v>43.679999999999993</v>
      </c>
      <c r="X34" s="80">
        <f t="shared" si="4"/>
        <v>101.92</v>
      </c>
      <c r="Y34" s="21">
        <f t="shared" si="5"/>
        <v>515.4</v>
      </c>
      <c r="Z34" s="21">
        <f t="shared" si="6"/>
        <v>412.32</v>
      </c>
      <c r="AA34" s="21">
        <f t="shared" si="7"/>
        <v>618.48</v>
      </c>
      <c r="AB34">
        <f t="shared" si="8"/>
        <v>309.24</v>
      </c>
      <c r="AC34" s="80">
        <f t="shared" si="9"/>
        <v>721.56</v>
      </c>
    </row>
    <row r="35" spans="1:29">
      <c r="A35" s="46"/>
      <c r="B35" s="42"/>
      <c r="C35" s="42"/>
      <c r="D35" s="48"/>
      <c r="E35" s="42"/>
      <c r="F35" s="42"/>
      <c r="G35" s="13"/>
      <c r="T35" s="81">
        <f t="shared" si="0"/>
        <v>72.8</v>
      </c>
      <c r="U35" s="21">
        <f t="shared" si="1"/>
        <v>58.239999999999995</v>
      </c>
      <c r="V35" s="21">
        <f t="shared" si="2"/>
        <v>87.36</v>
      </c>
      <c r="W35">
        <f t="shared" si="3"/>
        <v>43.679999999999993</v>
      </c>
      <c r="X35" s="80">
        <f t="shared" si="4"/>
        <v>101.92</v>
      </c>
      <c r="Y35" s="21">
        <f t="shared" si="5"/>
        <v>515.4</v>
      </c>
      <c r="Z35" s="21">
        <f t="shared" si="6"/>
        <v>412.32</v>
      </c>
      <c r="AA35" s="21">
        <f t="shared" si="7"/>
        <v>618.48</v>
      </c>
      <c r="AB35">
        <f t="shared" si="8"/>
        <v>309.24</v>
      </c>
      <c r="AC35" s="80">
        <f t="shared" si="9"/>
        <v>721.56</v>
      </c>
    </row>
    <row r="36" spans="1:29">
      <c r="A36" s="46"/>
      <c r="B36" s="42"/>
      <c r="C36" s="42"/>
      <c r="D36" s="112"/>
      <c r="E36" s="13"/>
      <c r="F36" s="13"/>
      <c r="G36" s="13"/>
      <c r="T36" s="81">
        <f t="shared" si="0"/>
        <v>72.8</v>
      </c>
      <c r="U36" s="21">
        <f t="shared" si="1"/>
        <v>58.239999999999995</v>
      </c>
      <c r="V36" s="21">
        <f t="shared" si="2"/>
        <v>87.36</v>
      </c>
      <c r="W36">
        <f t="shared" si="3"/>
        <v>43.679999999999993</v>
      </c>
      <c r="X36" s="80">
        <f t="shared" si="4"/>
        <v>101.92</v>
      </c>
      <c r="Y36" s="21">
        <f t="shared" si="5"/>
        <v>515.4</v>
      </c>
      <c r="Z36" s="21">
        <f t="shared" si="6"/>
        <v>412.32</v>
      </c>
      <c r="AA36" s="21">
        <f t="shared" si="7"/>
        <v>618.48</v>
      </c>
      <c r="AB36">
        <f t="shared" si="8"/>
        <v>309.24</v>
      </c>
      <c r="AC36" s="80">
        <f t="shared" si="9"/>
        <v>721.56</v>
      </c>
    </row>
    <row r="37" spans="1:29">
      <c r="A37" s="46"/>
      <c r="B37" s="42"/>
      <c r="C37" s="42"/>
      <c r="D37" s="112"/>
      <c r="E37" s="42"/>
      <c r="F37" s="42"/>
      <c r="G37" s="13"/>
      <c r="T37" s="81">
        <f t="shared" si="0"/>
        <v>72.8</v>
      </c>
      <c r="U37" s="21">
        <f t="shared" si="1"/>
        <v>58.239999999999995</v>
      </c>
      <c r="V37" s="21">
        <f t="shared" si="2"/>
        <v>87.36</v>
      </c>
      <c r="W37">
        <f t="shared" si="3"/>
        <v>43.679999999999993</v>
      </c>
      <c r="X37" s="80">
        <f t="shared" si="4"/>
        <v>101.92</v>
      </c>
      <c r="Y37" s="21">
        <f t="shared" si="5"/>
        <v>515.4</v>
      </c>
      <c r="Z37" s="21">
        <f t="shared" si="6"/>
        <v>412.32</v>
      </c>
      <c r="AA37" s="21">
        <f t="shared" si="7"/>
        <v>618.48</v>
      </c>
      <c r="AB37">
        <f t="shared" si="8"/>
        <v>309.24</v>
      </c>
      <c r="AC37" s="80">
        <f t="shared" si="9"/>
        <v>721.56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72.8</v>
      </c>
      <c r="U38" s="21">
        <f t="shared" si="1"/>
        <v>58.239999999999995</v>
      </c>
      <c r="V38" s="21">
        <f t="shared" si="2"/>
        <v>87.36</v>
      </c>
      <c r="W38">
        <f t="shared" si="3"/>
        <v>43.679999999999993</v>
      </c>
      <c r="X38" s="80">
        <f t="shared" si="4"/>
        <v>101.92</v>
      </c>
      <c r="Y38" s="21">
        <f t="shared" si="5"/>
        <v>515.4</v>
      </c>
      <c r="Z38" s="21">
        <f t="shared" si="6"/>
        <v>412.32</v>
      </c>
      <c r="AA38" s="21">
        <f t="shared" si="7"/>
        <v>618.48</v>
      </c>
      <c r="AB38">
        <f t="shared" si="8"/>
        <v>309.24</v>
      </c>
      <c r="AC38" s="80">
        <f t="shared" si="9"/>
        <v>721.56</v>
      </c>
    </row>
    <row r="39" spans="1:29">
      <c r="A39" s="46"/>
      <c r="B39" s="42"/>
      <c r="C39" s="42"/>
      <c r="D39" s="48"/>
      <c r="E39" s="42"/>
      <c r="F39" s="42"/>
      <c r="G39" s="13"/>
      <c r="T39" s="81">
        <f t="shared" si="0"/>
        <v>72.8</v>
      </c>
      <c r="U39" s="21">
        <f t="shared" si="1"/>
        <v>58.239999999999995</v>
      </c>
      <c r="V39" s="21">
        <f t="shared" si="2"/>
        <v>87.36</v>
      </c>
      <c r="W39">
        <f t="shared" si="3"/>
        <v>43.679999999999993</v>
      </c>
      <c r="X39" s="80">
        <f t="shared" si="4"/>
        <v>101.92</v>
      </c>
      <c r="Y39" s="21">
        <f t="shared" si="5"/>
        <v>515.4</v>
      </c>
      <c r="Z39" s="21">
        <f t="shared" si="6"/>
        <v>412.32</v>
      </c>
      <c r="AA39" s="21">
        <f t="shared" si="7"/>
        <v>618.48</v>
      </c>
      <c r="AB39">
        <f t="shared" si="8"/>
        <v>309.24</v>
      </c>
      <c r="AC39" s="80">
        <f t="shared" si="9"/>
        <v>721.56</v>
      </c>
    </row>
    <row r="40" spans="1:29">
      <c r="A40" s="46"/>
      <c r="B40" s="42"/>
      <c r="C40" s="42"/>
      <c r="D40" s="112"/>
      <c r="E40" s="42"/>
      <c r="F40" s="42"/>
      <c r="G40" s="13"/>
      <c r="T40" s="81">
        <f t="shared" si="0"/>
        <v>72.8</v>
      </c>
      <c r="U40" s="21">
        <f t="shared" si="1"/>
        <v>58.239999999999995</v>
      </c>
      <c r="V40" s="21">
        <f t="shared" si="2"/>
        <v>87.36</v>
      </c>
      <c r="W40">
        <f t="shared" si="3"/>
        <v>43.679999999999993</v>
      </c>
      <c r="X40" s="80">
        <f t="shared" si="4"/>
        <v>101.92</v>
      </c>
      <c r="Y40" s="21">
        <f t="shared" si="5"/>
        <v>515.4</v>
      </c>
      <c r="Z40" s="21">
        <f t="shared" si="6"/>
        <v>412.32</v>
      </c>
      <c r="AA40" s="21">
        <f t="shared" si="7"/>
        <v>618.48</v>
      </c>
      <c r="AB40">
        <f t="shared" si="8"/>
        <v>309.24</v>
      </c>
      <c r="AC40" s="80">
        <f t="shared" si="9"/>
        <v>721.56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72.8</v>
      </c>
      <c r="U41" s="21">
        <f t="shared" si="1"/>
        <v>58.239999999999995</v>
      </c>
      <c r="V41" s="21">
        <f t="shared" si="2"/>
        <v>87.36</v>
      </c>
      <c r="W41">
        <f t="shared" si="3"/>
        <v>43.679999999999993</v>
      </c>
      <c r="X41" s="80">
        <f t="shared" si="4"/>
        <v>101.92</v>
      </c>
      <c r="Y41" s="21">
        <f t="shared" si="5"/>
        <v>515.4</v>
      </c>
      <c r="Z41" s="21">
        <f t="shared" si="6"/>
        <v>412.32</v>
      </c>
      <c r="AA41" s="21">
        <f t="shared" si="7"/>
        <v>618.48</v>
      </c>
      <c r="AB41">
        <f t="shared" si="8"/>
        <v>309.24</v>
      </c>
      <c r="AC41" s="80">
        <f t="shared" si="9"/>
        <v>721.56</v>
      </c>
    </row>
    <row r="42" spans="1:29">
      <c r="A42" s="46"/>
      <c r="B42" s="42"/>
      <c r="C42" s="42"/>
      <c r="D42" s="48"/>
      <c r="E42" s="42"/>
      <c r="F42" s="42"/>
      <c r="G42" s="13"/>
      <c r="T42" s="81">
        <f t="shared" si="0"/>
        <v>72.8</v>
      </c>
      <c r="U42" s="21">
        <f t="shared" si="1"/>
        <v>58.239999999999995</v>
      </c>
      <c r="V42" s="21">
        <f t="shared" si="2"/>
        <v>87.36</v>
      </c>
      <c r="W42">
        <f t="shared" si="3"/>
        <v>43.679999999999993</v>
      </c>
      <c r="X42" s="80">
        <f t="shared" si="4"/>
        <v>101.92</v>
      </c>
      <c r="Y42" s="21">
        <f t="shared" si="5"/>
        <v>515.4</v>
      </c>
      <c r="Z42" s="21">
        <f t="shared" si="6"/>
        <v>412.32</v>
      </c>
      <c r="AA42" s="21">
        <f t="shared" si="7"/>
        <v>618.48</v>
      </c>
      <c r="AB42">
        <f t="shared" si="8"/>
        <v>309.24</v>
      </c>
      <c r="AC42" s="80">
        <f t="shared" si="9"/>
        <v>721.56</v>
      </c>
    </row>
    <row r="43" spans="1:29">
      <c r="A43" s="46"/>
      <c r="B43" s="49"/>
      <c r="C43" s="42"/>
      <c r="D43" s="112"/>
      <c r="E43" s="42"/>
      <c r="F43" s="42"/>
      <c r="G43" s="13"/>
      <c r="T43" s="81">
        <f t="shared" si="0"/>
        <v>72.8</v>
      </c>
      <c r="U43" s="21">
        <f t="shared" si="1"/>
        <v>58.239999999999995</v>
      </c>
      <c r="V43" s="21">
        <f t="shared" si="2"/>
        <v>87.36</v>
      </c>
      <c r="W43">
        <f t="shared" si="3"/>
        <v>43.679999999999993</v>
      </c>
      <c r="X43" s="80">
        <f t="shared" si="4"/>
        <v>101.92</v>
      </c>
      <c r="Y43" s="21">
        <f t="shared" si="5"/>
        <v>515.4</v>
      </c>
      <c r="Z43" s="21">
        <f t="shared" si="6"/>
        <v>412.32</v>
      </c>
      <c r="AA43" s="21">
        <f t="shared" si="7"/>
        <v>618.48</v>
      </c>
      <c r="AB43">
        <f t="shared" si="8"/>
        <v>309.24</v>
      </c>
      <c r="AC43" s="80">
        <f t="shared" si="9"/>
        <v>721.56</v>
      </c>
    </row>
    <row r="44" spans="1:29">
      <c r="A44" s="46"/>
      <c r="B44" s="49"/>
      <c r="C44" s="42"/>
      <c r="D44" s="112"/>
      <c r="E44" s="42"/>
      <c r="F44" s="42"/>
      <c r="G44" s="13"/>
      <c r="T44" s="81">
        <f t="shared" si="0"/>
        <v>72.8</v>
      </c>
      <c r="U44" s="21">
        <f t="shared" si="1"/>
        <v>58.239999999999995</v>
      </c>
      <c r="V44" s="21">
        <f t="shared" si="2"/>
        <v>87.36</v>
      </c>
      <c r="W44">
        <f t="shared" si="3"/>
        <v>43.679999999999993</v>
      </c>
      <c r="X44" s="80">
        <f t="shared" si="4"/>
        <v>101.92</v>
      </c>
      <c r="Y44" s="21">
        <f t="shared" si="5"/>
        <v>515.4</v>
      </c>
      <c r="Z44" s="21">
        <f t="shared" si="6"/>
        <v>412.32</v>
      </c>
      <c r="AA44" s="21">
        <f t="shared" si="7"/>
        <v>618.48</v>
      </c>
      <c r="AB44">
        <f t="shared" si="8"/>
        <v>309.24</v>
      </c>
      <c r="AC44" s="80">
        <f t="shared" si="9"/>
        <v>721.56</v>
      </c>
    </row>
    <row r="45" spans="1:29">
      <c r="A45" s="46"/>
      <c r="B45" s="49"/>
      <c r="C45" s="42"/>
      <c r="D45" s="112"/>
      <c r="E45" s="42"/>
      <c r="F45" s="42"/>
      <c r="G45" s="13"/>
      <c r="T45" s="81">
        <f t="shared" si="0"/>
        <v>72.8</v>
      </c>
      <c r="U45" s="21">
        <f t="shared" si="1"/>
        <v>58.239999999999995</v>
      </c>
      <c r="V45" s="21">
        <f t="shared" si="2"/>
        <v>87.36</v>
      </c>
      <c r="W45">
        <f t="shared" si="3"/>
        <v>43.679999999999993</v>
      </c>
      <c r="X45" s="80">
        <f t="shared" si="4"/>
        <v>101.92</v>
      </c>
      <c r="Y45" s="21">
        <f t="shared" si="5"/>
        <v>515.4</v>
      </c>
      <c r="Z45" s="21">
        <f t="shared" si="6"/>
        <v>412.32</v>
      </c>
      <c r="AA45" s="21">
        <f t="shared" si="7"/>
        <v>618.48</v>
      </c>
      <c r="AB45">
        <f t="shared" si="8"/>
        <v>309.24</v>
      </c>
      <c r="AC45" s="80">
        <f t="shared" si="9"/>
        <v>721.56</v>
      </c>
    </row>
    <row r="46" spans="1:29">
      <c r="A46" s="46"/>
      <c r="B46" s="42"/>
      <c r="C46" s="42"/>
      <c r="D46" s="42"/>
      <c r="E46" s="42"/>
      <c r="F46" s="42"/>
      <c r="G46" s="13"/>
      <c r="T46" s="81">
        <f t="shared" si="0"/>
        <v>72.8</v>
      </c>
      <c r="U46" s="21">
        <f t="shared" si="1"/>
        <v>58.239999999999995</v>
      </c>
      <c r="V46" s="21">
        <f t="shared" si="2"/>
        <v>87.36</v>
      </c>
      <c r="W46">
        <f t="shared" si="3"/>
        <v>43.679999999999993</v>
      </c>
      <c r="X46" s="80">
        <f t="shared" si="4"/>
        <v>101.92</v>
      </c>
      <c r="Y46" s="21">
        <f t="shared" si="5"/>
        <v>515.4</v>
      </c>
      <c r="Z46" s="21">
        <f t="shared" si="6"/>
        <v>412.32</v>
      </c>
      <c r="AA46" s="21">
        <f t="shared" si="7"/>
        <v>618.48</v>
      </c>
      <c r="AB46">
        <f t="shared" si="8"/>
        <v>309.24</v>
      </c>
      <c r="AC46" s="80">
        <f t="shared" si="9"/>
        <v>721.56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72.8</v>
      </c>
      <c r="U47" s="21">
        <f t="shared" si="1"/>
        <v>58.239999999999995</v>
      </c>
      <c r="V47" s="21">
        <f t="shared" si="2"/>
        <v>87.36</v>
      </c>
      <c r="W47">
        <f t="shared" si="3"/>
        <v>43.679999999999993</v>
      </c>
      <c r="X47" s="80">
        <f t="shared" si="4"/>
        <v>101.92</v>
      </c>
      <c r="Y47" s="21">
        <f t="shared" si="5"/>
        <v>515.4</v>
      </c>
      <c r="Z47" s="21">
        <f t="shared" si="6"/>
        <v>412.32</v>
      </c>
      <c r="AA47" s="21">
        <f t="shared" si="7"/>
        <v>618.48</v>
      </c>
      <c r="AB47">
        <f t="shared" si="8"/>
        <v>309.24</v>
      </c>
      <c r="AC47" s="80">
        <f t="shared" si="9"/>
        <v>721.56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72.8</v>
      </c>
      <c r="U48" s="21">
        <f t="shared" si="1"/>
        <v>58.239999999999995</v>
      </c>
      <c r="V48" s="21">
        <f t="shared" si="2"/>
        <v>87.36</v>
      </c>
      <c r="W48">
        <f t="shared" si="3"/>
        <v>43.679999999999993</v>
      </c>
      <c r="X48" s="80">
        <f t="shared" si="4"/>
        <v>101.92</v>
      </c>
      <c r="Y48" s="21">
        <f t="shared" si="5"/>
        <v>515.4</v>
      </c>
      <c r="Z48" s="21">
        <f t="shared" si="6"/>
        <v>412.32</v>
      </c>
      <c r="AA48" s="21">
        <f t="shared" si="7"/>
        <v>618.48</v>
      </c>
      <c r="AB48">
        <f t="shared" si="8"/>
        <v>309.24</v>
      </c>
      <c r="AC48" s="80">
        <f t="shared" si="9"/>
        <v>721.56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72.8</v>
      </c>
      <c r="U49" s="21">
        <f t="shared" si="1"/>
        <v>58.239999999999995</v>
      </c>
      <c r="V49" s="21">
        <f t="shared" si="2"/>
        <v>87.36</v>
      </c>
      <c r="W49">
        <f t="shared" si="3"/>
        <v>43.679999999999993</v>
      </c>
      <c r="X49" s="80">
        <f t="shared" si="4"/>
        <v>101.92</v>
      </c>
      <c r="Y49" s="21">
        <f t="shared" si="5"/>
        <v>515.4</v>
      </c>
      <c r="Z49" s="21">
        <f t="shared" si="6"/>
        <v>412.32</v>
      </c>
      <c r="AA49" s="21">
        <f t="shared" si="7"/>
        <v>618.48</v>
      </c>
      <c r="AB49">
        <f t="shared" si="8"/>
        <v>309.24</v>
      </c>
      <c r="AC49" s="80">
        <f t="shared" si="9"/>
        <v>721.56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72.8</v>
      </c>
      <c r="U50" s="21">
        <f t="shared" si="1"/>
        <v>58.239999999999995</v>
      </c>
      <c r="V50" s="21">
        <f t="shared" si="2"/>
        <v>87.36</v>
      </c>
      <c r="W50">
        <f t="shared" si="3"/>
        <v>43.679999999999993</v>
      </c>
      <c r="X50" s="80">
        <f t="shared" si="4"/>
        <v>101.92</v>
      </c>
      <c r="Y50" s="21">
        <f t="shared" si="5"/>
        <v>515.4</v>
      </c>
      <c r="Z50" s="21">
        <f t="shared" si="6"/>
        <v>412.32</v>
      </c>
      <c r="AA50" s="21">
        <f t="shared" si="7"/>
        <v>618.48</v>
      </c>
      <c r="AB50">
        <f t="shared" si="8"/>
        <v>309.24</v>
      </c>
      <c r="AC50" s="80">
        <f t="shared" si="9"/>
        <v>721.56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72.8</v>
      </c>
      <c r="U51" s="21">
        <f t="shared" si="1"/>
        <v>58.239999999999995</v>
      </c>
      <c r="V51" s="21">
        <f t="shared" si="2"/>
        <v>87.36</v>
      </c>
      <c r="W51">
        <f t="shared" si="3"/>
        <v>43.679999999999993</v>
      </c>
      <c r="X51" s="80">
        <f t="shared" si="4"/>
        <v>101.92</v>
      </c>
      <c r="Y51" s="21">
        <f t="shared" si="5"/>
        <v>515.4</v>
      </c>
      <c r="Z51" s="21">
        <f t="shared" si="6"/>
        <v>412.32</v>
      </c>
      <c r="AA51" s="21">
        <f t="shared" si="7"/>
        <v>618.48</v>
      </c>
      <c r="AB51">
        <f t="shared" si="8"/>
        <v>309.24</v>
      </c>
      <c r="AC51" s="80">
        <f t="shared" si="9"/>
        <v>721.56</v>
      </c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12"/>
    </row>
  </sheetData>
  <sheetProtection algorithmName="SHA-512" hashValue="tH1f2AQcQ55g5fPNTZpOakL798jB+LCOYgN98X5sJONwo6xcWtDUSsqPjpiosRV9NuUL76MC+d+n9jqOmb3m5A==" saltValue="y0tBCnwlxtVAoz7BsvFaKw==" spinCount="100000" sheet="1" objects="1" scenarios="1"/>
  <mergeCells count="12">
    <mergeCell ref="D34:F34"/>
    <mergeCell ref="D9:F9"/>
    <mergeCell ref="A5:A6"/>
    <mergeCell ref="D5:F5"/>
    <mergeCell ref="D6:F6"/>
    <mergeCell ref="D7:F7"/>
    <mergeCell ref="D8:F8"/>
    <mergeCell ref="D10:F10"/>
    <mergeCell ref="D11:F11"/>
    <mergeCell ref="D12:F12"/>
    <mergeCell ref="D13:F13"/>
    <mergeCell ref="D14:F1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ECE1-7325-457E-9E53-B06F4AD2E37D}">
  <dimension ref="A1:AC58"/>
  <sheetViews>
    <sheetView topLeftCell="A10" workbookViewId="0">
      <selection activeCell="B25" sqref="B25"/>
    </sheetView>
  </sheetViews>
  <sheetFormatPr defaultRowHeight="15"/>
  <cols>
    <col min="1" max="1" width="11.140625" customWidth="1"/>
    <col min="2" max="2" width="11.28515625" customWidth="1"/>
    <col min="3" max="3" width="12" customWidth="1"/>
    <col min="4" max="4" width="12.7109375" customWidth="1"/>
    <col min="5" max="5" width="49.7109375" customWidth="1"/>
    <col min="6" max="6" width="19.7109375" customWidth="1"/>
    <col min="9" max="9" width="12.7109375" customWidth="1"/>
    <col min="13" max="13" width="24.28515625" customWidth="1"/>
    <col min="19" max="19" width="10.140625" bestFit="1" customWidth="1"/>
    <col min="20" max="20" width="11.7109375" customWidth="1"/>
    <col min="25" max="25" width="11.42578125" customWidth="1"/>
  </cols>
  <sheetData>
    <row r="1" spans="1:29" ht="20.25">
      <c r="A1" s="1" t="s">
        <v>0</v>
      </c>
      <c r="B1" s="2"/>
      <c r="C1" s="3">
        <v>114</v>
      </c>
      <c r="D1" s="4"/>
      <c r="E1" s="5" t="s">
        <v>1</v>
      </c>
      <c r="F1" s="6">
        <v>2024</v>
      </c>
      <c r="H1" s="7"/>
      <c r="I1" s="8" t="s">
        <v>2</v>
      </c>
      <c r="J1" s="9" t="s">
        <v>3</v>
      </c>
      <c r="K1" s="9" t="s">
        <v>4</v>
      </c>
      <c r="M1" s="83" t="s">
        <v>5</v>
      </c>
      <c r="N1" s="84" t="s">
        <v>3</v>
      </c>
      <c r="O1" s="84" t="s">
        <v>4</v>
      </c>
      <c r="P1" s="7"/>
      <c r="Q1" s="7"/>
      <c r="R1" s="7"/>
      <c r="S1" s="10"/>
      <c r="T1" s="7"/>
    </row>
    <row r="2" spans="1:29">
      <c r="A2" s="1" t="s">
        <v>8</v>
      </c>
      <c r="B2" s="2"/>
      <c r="C2" s="3">
        <v>115</v>
      </c>
      <c r="D2" s="4"/>
      <c r="E2" s="11" t="s">
        <v>119</v>
      </c>
      <c r="F2" s="68"/>
      <c r="H2" s="7"/>
      <c r="I2" s="13" t="s">
        <v>10</v>
      </c>
      <c r="J2" s="14">
        <f>AVERAGE(B7:B12)</f>
        <v>31.166666666666668</v>
      </c>
      <c r="K2" s="14">
        <f>AVERAGE(C7:C12)</f>
        <v>483.33333333333331</v>
      </c>
      <c r="M2" s="13" t="s">
        <v>10</v>
      </c>
      <c r="N2" s="14"/>
      <c r="O2" s="14"/>
      <c r="P2" s="21"/>
      <c r="Q2" s="21"/>
      <c r="R2" s="21"/>
    </row>
    <row r="3" spans="1:29">
      <c r="A3" s="15"/>
      <c r="B3" s="16" t="s">
        <v>58</v>
      </c>
      <c r="C3" s="15">
        <v>45560</v>
      </c>
      <c r="D3" s="18"/>
      <c r="E3" s="11" t="s">
        <v>120</v>
      </c>
      <c r="F3" s="69"/>
      <c r="H3" s="7"/>
      <c r="I3" s="13" t="s">
        <v>12</v>
      </c>
      <c r="J3" s="19">
        <f>STDEV(B7:B12)</f>
        <v>7.277820186475247</v>
      </c>
      <c r="K3" s="19">
        <f>STDEV(C7:C12)</f>
        <v>115.49487723127226</v>
      </c>
      <c r="M3" s="13" t="s">
        <v>12</v>
      </c>
      <c r="N3" s="19"/>
      <c r="O3" s="19"/>
      <c r="P3" s="52"/>
      <c r="Q3" s="52"/>
      <c r="R3" s="52"/>
    </row>
    <row r="4" spans="1:29">
      <c r="A4" s="12"/>
      <c r="D4" s="20"/>
      <c r="F4" s="21"/>
      <c r="G4" s="22"/>
      <c r="H4" s="7"/>
      <c r="I4" s="13" t="s">
        <v>13</v>
      </c>
      <c r="J4" s="23">
        <f>J2*0.2</f>
        <v>6.2333333333333343</v>
      </c>
      <c r="K4" s="13">
        <f>0.2*K2</f>
        <v>96.666666666666671</v>
      </c>
      <c r="M4" s="13" t="s">
        <v>13</v>
      </c>
      <c r="N4" s="23"/>
      <c r="O4" s="13">
        <f>0.2*O2</f>
        <v>0</v>
      </c>
    </row>
    <row r="5" spans="1:29">
      <c r="A5" s="235" t="s">
        <v>14</v>
      </c>
      <c r="B5" s="24" t="s">
        <v>15</v>
      </c>
      <c r="C5" s="150" t="s">
        <v>16</v>
      </c>
      <c r="D5" s="246" t="s">
        <v>17</v>
      </c>
      <c r="E5" s="246"/>
      <c r="F5" s="246"/>
      <c r="G5" s="33"/>
      <c r="H5" s="7"/>
      <c r="I5" s="27" t="s">
        <v>18</v>
      </c>
      <c r="J5" s="28"/>
      <c r="K5" s="27"/>
      <c r="M5" s="85" t="s">
        <v>18</v>
      </c>
      <c r="N5" s="86"/>
      <c r="O5" s="85"/>
      <c r="P5" s="7"/>
      <c r="Q5" s="7"/>
      <c r="R5" s="7"/>
    </row>
    <row r="6" spans="1:29">
      <c r="A6" s="236"/>
      <c r="B6" s="29" t="s">
        <v>121</v>
      </c>
      <c r="C6" s="57" t="s">
        <v>122</v>
      </c>
      <c r="D6" s="243"/>
      <c r="E6" s="244"/>
      <c r="F6" s="244"/>
      <c r="G6" s="33"/>
      <c r="H6" s="7"/>
      <c r="I6" s="26" t="s">
        <v>22</v>
      </c>
      <c r="J6" s="19">
        <f>J2-(2*J4)</f>
        <v>18.7</v>
      </c>
      <c r="K6" s="19">
        <f>K2-(2*K4)</f>
        <v>290</v>
      </c>
      <c r="M6" s="26" t="s">
        <v>22</v>
      </c>
      <c r="N6" s="19"/>
      <c r="O6" s="19">
        <f>O2-(2*O4)</f>
        <v>0</v>
      </c>
      <c r="P6" s="52"/>
      <c r="Q6" s="52"/>
      <c r="R6" s="52"/>
      <c r="T6" s="74" t="s">
        <v>23</v>
      </c>
      <c r="U6" s="75"/>
      <c r="V6" s="75"/>
      <c r="W6" s="75"/>
      <c r="X6" s="76"/>
      <c r="Y6" s="75" t="s">
        <v>24</v>
      </c>
      <c r="Z6" s="75"/>
      <c r="AA6" s="75"/>
      <c r="AB6" s="75"/>
      <c r="AC6" s="76"/>
    </row>
    <row r="7" spans="1:29">
      <c r="A7" s="70">
        <v>45560</v>
      </c>
      <c r="B7" s="31">
        <v>37</v>
      </c>
      <c r="C7" s="58">
        <v>476</v>
      </c>
      <c r="D7" s="234"/>
      <c r="E7" s="234"/>
      <c r="F7" s="234"/>
      <c r="G7" s="32"/>
      <c r="H7" s="7"/>
      <c r="I7" s="26" t="s">
        <v>25</v>
      </c>
      <c r="J7" s="19">
        <f>J2+(2*J4)</f>
        <v>43.63333333333334</v>
      </c>
      <c r="K7" s="19">
        <f>K2+(2*K4)</f>
        <v>676.66666666666663</v>
      </c>
      <c r="M7" s="26" t="s">
        <v>25</v>
      </c>
      <c r="N7" s="19"/>
      <c r="O7" s="19">
        <f>O2+(2*O4)</f>
        <v>0</v>
      </c>
      <c r="P7" s="52"/>
      <c r="Q7" s="52"/>
      <c r="R7" s="52"/>
      <c r="T7" s="77" t="s">
        <v>26</v>
      </c>
      <c r="U7" s="78" t="s">
        <v>27</v>
      </c>
      <c r="V7" s="78" t="s">
        <v>28</v>
      </c>
      <c r="W7" s="78" t="s">
        <v>29</v>
      </c>
      <c r="X7" s="79" t="s">
        <v>44</v>
      </c>
      <c r="Y7" t="s">
        <v>26</v>
      </c>
      <c r="Z7" s="78" t="s">
        <v>27</v>
      </c>
      <c r="AA7" s="78" t="s">
        <v>28</v>
      </c>
      <c r="AB7" s="78" t="s">
        <v>29</v>
      </c>
      <c r="AC7" s="79" t="s">
        <v>44</v>
      </c>
    </row>
    <row r="8" spans="1:29">
      <c r="A8" s="46">
        <v>45561</v>
      </c>
      <c r="B8" s="31">
        <v>19</v>
      </c>
      <c r="C8" s="59">
        <v>324</v>
      </c>
      <c r="D8" s="234"/>
      <c r="E8" s="234"/>
      <c r="F8" s="234"/>
      <c r="G8" s="33"/>
      <c r="H8" s="7"/>
      <c r="T8" s="81">
        <f>$J$2</f>
        <v>31.166666666666668</v>
      </c>
      <c r="U8" s="21">
        <f>$J$2-$J$4</f>
        <v>24.933333333333334</v>
      </c>
      <c r="V8" s="21">
        <f>$J$2+$J$4</f>
        <v>37.400000000000006</v>
      </c>
      <c r="W8">
        <f>$J$2-(2*$J$4)</f>
        <v>18.7</v>
      </c>
      <c r="X8" s="80">
        <f>$J$2+(2*$J$4)</f>
        <v>43.63333333333334</v>
      </c>
      <c r="Y8" s="21">
        <f>$K$2</f>
        <v>483.33333333333331</v>
      </c>
      <c r="Z8" s="21">
        <f>$K$2-$K$4</f>
        <v>386.66666666666663</v>
      </c>
      <c r="AA8" s="21">
        <f>$K$2+$K$4</f>
        <v>580</v>
      </c>
      <c r="AB8">
        <f>$K$2-(2*$K$4)</f>
        <v>290</v>
      </c>
      <c r="AC8" s="80">
        <f>$K$2+(2*$K$4)</f>
        <v>676.66666666666663</v>
      </c>
    </row>
    <row r="9" spans="1:29">
      <c r="A9" s="46">
        <v>45562</v>
      </c>
      <c r="B9" s="31">
        <v>31</v>
      </c>
      <c r="C9" s="59">
        <v>429</v>
      </c>
      <c r="D9" s="234"/>
      <c r="E9" s="234"/>
      <c r="F9" s="234"/>
      <c r="G9" s="32"/>
      <c r="M9" s="7"/>
      <c r="N9" s="34"/>
      <c r="O9" s="7"/>
      <c r="P9" s="7"/>
      <c r="Q9" s="7"/>
      <c r="R9" s="7"/>
      <c r="T9" s="81">
        <f t="shared" ref="T9:T51" si="0">$J$2</f>
        <v>31.166666666666668</v>
      </c>
      <c r="U9" s="21">
        <f t="shared" ref="U9:U51" si="1">$J$2-$J$4</f>
        <v>24.933333333333334</v>
      </c>
      <c r="V9" s="21">
        <f t="shared" ref="V9:V51" si="2">$J$2+$J$4</f>
        <v>37.400000000000006</v>
      </c>
      <c r="W9">
        <f t="shared" ref="W9:W51" si="3">$J$2-(2*$J$4)</f>
        <v>18.7</v>
      </c>
      <c r="X9" s="80">
        <f t="shared" ref="X9:X51" si="4">$J$2+(2*$J$4)</f>
        <v>43.63333333333334</v>
      </c>
      <c r="Y9" s="21">
        <f t="shared" ref="Y9:Y51" si="5">$K$2</f>
        <v>483.33333333333331</v>
      </c>
      <c r="Z9" s="21">
        <f t="shared" ref="Z9:Z51" si="6">$K$2-$K$4</f>
        <v>386.66666666666663</v>
      </c>
      <c r="AA9" s="21">
        <f t="shared" ref="AA9:AA51" si="7">$K$2+$K$4</f>
        <v>580</v>
      </c>
      <c r="AB9">
        <f t="shared" ref="AB9:AB51" si="8">$K$2-(2*$K$4)</f>
        <v>290</v>
      </c>
      <c r="AC9" s="80">
        <f t="shared" ref="AC9:AC51" si="9">$K$2+(2*$K$4)</f>
        <v>676.66666666666663</v>
      </c>
    </row>
    <row r="10" spans="1:29">
      <c r="A10" s="46">
        <v>45565</v>
      </c>
      <c r="B10" s="101">
        <v>29</v>
      </c>
      <c r="C10" s="102">
        <v>491</v>
      </c>
      <c r="D10" s="234"/>
      <c r="E10" s="234"/>
      <c r="F10" s="234"/>
      <c r="G10" s="32"/>
      <c r="I10" s="36"/>
      <c r="T10" s="81">
        <f t="shared" si="0"/>
        <v>31.166666666666668</v>
      </c>
      <c r="U10" s="21">
        <f t="shared" si="1"/>
        <v>24.933333333333334</v>
      </c>
      <c r="V10" s="21">
        <f t="shared" si="2"/>
        <v>37.400000000000006</v>
      </c>
      <c r="W10">
        <f t="shared" si="3"/>
        <v>18.7</v>
      </c>
      <c r="X10" s="80">
        <f t="shared" si="4"/>
        <v>43.63333333333334</v>
      </c>
      <c r="Y10" s="21">
        <f t="shared" si="5"/>
        <v>483.33333333333331</v>
      </c>
      <c r="Z10" s="21">
        <f t="shared" si="6"/>
        <v>386.66666666666663</v>
      </c>
      <c r="AA10" s="21">
        <f t="shared" si="7"/>
        <v>580</v>
      </c>
      <c r="AB10">
        <f t="shared" si="8"/>
        <v>290</v>
      </c>
      <c r="AC10" s="80">
        <f t="shared" si="9"/>
        <v>676.66666666666663</v>
      </c>
    </row>
    <row r="11" spans="1:29">
      <c r="A11" s="46">
        <v>45566</v>
      </c>
      <c r="B11" s="108">
        <v>31</v>
      </c>
      <c r="C11" s="109">
        <v>502</v>
      </c>
      <c r="D11" s="234"/>
      <c r="E11" s="234"/>
      <c r="F11" s="234"/>
      <c r="G11" s="32"/>
      <c r="J11" s="21"/>
      <c r="K11" s="21"/>
      <c r="T11" s="81">
        <f t="shared" si="0"/>
        <v>31.166666666666668</v>
      </c>
      <c r="U11" s="21">
        <f t="shared" si="1"/>
        <v>24.933333333333334</v>
      </c>
      <c r="V11" s="21">
        <f t="shared" si="2"/>
        <v>37.400000000000006</v>
      </c>
      <c r="W11">
        <f t="shared" si="3"/>
        <v>18.7</v>
      </c>
      <c r="X11" s="80">
        <f t="shared" si="4"/>
        <v>43.63333333333334</v>
      </c>
      <c r="Y11" s="21">
        <f t="shared" si="5"/>
        <v>483.33333333333331</v>
      </c>
      <c r="Z11" s="21">
        <f t="shared" si="6"/>
        <v>386.66666666666663</v>
      </c>
      <c r="AA11" s="21">
        <f t="shared" si="7"/>
        <v>580</v>
      </c>
      <c r="AB11">
        <f t="shared" si="8"/>
        <v>290</v>
      </c>
      <c r="AC11" s="80">
        <f t="shared" si="9"/>
        <v>676.66666666666663</v>
      </c>
    </row>
    <row r="12" spans="1:29">
      <c r="A12" s="46">
        <v>45567</v>
      </c>
      <c r="B12" s="31">
        <v>40</v>
      </c>
      <c r="C12" s="139">
        <v>678</v>
      </c>
      <c r="D12" s="234" t="s">
        <v>118</v>
      </c>
      <c r="E12" s="234"/>
      <c r="F12" s="234"/>
      <c r="G12" s="32"/>
      <c r="J12" s="52"/>
      <c r="K12" s="52"/>
      <c r="T12" s="81">
        <f t="shared" si="0"/>
        <v>31.166666666666668</v>
      </c>
      <c r="U12" s="21">
        <f t="shared" si="1"/>
        <v>24.933333333333334</v>
      </c>
      <c r="V12" s="21">
        <f t="shared" si="2"/>
        <v>37.400000000000006</v>
      </c>
      <c r="W12">
        <f t="shared" si="3"/>
        <v>18.7</v>
      </c>
      <c r="X12" s="80">
        <f t="shared" si="4"/>
        <v>43.63333333333334</v>
      </c>
      <c r="Y12" s="21">
        <f t="shared" si="5"/>
        <v>483.33333333333331</v>
      </c>
      <c r="Z12" s="21">
        <f t="shared" si="6"/>
        <v>386.66666666666663</v>
      </c>
      <c r="AA12" s="21">
        <f t="shared" si="7"/>
        <v>580</v>
      </c>
      <c r="AB12">
        <f t="shared" si="8"/>
        <v>290</v>
      </c>
      <c r="AC12" s="80">
        <f t="shared" si="9"/>
        <v>676.66666666666663</v>
      </c>
    </row>
    <row r="13" spans="1:29">
      <c r="A13" s="46">
        <v>45568</v>
      </c>
      <c r="B13" s="42">
        <v>28</v>
      </c>
      <c r="C13" s="151">
        <v>434</v>
      </c>
      <c r="D13" s="234" t="s">
        <v>113</v>
      </c>
      <c r="E13" s="234"/>
      <c r="F13" s="234"/>
      <c r="G13" s="33"/>
      <c r="T13" s="81">
        <f t="shared" si="0"/>
        <v>31.166666666666668</v>
      </c>
      <c r="U13" s="21">
        <f t="shared" si="1"/>
        <v>24.933333333333334</v>
      </c>
      <c r="V13" s="21">
        <f t="shared" si="2"/>
        <v>37.400000000000006</v>
      </c>
      <c r="W13">
        <f t="shared" si="3"/>
        <v>18.7</v>
      </c>
      <c r="X13" s="80">
        <f t="shared" si="4"/>
        <v>43.63333333333334</v>
      </c>
      <c r="Y13" s="21">
        <f t="shared" si="5"/>
        <v>483.33333333333331</v>
      </c>
      <c r="Z13" s="21">
        <f t="shared" si="6"/>
        <v>386.66666666666663</v>
      </c>
      <c r="AA13" s="21">
        <f t="shared" si="7"/>
        <v>580</v>
      </c>
      <c r="AB13">
        <f t="shared" si="8"/>
        <v>290</v>
      </c>
      <c r="AC13" s="80">
        <f t="shared" si="9"/>
        <v>676.66666666666663</v>
      </c>
    </row>
    <row r="14" spans="1:29">
      <c r="A14" s="46">
        <v>45569</v>
      </c>
      <c r="B14" s="42">
        <v>31</v>
      </c>
      <c r="C14" s="151">
        <v>422</v>
      </c>
      <c r="D14" s="234"/>
      <c r="E14" s="234"/>
      <c r="F14" s="234"/>
      <c r="G14" s="33"/>
      <c r="I14" s="13" t="s">
        <v>31</v>
      </c>
      <c r="J14" s="13"/>
      <c r="K14" s="13"/>
      <c r="T14" s="81">
        <f t="shared" si="0"/>
        <v>31.166666666666668</v>
      </c>
      <c r="U14" s="21">
        <f t="shared" si="1"/>
        <v>24.933333333333334</v>
      </c>
      <c r="V14" s="21">
        <f t="shared" si="2"/>
        <v>37.400000000000006</v>
      </c>
      <c r="W14">
        <f t="shared" si="3"/>
        <v>18.7</v>
      </c>
      <c r="X14" s="80">
        <f t="shared" si="4"/>
        <v>43.63333333333334</v>
      </c>
      <c r="Y14" s="21">
        <f t="shared" si="5"/>
        <v>483.33333333333331</v>
      </c>
      <c r="Z14" s="21">
        <f t="shared" si="6"/>
        <v>386.66666666666663</v>
      </c>
      <c r="AA14" s="21">
        <f t="shared" si="7"/>
        <v>580</v>
      </c>
      <c r="AB14">
        <f t="shared" si="8"/>
        <v>290</v>
      </c>
      <c r="AC14" s="80">
        <f t="shared" si="9"/>
        <v>676.66666666666663</v>
      </c>
    </row>
    <row r="15" spans="1:29">
      <c r="A15" s="46">
        <v>45572</v>
      </c>
      <c r="B15" s="42">
        <v>27</v>
      </c>
      <c r="C15" s="151">
        <v>376</v>
      </c>
      <c r="D15" s="152"/>
      <c r="E15" s="153"/>
      <c r="F15" s="153"/>
      <c r="G15" s="33"/>
      <c r="I15" s="13" t="s">
        <v>10</v>
      </c>
      <c r="J15" s="14">
        <f>AVERAGE(B12:B40)</f>
        <v>32.230769230769234</v>
      </c>
      <c r="K15" s="14">
        <f>AVERAGE(C12:C40)</f>
        <v>454.15384615384613</v>
      </c>
      <c r="M15">
        <f>K15-(0.4*K15)</f>
        <v>272.49230769230769</v>
      </c>
      <c r="T15" s="81">
        <f t="shared" si="0"/>
        <v>31.166666666666668</v>
      </c>
      <c r="U15" s="21">
        <f t="shared" si="1"/>
        <v>24.933333333333334</v>
      </c>
      <c r="V15" s="21">
        <f t="shared" si="2"/>
        <v>37.400000000000006</v>
      </c>
      <c r="W15">
        <f t="shared" si="3"/>
        <v>18.7</v>
      </c>
      <c r="X15" s="80">
        <f t="shared" si="4"/>
        <v>43.63333333333334</v>
      </c>
      <c r="Y15" s="21">
        <f t="shared" si="5"/>
        <v>483.33333333333331</v>
      </c>
      <c r="Z15" s="21">
        <f t="shared" si="6"/>
        <v>386.66666666666663</v>
      </c>
      <c r="AA15" s="21">
        <f t="shared" si="7"/>
        <v>580</v>
      </c>
      <c r="AB15">
        <f t="shared" si="8"/>
        <v>290</v>
      </c>
      <c r="AC15" s="80">
        <f t="shared" si="9"/>
        <v>676.66666666666663</v>
      </c>
    </row>
    <row r="16" spans="1:29">
      <c r="A16" s="46">
        <v>45573</v>
      </c>
      <c r="B16" s="91">
        <v>18</v>
      </c>
      <c r="C16" s="42">
        <v>290</v>
      </c>
      <c r="D16" s="154" t="s">
        <v>123</v>
      </c>
      <c r="E16" s="155"/>
      <c r="F16" s="155"/>
      <c r="G16" s="13"/>
      <c r="I16" s="13" t="s">
        <v>12</v>
      </c>
      <c r="J16" s="13">
        <f>STDEV(B12:B38)</f>
        <v>6.3921024990979518</v>
      </c>
      <c r="K16" s="13">
        <f>STDEV(C13:C38)</f>
        <v>115.9259167823062</v>
      </c>
      <c r="M16">
        <f>K15+(0.4*K15)</f>
        <v>635.81538461538457</v>
      </c>
      <c r="T16" s="81">
        <f t="shared" si="0"/>
        <v>31.166666666666668</v>
      </c>
      <c r="U16" s="21">
        <f t="shared" si="1"/>
        <v>24.933333333333334</v>
      </c>
      <c r="V16" s="21">
        <f t="shared" si="2"/>
        <v>37.400000000000006</v>
      </c>
      <c r="W16">
        <f t="shared" si="3"/>
        <v>18.7</v>
      </c>
      <c r="X16" s="80">
        <f t="shared" si="4"/>
        <v>43.63333333333334</v>
      </c>
      <c r="Y16" s="21">
        <f t="shared" si="5"/>
        <v>483.33333333333331</v>
      </c>
      <c r="Z16" s="21">
        <f t="shared" si="6"/>
        <v>386.66666666666663</v>
      </c>
      <c r="AA16" s="21">
        <f t="shared" si="7"/>
        <v>580</v>
      </c>
      <c r="AB16">
        <f t="shared" si="8"/>
        <v>290</v>
      </c>
      <c r="AC16" s="80">
        <f t="shared" si="9"/>
        <v>676.66666666666663</v>
      </c>
    </row>
    <row r="17" spans="1:29">
      <c r="A17" s="46">
        <v>45574</v>
      </c>
      <c r="B17" s="42">
        <v>34</v>
      </c>
      <c r="C17" s="148">
        <v>585</v>
      </c>
      <c r="D17" s="149"/>
      <c r="E17" s="42"/>
      <c r="F17" s="42"/>
      <c r="G17" s="13"/>
      <c r="I17" s="13" t="s">
        <v>33</v>
      </c>
      <c r="J17" s="13">
        <f>J16/J15*100</f>
        <v>19.8322989232156</v>
      </c>
      <c r="K17" s="13">
        <f>K16/K15*100</f>
        <v>25.525693058434634</v>
      </c>
      <c r="T17" s="81">
        <f t="shared" si="0"/>
        <v>31.166666666666668</v>
      </c>
      <c r="U17" s="21">
        <f t="shared" si="1"/>
        <v>24.933333333333334</v>
      </c>
      <c r="V17" s="21">
        <f t="shared" si="2"/>
        <v>37.400000000000006</v>
      </c>
      <c r="W17">
        <f t="shared" si="3"/>
        <v>18.7</v>
      </c>
      <c r="X17" s="80">
        <f t="shared" si="4"/>
        <v>43.63333333333334</v>
      </c>
      <c r="Y17" s="21">
        <f t="shared" si="5"/>
        <v>483.33333333333331</v>
      </c>
      <c r="Z17" s="21">
        <f t="shared" si="6"/>
        <v>386.66666666666663</v>
      </c>
      <c r="AA17" s="21">
        <f t="shared" si="7"/>
        <v>580</v>
      </c>
      <c r="AB17">
        <f t="shared" si="8"/>
        <v>290</v>
      </c>
      <c r="AC17" s="80">
        <f t="shared" si="9"/>
        <v>676.66666666666663</v>
      </c>
    </row>
    <row r="18" spans="1:29">
      <c r="A18" s="70">
        <v>45575</v>
      </c>
      <c r="B18" s="102">
        <v>42</v>
      </c>
      <c r="C18" s="92">
        <v>590</v>
      </c>
      <c r="D18" s="112"/>
      <c r="E18" s="147"/>
      <c r="F18" s="42"/>
      <c r="G18" s="13"/>
      <c r="T18" s="81">
        <f t="shared" si="0"/>
        <v>31.166666666666668</v>
      </c>
      <c r="U18" s="21">
        <f t="shared" si="1"/>
        <v>24.933333333333334</v>
      </c>
      <c r="V18" s="21">
        <f t="shared" si="2"/>
        <v>37.400000000000006</v>
      </c>
      <c r="W18">
        <f t="shared" si="3"/>
        <v>18.7</v>
      </c>
      <c r="X18" s="80">
        <f t="shared" si="4"/>
        <v>43.63333333333334</v>
      </c>
      <c r="Y18" s="21">
        <f t="shared" si="5"/>
        <v>483.33333333333331</v>
      </c>
      <c r="Z18" s="21">
        <f t="shared" si="6"/>
        <v>386.66666666666663</v>
      </c>
      <c r="AA18" s="21">
        <f t="shared" si="7"/>
        <v>580</v>
      </c>
      <c r="AB18">
        <f t="shared" si="8"/>
        <v>290</v>
      </c>
      <c r="AC18" s="80">
        <f t="shared" si="9"/>
        <v>676.66666666666663</v>
      </c>
    </row>
    <row r="19" spans="1:29">
      <c r="A19" s="71">
        <v>45576</v>
      </c>
      <c r="B19" s="143">
        <v>37</v>
      </c>
      <c r="C19" s="145">
        <v>362</v>
      </c>
      <c r="D19" s="146"/>
      <c r="E19" s="42"/>
      <c r="F19" s="42"/>
      <c r="G19" s="13"/>
      <c r="T19" s="81">
        <f t="shared" si="0"/>
        <v>31.166666666666668</v>
      </c>
      <c r="U19" s="21">
        <f t="shared" si="1"/>
        <v>24.933333333333334</v>
      </c>
      <c r="V19" s="21">
        <f t="shared" si="2"/>
        <v>37.400000000000006</v>
      </c>
      <c r="W19">
        <f t="shared" si="3"/>
        <v>18.7</v>
      </c>
      <c r="X19" s="80">
        <f t="shared" si="4"/>
        <v>43.63333333333334</v>
      </c>
      <c r="Y19" s="21">
        <f t="shared" si="5"/>
        <v>483.33333333333331</v>
      </c>
      <c r="Z19" s="21">
        <f t="shared" si="6"/>
        <v>386.66666666666663</v>
      </c>
      <c r="AA19" s="21">
        <f t="shared" si="7"/>
        <v>580</v>
      </c>
      <c r="AB19">
        <f t="shared" si="8"/>
        <v>290</v>
      </c>
      <c r="AC19" s="80">
        <f t="shared" si="9"/>
        <v>676.66666666666663</v>
      </c>
    </row>
    <row r="20" spans="1:29">
      <c r="A20" s="120">
        <v>45579</v>
      </c>
      <c r="B20" s="92">
        <v>34</v>
      </c>
      <c r="C20" s="92">
        <v>480</v>
      </c>
      <c r="D20" s="111"/>
      <c r="E20" s="42"/>
      <c r="F20" s="42"/>
      <c r="G20" s="13"/>
      <c r="T20" s="81">
        <v>31</v>
      </c>
      <c r="U20" s="21">
        <v>25</v>
      </c>
      <c r="V20" s="21">
        <v>37</v>
      </c>
      <c r="W20" s="21">
        <v>18.7</v>
      </c>
      <c r="X20" s="80">
        <v>43.633330000000001</v>
      </c>
      <c r="Y20" s="21">
        <f t="shared" si="5"/>
        <v>483.33333333333331</v>
      </c>
      <c r="Z20" s="21">
        <f t="shared" si="6"/>
        <v>386.66666666666663</v>
      </c>
      <c r="AA20" s="21">
        <f t="shared" si="7"/>
        <v>580</v>
      </c>
      <c r="AB20">
        <f t="shared" si="8"/>
        <v>290</v>
      </c>
      <c r="AC20" s="80">
        <f t="shared" si="9"/>
        <v>676.66666666666663</v>
      </c>
    </row>
    <row r="21" spans="1:29">
      <c r="A21" s="71">
        <v>45580</v>
      </c>
      <c r="B21" s="156">
        <v>28</v>
      </c>
      <c r="C21" s="144">
        <v>282</v>
      </c>
      <c r="D21" s="111" t="s">
        <v>124</v>
      </c>
      <c r="E21" s="42"/>
      <c r="F21" s="42"/>
      <c r="G21" s="13"/>
      <c r="T21" s="81">
        <f t="shared" si="0"/>
        <v>31.166666666666668</v>
      </c>
      <c r="U21" s="21">
        <f t="shared" si="1"/>
        <v>24.933333333333334</v>
      </c>
      <c r="V21" s="21">
        <f t="shared" si="2"/>
        <v>37.400000000000006</v>
      </c>
      <c r="W21">
        <f t="shared" si="3"/>
        <v>18.7</v>
      </c>
      <c r="X21" s="80">
        <f t="shared" si="4"/>
        <v>43.63333333333334</v>
      </c>
      <c r="Y21" s="21">
        <f t="shared" si="5"/>
        <v>483.33333333333331</v>
      </c>
      <c r="Z21" s="21">
        <f t="shared" si="6"/>
        <v>386.66666666666663</v>
      </c>
      <c r="AA21" s="21">
        <f t="shared" si="7"/>
        <v>580</v>
      </c>
      <c r="AB21">
        <f t="shared" si="8"/>
        <v>290</v>
      </c>
      <c r="AC21" s="80">
        <f t="shared" si="9"/>
        <v>676.66666666666663</v>
      </c>
    </row>
    <row r="22" spans="1:29">
      <c r="A22" s="46">
        <v>45581</v>
      </c>
      <c r="B22" s="49">
        <v>38</v>
      </c>
      <c r="C22" s="49">
        <v>636</v>
      </c>
      <c r="D22" s="112"/>
      <c r="E22" s="42"/>
      <c r="F22" s="42"/>
      <c r="G22" s="13"/>
      <c r="T22" s="81">
        <f t="shared" si="0"/>
        <v>31.166666666666668</v>
      </c>
      <c r="U22" s="21">
        <f t="shared" si="1"/>
        <v>24.933333333333334</v>
      </c>
      <c r="V22" s="21">
        <f t="shared" si="2"/>
        <v>37.400000000000006</v>
      </c>
      <c r="W22">
        <f t="shared" si="3"/>
        <v>18.7</v>
      </c>
      <c r="X22" s="80">
        <f t="shared" si="4"/>
        <v>43.63333333333334</v>
      </c>
      <c r="Y22" s="21">
        <f t="shared" si="5"/>
        <v>483.33333333333331</v>
      </c>
      <c r="Z22" s="21">
        <f t="shared" si="6"/>
        <v>386.66666666666663</v>
      </c>
      <c r="AA22" s="21">
        <f t="shared" si="7"/>
        <v>580</v>
      </c>
      <c r="AB22">
        <f t="shared" si="8"/>
        <v>290</v>
      </c>
      <c r="AC22" s="80">
        <f t="shared" si="9"/>
        <v>676.66666666666663</v>
      </c>
    </row>
    <row r="23" spans="1:29">
      <c r="A23" s="46">
        <v>45582</v>
      </c>
      <c r="B23" s="93">
        <v>30</v>
      </c>
      <c r="C23" s="49">
        <v>371</v>
      </c>
      <c r="D23" s="111"/>
      <c r="E23" s="48"/>
      <c r="F23" s="39"/>
      <c r="G23" s="13"/>
      <c r="T23" s="81">
        <f t="shared" si="0"/>
        <v>31.166666666666668</v>
      </c>
      <c r="U23" s="21">
        <f t="shared" si="1"/>
        <v>24.933333333333334</v>
      </c>
      <c r="V23" s="21">
        <f t="shared" si="2"/>
        <v>37.400000000000006</v>
      </c>
      <c r="W23">
        <f t="shared" si="3"/>
        <v>18.7</v>
      </c>
      <c r="X23" s="80">
        <f t="shared" si="4"/>
        <v>43.63333333333334</v>
      </c>
      <c r="Y23" s="21">
        <f t="shared" si="5"/>
        <v>483.33333333333331</v>
      </c>
      <c r="Z23" s="21">
        <f t="shared" si="6"/>
        <v>386.66666666666663</v>
      </c>
      <c r="AA23" s="21">
        <f t="shared" si="7"/>
        <v>580</v>
      </c>
      <c r="AB23">
        <f t="shared" si="8"/>
        <v>290</v>
      </c>
      <c r="AC23" s="80">
        <f t="shared" si="9"/>
        <v>676.66666666666663</v>
      </c>
    </row>
    <row r="24" spans="1:29">
      <c r="A24" s="46">
        <v>45583</v>
      </c>
      <c r="B24" s="94">
        <v>32</v>
      </c>
      <c r="C24" s="94">
        <v>398</v>
      </c>
      <c r="D24" s="48"/>
      <c r="E24" s="42"/>
      <c r="F24" s="42"/>
      <c r="G24" s="13"/>
      <c r="T24" s="81">
        <f t="shared" si="0"/>
        <v>31.166666666666668</v>
      </c>
      <c r="U24" s="21">
        <f t="shared" si="1"/>
        <v>24.933333333333334</v>
      </c>
      <c r="V24" s="21">
        <f t="shared" si="2"/>
        <v>37.400000000000006</v>
      </c>
      <c r="W24">
        <f t="shared" si="3"/>
        <v>18.7</v>
      </c>
      <c r="X24" s="80">
        <f t="shared" si="4"/>
        <v>43.63333333333334</v>
      </c>
      <c r="Y24" s="21">
        <f t="shared" si="5"/>
        <v>483.33333333333331</v>
      </c>
      <c r="Z24" s="21">
        <f t="shared" si="6"/>
        <v>386.66666666666663</v>
      </c>
      <c r="AA24" s="21">
        <f t="shared" si="7"/>
        <v>580</v>
      </c>
      <c r="AB24">
        <f t="shared" si="8"/>
        <v>290</v>
      </c>
      <c r="AC24" s="80">
        <f t="shared" si="9"/>
        <v>676.66666666666663</v>
      </c>
    </row>
    <row r="25" spans="1:29">
      <c r="A25" s="46">
        <v>45596</v>
      </c>
      <c r="B25" s="49"/>
      <c r="C25" s="42"/>
      <c r="D25" s="48"/>
      <c r="E25" s="42"/>
      <c r="F25" s="42"/>
      <c r="G25" s="13"/>
      <c r="J25" s="21"/>
      <c r="T25" s="81">
        <f t="shared" si="0"/>
        <v>31.166666666666668</v>
      </c>
      <c r="U25" s="21">
        <f t="shared" si="1"/>
        <v>24.933333333333334</v>
      </c>
      <c r="V25" s="21">
        <f t="shared" si="2"/>
        <v>37.400000000000006</v>
      </c>
      <c r="W25">
        <f t="shared" si="3"/>
        <v>18.7</v>
      </c>
      <c r="X25" s="80">
        <f t="shared" si="4"/>
        <v>43.63333333333334</v>
      </c>
      <c r="Y25" s="21">
        <f t="shared" si="5"/>
        <v>483.33333333333331</v>
      </c>
      <c r="Z25" s="21">
        <f t="shared" si="6"/>
        <v>386.66666666666663</v>
      </c>
      <c r="AA25" s="21">
        <f t="shared" si="7"/>
        <v>580</v>
      </c>
      <c r="AB25">
        <f t="shared" si="8"/>
        <v>290</v>
      </c>
      <c r="AC25" s="80">
        <f t="shared" si="9"/>
        <v>676.66666666666663</v>
      </c>
    </row>
    <row r="26" spans="1:29">
      <c r="A26" s="46">
        <v>45597</v>
      </c>
      <c r="B26" s="49"/>
      <c r="C26" s="42"/>
      <c r="D26" s="112"/>
      <c r="E26" s="42"/>
      <c r="F26" s="42"/>
      <c r="G26" s="13"/>
      <c r="T26" s="81">
        <f t="shared" si="0"/>
        <v>31.166666666666668</v>
      </c>
      <c r="U26" s="21">
        <f t="shared" si="1"/>
        <v>24.933333333333334</v>
      </c>
      <c r="V26" s="21">
        <f t="shared" si="2"/>
        <v>37.400000000000006</v>
      </c>
      <c r="W26">
        <f t="shared" si="3"/>
        <v>18.7</v>
      </c>
      <c r="X26" s="80">
        <f t="shared" si="4"/>
        <v>43.63333333333334</v>
      </c>
      <c r="Y26" s="21">
        <f t="shared" si="5"/>
        <v>483.33333333333331</v>
      </c>
      <c r="Z26" s="21">
        <f t="shared" si="6"/>
        <v>386.66666666666663</v>
      </c>
      <c r="AA26" s="21">
        <f t="shared" si="7"/>
        <v>580</v>
      </c>
      <c r="AB26">
        <f t="shared" si="8"/>
        <v>290</v>
      </c>
      <c r="AC26" s="80">
        <f t="shared" si="9"/>
        <v>676.66666666666663</v>
      </c>
    </row>
    <row r="27" spans="1:29">
      <c r="A27" s="46">
        <v>45600</v>
      </c>
      <c r="B27" s="42"/>
      <c r="C27" s="42"/>
      <c r="D27" s="112"/>
      <c r="E27" s="42"/>
      <c r="F27" s="42"/>
      <c r="G27" s="13"/>
      <c r="T27" s="81">
        <f t="shared" si="0"/>
        <v>31.166666666666668</v>
      </c>
      <c r="U27" s="21">
        <f t="shared" si="1"/>
        <v>24.933333333333334</v>
      </c>
      <c r="V27" s="21">
        <f t="shared" si="2"/>
        <v>37.400000000000006</v>
      </c>
      <c r="W27">
        <f t="shared" si="3"/>
        <v>18.7</v>
      </c>
      <c r="X27" s="80">
        <f t="shared" si="4"/>
        <v>43.63333333333334</v>
      </c>
      <c r="Y27" s="21">
        <f t="shared" si="5"/>
        <v>483.33333333333331</v>
      </c>
      <c r="Z27" s="21">
        <f t="shared" si="6"/>
        <v>386.66666666666663</v>
      </c>
      <c r="AA27" s="21">
        <f t="shared" si="7"/>
        <v>580</v>
      </c>
      <c r="AB27">
        <f t="shared" si="8"/>
        <v>290</v>
      </c>
      <c r="AC27" s="80">
        <f t="shared" si="9"/>
        <v>676.66666666666663</v>
      </c>
    </row>
    <row r="28" spans="1:29">
      <c r="A28" s="46"/>
      <c r="B28" s="42"/>
      <c r="C28" s="42"/>
      <c r="D28" s="112"/>
      <c r="E28" s="42"/>
      <c r="F28" s="42"/>
      <c r="G28" s="13"/>
      <c r="T28" s="81">
        <f t="shared" si="0"/>
        <v>31.166666666666668</v>
      </c>
      <c r="U28" s="21">
        <f t="shared" si="1"/>
        <v>24.933333333333334</v>
      </c>
      <c r="V28" s="21">
        <f t="shared" si="2"/>
        <v>37.400000000000006</v>
      </c>
      <c r="W28">
        <f t="shared" si="3"/>
        <v>18.7</v>
      </c>
      <c r="X28" s="80">
        <f t="shared" si="4"/>
        <v>43.63333333333334</v>
      </c>
      <c r="Y28" s="21">
        <f t="shared" si="5"/>
        <v>483.33333333333331</v>
      </c>
      <c r="Z28" s="21">
        <f t="shared" si="6"/>
        <v>386.66666666666663</v>
      </c>
      <c r="AA28" s="21">
        <f t="shared" si="7"/>
        <v>580</v>
      </c>
      <c r="AB28">
        <f t="shared" si="8"/>
        <v>290</v>
      </c>
      <c r="AC28" s="80">
        <f t="shared" si="9"/>
        <v>676.66666666666663</v>
      </c>
    </row>
    <row r="29" spans="1:29">
      <c r="A29" s="46"/>
      <c r="B29" s="42"/>
      <c r="C29" s="42"/>
      <c r="D29" s="112"/>
      <c r="E29" s="42"/>
      <c r="F29" s="42"/>
      <c r="G29" s="13"/>
      <c r="T29" s="81">
        <f t="shared" si="0"/>
        <v>31.166666666666668</v>
      </c>
      <c r="U29" s="21">
        <f t="shared" si="1"/>
        <v>24.933333333333334</v>
      </c>
      <c r="V29" s="21">
        <f t="shared" si="2"/>
        <v>37.400000000000006</v>
      </c>
      <c r="W29">
        <f t="shared" si="3"/>
        <v>18.7</v>
      </c>
      <c r="X29" s="80">
        <f t="shared" si="4"/>
        <v>43.63333333333334</v>
      </c>
      <c r="Y29" s="21">
        <f t="shared" si="5"/>
        <v>483.33333333333331</v>
      </c>
      <c r="Z29" s="21">
        <f t="shared" si="6"/>
        <v>386.66666666666663</v>
      </c>
      <c r="AA29" s="21">
        <f t="shared" si="7"/>
        <v>580</v>
      </c>
      <c r="AB29">
        <f t="shared" si="8"/>
        <v>290</v>
      </c>
      <c r="AC29" s="80">
        <f t="shared" si="9"/>
        <v>676.66666666666663</v>
      </c>
    </row>
    <row r="30" spans="1:29">
      <c r="A30" s="46"/>
      <c r="B30" s="42"/>
      <c r="C30" s="91"/>
      <c r="D30" s="112"/>
      <c r="E30" s="42"/>
      <c r="F30" s="42"/>
      <c r="G30" s="13"/>
      <c r="T30" s="81">
        <f t="shared" si="0"/>
        <v>31.166666666666668</v>
      </c>
      <c r="U30" s="21">
        <f t="shared" si="1"/>
        <v>24.933333333333334</v>
      </c>
      <c r="V30" s="21">
        <f t="shared" si="2"/>
        <v>37.400000000000006</v>
      </c>
      <c r="W30">
        <f t="shared" si="3"/>
        <v>18.7</v>
      </c>
      <c r="X30" s="80">
        <f t="shared" si="4"/>
        <v>43.63333333333334</v>
      </c>
      <c r="Y30" s="21">
        <f t="shared" si="5"/>
        <v>483.33333333333331</v>
      </c>
      <c r="Z30" s="21">
        <f t="shared" si="6"/>
        <v>386.66666666666663</v>
      </c>
      <c r="AA30" s="21">
        <f t="shared" si="7"/>
        <v>580</v>
      </c>
      <c r="AB30">
        <f t="shared" si="8"/>
        <v>290</v>
      </c>
      <c r="AC30" s="80">
        <f t="shared" si="9"/>
        <v>676.66666666666663</v>
      </c>
    </row>
    <row r="31" spans="1:29">
      <c r="A31" s="46"/>
      <c r="B31" s="42"/>
      <c r="C31" s="91"/>
      <c r="D31" s="48"/>
      <c r="E31" s="42"/>
      <c r="F31" s="42"/>
      <c r="G31" s="13"/>
      <c r="T31" s="81">
        <f t="shared" si="0"/>
        <v>31.166666666666668</v>
      </c>
      <c r="U31" s="21">
        <f t="shared" si="1"/>
        <v>24.933333333333334</v>
      </c>
      <c r="V31" s="21">
        <f t="shared" si="2"/>
        <v>37.400000000000006</v>
      </c>
      <c r="W31">
        <f t="shared" si="3"/>
        <v>18.7</v>
      </c>
      <c r="X31" s="80">
        <f t="shared" si="4"/>
        <v>43.63333333333334</v>
      </c>
      <c r="Y31" s="21">
        <f t="shared" si="5"/>
        <v>483.33333333333331</v>
      </c>
      <c r="Z31" s="21">
        <f t="shared" si="6"/>
        <v>386.66666666666663</v>
      </c>
      <c r="AA31" s="21">
        <f t="shared" si="7"/>
        <v>580</v>
      </c>
      <c r="AB31">
        <f t="shared" si="8"/>
        <v>290</v>
      </c>
      <c r="AC31" s="80">
        <f t="shared" si="9"/>
        <v>676.66666666666663</v>
      </c>
    </row>
    <row r="32" spans="1:29">
      <c r="A32" s="46"/>
      <c r="B32" s="42"/>
      <c r="C32" s="91"/>
      <c r="D32" s="112"/>
      <c r="E32" s="42"/>
      <c r="F32" s="42"/>
      <c r="G32" s="13"/>
      <c r="T32" s="81">
        <f t="shared" si="0"/>
        <v>31.166666666666668</v>
      </c>
      <c r="U32" s="21">
        <f t="shared" si="1"/>
        <v>24.933333333333334</v>
      </c>
      <c r="V32" s="21">
        <f t="shared" si="2"/>
        <v>37.400000000000006</v>
      </c>
      <c r="W32">
        <f t="shared" si="3"/>
        <v>18.7</v>
      </c>
      <c r="X32" s="80">
        <f t="shared" si="4"/>
        <v>43.63333333333334</v>
      </c>
      <c r="Y32" s="21">
        <f t="shared" si="5"/>
        <v>483.33333333333331</v>
      </c>
      <c r="Z32" s="21">
        <f t="shared" si="6"/>
        <v>386.66666666666663</v>
      </c>
      <c r="AA32" s="21">
        <f t="shared" si="7"/>
        <v>580</v>
      </c>
      <c r="AB32">
        <f t="shared" si="8"/>
        <v>290</v>
      </c>
      <c r="AC32" s="80">
        <f t="shared" si="9"/>
        <v>676.66666666666663</v>
      </c>
    </row>
    <row r="33" spans="1:29">
      <c r="A33" s="46"/>
      <c r="B33" s="42"/>
      <c r="C33" s="42"/>
      <c r="D33" s="112"/>
      <c r="E33" s="42"/>
      <c r="F33" s="42"/>
      <c r="G33" s="13"/>
      <c r="T33" s="81">
        <f t="shared" si="0"/>
        <v>31.166666666666668</v>
      </c>
      <c r="U33" s="21">
        <f t="shared" si="1"/>
        <v>24.933333333333334</v>
      </c>
      <c r="V33" s="21">
        <f t="shared" si="2"/>
        <v>37.400000000000006</v>
      </c>
      <c r="W33">
        <f t="shared" si="3"/>
        <v>18.7</v>
      </c>
      <c r="X33" s="80">
        <f t="shared" si="4"/>
        <v>43.63333333333334</v>
      </c>
      <c r="Y33" s="21">
        <f t="shared" si="5"/>
        <v>483.33333333333331</v>
      </c>
      <c r="Z33" s="21">
        <f t="shared" si="6"/>
        <v>386.66666666666663</v>
      </c>
      <c r="AA33" s="21">
        <f t="shared" si="7"/>
        <v>580</v>
      </c>
      <c r="AB33">
        <f t="shared" si="8"/>
        <v>290</v>
      </c>
      <c r="AC33" s="80">
        <f t="shared" si="9"/>
        <v>676.66666666666663</v>
      </c>
    </row>
    <row r="34" spans="1:29">
      <c r="A34" s="46"/>
      <c r="B34" s="42"/>
      <c r="C34" s="49"/>
      <c r="D34" s="48"/>
      <c r="E34" s="42"/>
      <c r="F34" s="42"/>
      <c r="G34" s="13"/>
      <c r="T34" s="81">
        <f t="shared" si="0"/>
        <v>31.166666666666668</v>
      </c>
      <c r="U34" s="21">
        <f t="shared" si="1"/>
        <v>24.933333333333334</v>
      </c>
      <c r="V34" s="21">
        <f t="shared" si="2"/>
        <v>37.400000000000006</v>
      </c>
      <c r="W34">
        <f t="shared" si="3"/>
        <v>18.7</v>
      </c>
      <c r="X34" s="80">
        <f t="shared" si="4"/>
        <v>43.63333333333334</v>
      </c>
      <c r="Y34" s="21">
        <f t="shared" si="5"/>
        <v>483.33333333333331</v>
      </c>
      <c r="Z34" s="21">
        <f t="shared" si="6"/>
        <v>386.66666666666663</v>
      </c>
      <c r="AA34" s="21">
        <f t="shared" si="7"/>
        <v>580</v>
      </c>
      <c r="AB34">
        <f t="shared" si="8"/>
        <v>290</v>
      </c>
      <c r="AC34" s="80">
        <f t="shared" si="9"/>
        <v>676.66666666666663</v>
      </c>
    </row>
    <row r="35" spans="1:29">
      <c r="A35" s="46"/>
      <c r="B35" s="42"/>
      <c r="C35" s="42"/>
      <c r="D35" s="48"/>
      <c r="E35" s="42"/>
      <c r="F35" s="42"/>
      <c r="G35" s="13"/>
      <c r="T35" s="81">
        <f t="shared" si="0"/>
        <v>31.166666666666668</v>
      </c>
      <c r="U35" s="21">
        <f t="shared" si="1"/>
        <v>24.933333333333334</v>
      </c>
      <c r="V35" s="21">
        <f t="shared" si="2"/>
        <v>37.400000000000006</v>
      </c>
      <c r="W35">
        <f t="shared" si="3"/>
        <v>18.7</v>
      </c>
      <c r="X35" s="80">
        <f t="shared" si="4"/>
        <v>43.63333333333334</v>
      </c>
      <c r="Y35" s="21">
        <f t="shared" si="5"/>
        <v>483.33333333333331</v>
      </c>
      <c r="Z35" s="21">
        <f t="shared" si="6"/>
        <v>386.66666666666663</v>
      </c>
      <c r="AA35" s="21">
        <f t="shared" si="7"/>
        <v>580</v>
      </c>
      <c r="AB35">
        <f t="shared" si="8"/>
        <v>290</v>
      </c>
      <c r="AC35" s="80">
        <f t="shared" si="9"/>
        <v>676.66666666666663</v>
      </c>
    </row>
    <row r="36" spans="1:29">
      <c r="A36" s="46"/>
      <c r="B36" s="42"/>
      <c r="C36" s="42"/>
      <c r="D36" s="112"/>
      <c r="E36" s="13"/>
      <c r="F36" s="13"/>
      <c r="G36" s="13"/>
      <c r="T36" s="81">
        <f t="shared" si="0"/>
        <v>31.166666666666668</v>
      </c>
      <c r="U36" s="21">
        <f t="shared" si="1"/>
        <v>24.933333333333334</v>
      </c>
      <c r="V36" s="21">
        <f t="shared" si="2"/>
        <v>37.400000000000006</v>
      </c>
      <c r="W36">
        <f t="shared" si="3"/>
        <v>18.7</v>
      </c>
      <c r="X36" s="80">
        <f t="shared" si="4"/>
        <v>43.63333333333334</v>
      </c>
      <c r="Y36" s="21">
        <f t="shared" si="5"/>
        <v>483.33333333333331</v>
      </c>
      <c r="Z36" s="21">
        <f t="shared" si="6"/>
        <v>386.66666666666663</v>
      </c>
      <c r="AA36" s="21">
        <f t="shared" si="7"/>
        <v>580</v>
      </c>
      <c r="AB36">
        <f t="shared" si="8"/>
        <v>290</v>
      </c>
      <c r="AC36" s="80">
        <f t="shared" si="9"/>
        <v>676.66666666666663</v>
      </c>
    </row>
    <row r="37" spans="1:29">
      <c r="A37" s="46"/>
      <c r="B37" s="42"/>
      <c r="C37" s="42"/>
      <c r="D37" s="112"/>
      <c r="E37" s="42"/>
      <c r="F37" s="42"/>
      <c r="G37" s="13"/>
      <c r="T37" s="81">
        <f t="shared" si="0"/>
        <v>31.166666666666668</v>
      </c>
      <c r="U37" s="21">
        <f t="shared" si="1"/>
        <v>24.933333333333334</v>
      </c>
      <c r="V37" s="21">
        <f t="shared" si="2"/>
        <v>37.400000000000006</v>
      </c>
      <c r="W37">
        <f t="shared" si="3"/>
        <v>18.7</v>
      </c>
      <c r="X37" s="80">
        <f t="shared" si="4"/>
        <v>43.63333333333334</v>
      </c>
      <c r="Y37" s="21">
        <f t="shared" si="5"/>
        <v>483.33333333333331</v>
      </c>
      <c r="Z37" s="21">
        <f t="shared" si="6"/>
        <v>386.66666666666663</v>
      </c>
      <c r="AA37" s="21">
        <f t="shared" si="7"/>
        <v>580</v>
      </c>
      <c r="AB37">
        <f t="shared" si="8"/>
        <v>290</v>
      </c>
      <c r="AC37" s="80">
        <f t="shared" si="9"/>
        <v>676.66666666666663</v>
      </c>
    </row>
    <row r="38" spans="1:29">
      <c r="A38" s="46"/>
      <c r="B38" s="42"/>
      <c r="C38" s="42"/>
      <c r="D38" s="48"/>
      <c r="E38" s="42"/>
      <c r="F38" s="42"/>
      <c r="G38" s="13"/>
      <c r="T38" s="81">
        <f t="shared" si="0"/>
        <v>31.166666666666668</v>
      </c>
      <c r="U38" s="21">
        <f t="shared" si="1"/>
        <v>24.933333333333334</v>
      </c>
      <c r="V38" s="21">
        <f t="shared" si="2"/>
        <v>37.400000000000006</v>
      </c>
      <c r="W38">
        <f t="shared" si="3"/>
        <v>18.7</v>
      </c>
      <c r="X38" s="80">
        <f t="shared" si="4"/>
        <v>43.63333333333334</v>
      </c>
      <c r="Y38" s="21">
        <f t="shared" si="5"/>
        <v>483.33333333333331</v>
      </c>
      <c r="Z38" s="21">
        <f t="shared" si="6"/>
        <v>386.66666666666663</v>
      </c>
      <c r="AA38" s="21">
        <f t="shared" si="7"/>
        <v>580</v>
      </c>
      <c r="AB38">
        <f t="shared" si="8"/>
        <v>290</v>
      </c>
      <c r="AC38" s="80">
        <f t="shared" si="9"/>
        <v>676.66666666666663</v>
      </c>
    </row>
    <row r="39" spans="1:29">
      <c r="A39" s="46"/>
      <c r="B39" s="42"/>
      <c r="C39" s="42"/>
      <c r="D39" s="48"/>
      <c r="E39" s="42"/>
      <c r="F39" s="42"/>
      <c r="G39" s="13"/>
      <c r="T39" s="81">
        <f t="shared" si="0"/>
        <v>31.166666666666668</v>
      </c>
      <c r="U39" s="21">
        <f t="shared" si="1"/>
        <v>24.933333333333334</v>
      </c>
      <c r="V39" s="21">
        <f t="shared" si="2"/>
        <v>37.400000000000006</v>
      </c>
      <c r="W39">
        <f t="shared" si="3"/>
        <v>18.7</v>
      </c>
      <c r="X39" s="80">
        <f t="shared" si="4"/>
        <v>43.63333333333334</v>
      </c>
      <c r="Y39" s="21">
        <f t="shared" si="5"/>
        <v>483.33333333333331</v>
      </c>
      <c r="Z39" s="21">
        <f t="shared" si="6"/>
        <v>386.66666666666663</v>
      </c>
      <c r="AA39" s="21">
        <f t="shared" si="7"/>
        <v>580</v>
      </c>
      <c r="AB39">
        <f t="shared" si="8"/>
        <v>290</v>
      </c>
      <c r="AC39" s="80">
        <f t="shared" si="9"/>
        <v>676.66666666666663</v>
      </c>
    </row>
    <row r="40" spans="1:29">
      <c r="A40" s="46"/>
      <c r="B40" s="42"/>
      <c r="C40" s="42"/>
      <c r="D40" s="112"/>
      <c r="E40" s="42"/>
      <c r="F40" s="42"/>
      <c r="G40" s="13"/>
      <c r="T40" s="81">
        <f t="shared" si="0"/>
        <v>31.166666666666668</v>
      </c>
      <c r="U40" s="21">
        <f t="shared" si="1"/>
        <v>24.933333333333334</v>
      </c>
      <c r="V40" s="21">
        <f t="shared" si="2"/>
        <v>37.400000000000006</v>
      </c>
      <c r="W40">
        <f t="shared" si="3"/>
        <v>18.7</v>
      </c>
      <c r="X40" s="80">
        <f t="shared" si="4"/>
        <v>43.63333333333334</v>
      </c>
      <c r="Y40" s="21">
        <f t="shared" si="5"/>
        <v>483.33333333333331</v>
      </c>
      <c r="Z40" s="21">
        <f t="shared" si="6"/>
        <v>386.66666666666663</v>
      </c>
      <c r="AA40" s="21">
        <f t="shared" si="7"/>
        <v>580</v>
      </c>
      <c r="AB40">
        <f t="shared" si="8"/>
        <v>290</v>
      </c>
      <c r="AC40" s="80">
        <f t="shared" si="9"/>
        <v>676.66666666666663</v>
      </c>
    </row>
    <row r="41" spans="1:29">
      <c r="A41" s="46"/>
      <c r="B41" s="42"/>
      <c r="C41" s="42"/>
      <c r="D41" s="48"/>
      <c r="E41" s="42"/>
      <c r="F41" s="42"/>
      <c r="G41" s="13"/>
      <c r="T41" s="81">
        <f t="shared" si="0"/>
        <v>31.166666666666668</v>
      </c>
      <c r="U41" s="21">
        <f t="shared" si="1"/>
        <v>24.933333333333334</v>
      </c>
      <c r="V41" s="21">
        <f t="shared" si="2"/>
        <v>37.400000000000006</v>
      </c>
      <c r="W41">
        <f t="shared" si="3"/>
        <v>18.7</v>
      </c>
      <c r="X41" s="80">
        <f t="shared" si="4"/>
        <v>43.63333333333334</v>
      </c>
      <c r="Y41" s="21">
        <f t="shared" si="5"/>
        <v>483.33333333333331</v>
      </c>
      <c r="Z41" s="21">
        <f t="shared" si="6"/>
        <v>386.66666666666663</v>
      </c>
      <c r="AA41" s="21">
        <f t="shared" si="7"/>
        <v>580</v>
      </c>
      <c r="AB41">
        <f t="shared" si="8"/>
        <v>290</v>
      </c>
      <c r="AC41" s="80">
        <f t="shared" si="9"/>
        <v>676.66666666666663</v>
      </c>
    </row>
    <row r="42" spans="1:29">
      <c r="A42" s="46"/>
      <c r="B42" s="42"/>
      <c r="C42" s="42"/>
      <c r="D42" s="48"/>
      <c r="E42" s="42"/>
      <c r="F42" s="42"/>
      <c r="G42" s="13"/>
      <c r="T42" s="81">
        <f t="shared" si="0"/>
        <v>31.166666666666668</v>
      </c>
      <c r="U42" s="21">
        <f t="shared" si="1"/>
        <v>24.933333333333334</v>
      </c>
      <c r="V42" s="21">
        <f t="shared" si="2"/>
        <v>37.400000000000006</v>
      </c>
      <c r="W42">
        <f t="shared" si="3"/>
        <v>18.7</v>
      </c>
      <c r="X42" s="80">
        <f t="shared" si="4"/>
        <v>43.63333333333334</v>
      </c>
      <c r="Y42" s="21">
        <f t="shared" si="5"/>
        <v>483.33333333333331</v>
      </c>
      <c r="Z42" s="21">
        <f t="shared" si="6"/>
        <v>386.66666666666663</v>
      </c>
      <c r="AA42" s="21">
        <f t="shared" si="7"/>
        <v>580</v>
      </c>
      <c r="AB42">
        <f t="shared" si="8"/>
        <v>290</v>
      </c>
      <c r="AC42" s="80">
        <f t="shared" si="9"/>
        <v>676.66666666666663</v>
      </c>
    </row>
    <row r="43" spans="1:29">
      <c r="A43" s="46"/>
      <c r="B43" s="49"/>
      <c r="C43" s="42"/>
      <c r="D43" s="112"/>
      <c r="E43" s="42"/>
      <c r="F43" s="42"/>
      <c r="G43" s="13"/>
      <c r="T43" s="81">
        <f t="shared" si="0"/>
        <v>31.166666666666668</v>
      </c>
      <c r="U43" s="21">
        <f t="shared" si="1"/>
        <v>24.933333333333334</v>
      </c>
      <c r="V43" s="21">
        <f t="shared" si="2"/>
        <v>37.400000000000006</v>
      </c>
      <c r="W43">
        <f t="shared" si="3"/>
        <v>18.7</v>
      </c>
      <c r="X43" s="80">
        <f t="shared" si="4"/>
        <v>43.63333333333334</v>
      </c>
      <c r="Y43" s="21">
        <f t="shared" si="5"/>
        <v>483.33333333333331</v>
      </c>
      <c r="Z43" s="21">
        <f t="shared" si="6"/>
        <v>386.66666666666663</v>
      </c>
      <c r="AA43" s="21">
        <f t="shared" si="7"/>
        <v>580</v>
      </c>
      <c r="AB43">
        <f t="shared" si="8"/>
        <v>290</v>
      </c>
      <c r="AC43" s="80">
        <f t="shared" si="9"/>
        <v>676.66666666666663</v>
      </c>
    </row>
    <row r="44" spans="1:29">
      <c r="A44" s="46"/>
      <c r="B44" s="49"/>
      <c r="C44" s="42"/>
      <c r="D44" s="112"/>
      <c r="E44" s="42"/>
      <c r="F44" s="42"/>
      <c r="G44" s="13"/>
      <c r="T44" s="81">
        <f t="shared" si="0"/>
        <v>31.166666666666668</v>
      </c>
      <c r="U44" s="21">
        <f t="shared" si="1"/>
        <v>24.933333333333334</v>
      </c>
      <c r="V44" s="21">
        <f t="shared" si="2"/>
        <v>37.400000000000006</v>
      </c>
      <c r="W44">
        <f t="shared" si="3"/>
        <v>18.7</v>
      </c>
      <c r="X44" s="80">
        <f t="shared" si="4"/>
        <v>43.63333333333334</v>
      </c>
      <c r="Y44" s="21">
        <f t="shared" si="5"/>
        <v>483.33333333333331</v>
      </c>
      <c r="Z44" s="21">
        <f t="shared" si="6"/>
        <v>386.66666666666663</v>
      </c>
      <c r="AA44" s="21">
        <f t="shared" si="7"/>
        <v>580</v>
      </c>
      <c r="AB44">
        <f t="shared" si="8"/>
        <v>290</v>
      </c>
      <c r="AC44" s="80">
        <f t="shared" si="9"/>
        <v>676.66666666666663</v>
      </c>
    </row>
    <row r="45" spans="1:29">
      <c r="A45" s="46"/>
      <c r="B45" s="49"/>
      <c r="C45" s="42"/>
      <c r="D45" s="112"/>
      <c r="E45" s="42"/>
      <c r="F45" s="42"/>
      <c r="G45" s="13"/>
      <c r="T45" s="81">
        <f t="shared" si="0"/>
        <v>31.166666666666668</v>
      </c>
      <c r="U45" s="21">
        <f t="shared" si="1"/>
        <v>24.933333333333334</v>
      </c>
      <c r="V45" s="21">
        <f t="shared" si="2"/>
        <v>37.400000000000006</v>
      </c>
      <c r="W45">
        <f t="shared" si="3"/>
        <v>18.7</v>
      </c>
      <c r="X45" s="80">
        <f t="shared" si="4"/>
        <v>43.63333333333334</v>
      </c>
      <c r="Y45" s="21">
        <f t="shared" si="5"/>
        <v>483.33333333333331</v>
      </c>
      <c r="Z45" s="21">
        <f t="shared" si="6"/>
        <v>386.66666666666663</v>
      </c>
      <c r="AA45" s="21">
        <f t="shared" si="7"/>
        <v>580</v>
      </c>
      <c r="AB45">
        <f t="shared" si="8"/>
        <v>290</v>
      </c>
      <c r="AC45" s="80">
        <f t="shared" si="9"/>
        <v>676.66666666666663</v>
      </c>
    </row>
    <row r="46" spans="1:29">
      <c r="A46" s="46"/>
      <c r="B46" s="42"/>
      <c r="C46" s="42"/>
      <c r="D46" s="42"/>
      <c r="E46" s="42"/>
      <c r="F46" s="42"/>
      <c r="G46" s="13"/>
      <c r="T46" s="81">
        <f t="shared" si="0"/>
        <v>31.166666666666668</v>
      </c>
      <c r="U46" s="21">
        <f t="shared" si="1"/>
        <v>24.933333333333334</v>
      </c>
      <c r="V46" s="21">
        <f t="shared" si="2"/>
        <v>37.400000000000006</v>
      </c>
      <c r="W46">
        <f t="shared" si="3"/>
        <v>18.7</v>
      </c>
      <c r="X46" s="80">
        <f t="shared" si="4"/>
        <v>43.63333333333334</v>
      </c>
      <c r="Y46" s="21">
        <f t="shared" si="5"/>
        <v>483.33333333333331</v>
      </c>
      <c r="Z46" s="21">
        <f t="shared" si="6"/>
        <v>386.66666666666663</v>
      </c>
      <c r="AA46" s="21">
        <f t="shared" si="7"/>
        <v>580</v>
      </c>
      <c r="AB46">
        <f t="shared" si="8"/>
        <v>290</v>
      </c>
      <c r="AC46" s="80">
        <f t="shared" si="9"/>
        <v>676.66666666666663</v>
      </c>
    </row>
    <row r="47" spans="1:29">
      <c r="A47" s="46"/>
      <c r="B47" s="42"/>
      <c r="C47" s="42"/>
      <c r="D47" s="48"/>
      <c r="E47" s="13"/>
      <c r="F47" s="13"/>
      <c r="G47" s="13"/>
      <c r="T47" s="81">
        <f t="shared" si="0"/>
        <v>31.166666666666668</v>
      </c>
      <c r="U47" s="21">
        <f t="shared" si="1"/>
        <v>24.933333333333334</v>
      </c>
      <c r="V47" s="21">
        <f t="shared" si="2"/>
        <v>37.400000000000006</v>
      </c>
      <c r="W47">
        <f t="shared" si="3"/>
        <v>18.7</v>
      </c>
      <c r="X47" s="80">
        <f t="shared" si="4"/>
        <v>43.63333333333334</v>
      </c>
      <c r="Y47" s="21">
        <f t="shared" si="5"/>
        <v>483.33333333333331</v>
      </c>
      <c r="Z47" s="21">
        <f t="shared" si="6"/>
        <v>386.66666666666663</v>
      </c>
      <c r="AA47" s="21">
        <f t="shared" si="7"/>
        <v>580</v>
      </c>
      <c r="AB47">
        <f t="shared" si="8"/>
        <v>290</v>
      </c>
      <c r="AC47" s="80">
        <f t="shared" si="9"/>
        <v>676.66666666666663</v>
      </c>
    </row>
    <row r="48" spans="1:29">
      <c r="A48" s="46"/>
      <c r="B48" s="42"/>
      <c r="C48" s="42"/>
      <c r="D48" s="48"/>
      <c r="E48" s="13"/>
      <c r="F48" s="13"/>
      <c r="G48" s="13"/>
      <c r="T48" s="81">
        <f t="shared" si="0"/>
        <v>31.166666666666668</v>
      </c>
      <c r="U48" s="21">
        <f t="shared" si="1"/>
        <v>24.933333333333334</v>
      </c>
      <c r="V48" s="21">
        <f t="shared" si="2"/>
        <v>37.400000000000006</v>
      </c>
      <c r="W48">
        <f t="shared" si="3"/>
        <v>18.7</v>
      </c>
      <c r="X48" s="80">
        <f t="shared" si="4"/>
        <v>43.63333333333334</v>
      </c>
      <c r="Y48" s="21">
        <f t="shared" si="5"/>
        <v>483.33333333333331</v>
      </c>
      <c r="Z48" s="21">
        <f t="shared" si="6"/>
        <v>386.66666666666663</v>
      </c>
      <c r="AA48" s="21">
        <f t="shared" si="7"/>
        <v>580</v>
      </c>
      <c r="AB48">
        <f t="shared" si="8"/>
        <v>290</v>
      </c>
      <c r="AC48" s="80">
        <f t="shared" si="9"/>
        <v>676.66666666666663</v>
      </c>
    </row>
    <row r="49" spans="1:29">
      <c r="A49" s="46"/>
      <c r="B49" s="42"/>
      <c r="C49" s="42"/>
      <c r="D49" s="48"/>
      <c r="E49" s="13"/>
      <c r="F49" s="13"/>
      <c r="G49" s="13"/>
      <c r="T49" s="81">
        <f t="shared" si="0"/>
        <v>31.166666666666668</v>
      </c>
      <c r="U49" s="21">
        <f t="shared" si="1"/>
        <v>24.933333333333334</v>
      </c>
      <c r="V49" s="21">
        <f t="shared" si="2"/>
        <v>37.400000000000006</v>
      </c>
      <c r="W49">
        <f t="shared" si="3"/>
        <v>18.7</v>
      </c>
      <c r="X49" s="80">
        <f t="shared" si="4"/>
        <v>43.63333333333334</v>
      </c>
      <c r="Y49" s="21">
        <f t="shared" si="5"/>
        <v>483.33333333333331</v>
      </c>
      <c r="Z49" s="21">
        <f t="shared" si="6"/>
        <v>386.66666666666663</v>
      </c>
      <c r="AA49" s="21">
        <f t="shared" si="7"/>
        <v>580</v>
      </c>
      <c r="AB49">
        <f t="shared" si="8"/>
        <v>290</v>
      </c>
      <c r="AC49" s="80">
        <f t="shared" si="9"/>
        <v>676.66666666666663</v>
      </c>
    </row>
    <row r="50" spans="1:29">
      <c r="A50" s="46"/>
      <c r="B50" s="42"/>
      <c r="C50" s="42"/>
      <c r="D50" s="48"/>
      <c r="E50" s="13"/>
      <c r="F50" s="13"/>
      <c r="G50" s="13"/>
      <c r="T50" s="81">
        <f t="shared" si="0"/>
        <v>31.166666666666668</v>
      </c>
      <c r="U50" s="21">
        <f t="shared" si="1"/>
        <v>24.933333333333334</v>
      </c>
      <c r="V50" s="21">
        <f t="shared" si="2"/>
        <v>37.400000000000006</v>
      </c>
      <c r="W50">
        <f t="shared" si="3"/>
        <v>18.7</v>
      </c>
      <c r="X50" s="80">
        <f t="shared" si="4"/>
        <v>43.63333333333334</v>
      </c>
      <c r="Y50" s="21">
        <f t="shared" si="5"/>
        <v>483.33333333333331</v>
      </c>
      <c r="Z50" s="21">
        <f t="shared" si="6"/>
        <v>386.66666666666663</v>
      </c>
      <c r="AA50" s="21">
        <f t="shared" si="7"/>
        <v>580</v>
      </c>
      <c r="AB50">
        <f t="shared" si="8"/>
        <v>290</v>
      </c>
      <c r="AC50" s="80">
        <f t="shared" si="9"/>
        <v>676.66666666666663</v>
      </c>
    </row>
    <row r="51" spans="1:29">
      <c r="A51" s="46"/>
      <c r="B51" s="42"/>
      <c r="C51" s="42"/>
      <c r="D51" s="48"/>
      <c r="E51" s="13"/>
      <c r="F51" s="13"/>
      <c r="G51" s="13"/>
      <c r="T51" s="81">
        <f t="shared" si="0"/>
        <v>31.166666666666668</v>
      </c>
      <c r="U51" s="21">
        <f t="shared" si="1"/>
        <v>24.933333333333334</v>
      </c>
      <c r="V51" s="21">
        <f t="shared" si="2"/>
        <v>37.400000000000006</v>
      </c>
      <c r="W51">
        <f t="shared" si="3"/>
        <v>18.7</v>
      </c>
      <c r="X51" s="80">
        <f t="shared" si="4"/>
        <v>43.63333333333334</v>
      </c>
      <c r="Y51" s="21">
        <f t="shared" si="5"/>
        <v>483.33333333333331</v>
      </c>
      <c r="Z51" s="21">
        <f t="shared" si="6"/>
        <v>386.66666666666663</v>
      </c>
      <c r="AA51" s="21">
        <f t="shared" si="7"/>
        <v>580</v>
      </c>
      <c r="AB51">
        <f t="shared" si="8"/>
        <v>290</v>
      </c>
      <c r="AC51" s="80">
        <f t="shared" si="9"/>
        <v>676.66666666666663</v>
      </c>
    </row>
    <row r="52" spans="1:29">
      <c r="A52" s="46"/>
      <c r="B52" s="42"/>
      <c r="C52" s="42"/>
      <c r="D52" s="48"/>
      <c r="E52" s="13"/>
      <c r="F52" s="13"/>
      <c r="G52" s="13"/>
    </row>
    <row r="53" spans="1:29">
      <c r="A53" s="46"/>
      <c r="B53" s="42"/>
      <c r="C53" s="42"/>
      <c r="D53" s="48"/>
      <c r="E53" s="13"/>
      <c r="F53" s="13"/>
      <c r="G53" s="13"/>
    </row>
    <row r="54" spans="1:29">
      <c r="A54" s="46"/>
      <c r="B54" s="42"/>
      <c r="C54" s="42"/>
      <c r="D54" s="48"/>
      <c r="E54" s="13"/>
      <c r="F54" s="13"/>
      <c r="G54" s="13"/>
    </row>
    <row r="55" spans="1:29">
      <c r="A55" s="50"/>
      <c r="B55" s="51"/>
      <c r="C55" s="51"/>
      <c r="D55" s="13"/>
      <c r="E55" s="13"/>
      <c r="F55" s="13"/>
      <c r="G55" s="13"/>
    </row>
    <row r="56" spans="1:29">
      <c r="A56" s="50"/>
      <c r="B56" s="51"/>
      <c r="C56" s="51"/>
      <c r="D56" s="13"/>
      <c r="E56" s="13"/>
      <c r="F56" s="13"/>
      <c r="G56" s="13"/>
    </row>
    <row r="57" spans="1:29">
      <c r="A57" s="50"/>
      <c r="B57" s="51"/>
      <c r="C57" s="51"/>
      <c r="D57" s="13"/>
      <c r="E57" s="13"/>
      <c r="F57" s="13"/>
      <c r="G57" s="13"/>
    </row>
    <row r="58" spans="1:29">
      <c r="A58" s="12"/>
    </row>
  </sheetData>
  <sheetProtection algorithmName="SHA-512" hashValue="l1/kJKxZ0tujqc1SZUXSMVvecuCXtJFC9FwuZGHwyMNXI6kV4XXogNtPcVJihvZZtkCizTW7BSEQ7AfH5wME4w==" saltValue="SkS0IY3AVtn3VgQ2Y4me2w==" spinCount="100000" sheet="1" objects="1" scenarios="1"/>
  <mergeCells count="11">
    <mergeCell ref="D10:F10"/>
    <mergeCell ref="D11:F11"/>
    <mergeCell ref="D12:F12"/>
    <mergeCell ref="D13:F13"/>
    <mergeCell ref="D14:F14"/>
    <mergeCell ref="D9:F9"/>
    <mergeCell ref="A5:A6"/>
    <mergeCell ref="D5:F5"/>
    <mergeCell ref="D6:F6"/>
    <mergeCell ref="D7:F7"/>
    <mergeCell ref="D8:F8"/>
  </mergeCells>
  <pageMargins left="0.7" right="0.7" top="0.75" bottom="0.75" header="0.3" footer="0.3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6D4976-D5BA-4146-A82E-5EA09F9202E1}"/>
</file>

<file path=customXml/itemProps2.xml><?xml version="1.0" encoding="utf-8"?>
<ds:datastoreItem xmlns:ds="http://schemas.openxmlformats.org/officeDocument/2006/customXml" ds:itemID="{B4DE2F50-AFD0-4650-B083-CC34AF875B8F}"/>
</file>

<file path=customXml/itemProps3.xml><?xml version="1.0" encoding="utf-8"?>
<ds:datastoreItem xmlns:ds="http://schemas.openxmlformats.org/officeDocument/2006/customXml" ds:itemID="{1697771B-3458-41FE-AD27-7E661D5EFA62}"/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TOMKINS, Claudia (KETTERING GENERAL HOSPITAL NHS FOUNDATION TRUST)</dc:creator>
  <cp:keywords/>
  <dc:description/>
  <cp:lastModifiedBy>SINGH, Puja (UNIVERSITY HOSPITALS OF NORTHAMPTONSHIRE - RNQ)</cp:lastModifiedBy>
  <cp:revision/>
  <dcterms:created xsi:type="dcterms:W3CDTF">2024-03-22T14:20:58Z</dcterms:created>
  <dcterms:modified xsi:type="dcterms:W3CDTF">2025-08-04T11:47:22Z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MediaServiceImageTags">
    <vt:lpwstr/>
  </property>
</Properties>
</file>