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yc\Desktop\Uni\7.Semester\BA for Marketing\Assignment 1\Python\"/>
    </mc:Choice>
  </mc:AlternateContent>
  <xr:revisionPtr revIDLastSave="0" documentId="13_ncr:1_{0FBE4607-411A-46A5-AF5C-A573EDFAFBF7}" xr6:coauthVersionLast="47" xr6:coauthVersionMax="47" xr10:uidLastSave="{00000000-0000-0000-0000-000000000000}"/>
  <bookViews>
    <workbookView xWindow="19090" yWindow="-110" windowWidth="19420" windowHeight="10420" activeTab="16" xr2:uid="{33EC82A3-900B-AC49-8DB7-D47E484DE5D9}"/>
  </bookViews>
  <sheets>
    <sheet name="Demographics" sheetId="1" r:id="rId1"/>
    <sheet name="Merged" sheetId="19" r:id="rId2"/>
    <sheet name="Personalities" sheetId="2" r:id="rId3"/>
    <sheet name="RgrsRow_3" sheetId="16" r:id="rId4"/>
    <sheet name="RgrsRow_2" sheetId="15" r:id="rId5"/>
    <sheet name="RgrsRow_1" sheetId="14" r:id="rId6"/>
    <sheet name="RgrsDst_3" sheetId="13" r:id="rId7"/>
    <sheet name="RgrsDst_2" sheetId="12" r:id="rId8"/>
    <sheet name="RgrsDst_1" sheetId="11" r:id="rId9"/>
    <sheet name="RgrsAvg_1" sheetId="8" r:id="rId10"/>
    <sheet name="RgrsAvg_3" sheetId="10" r:id="rId11"/>
    <sheet name="RgrsAvg_2" sheetId="9" r:id="rId12"/>
    <sheet name="RegressCAO_1" sheetId="5" r:id="rId13"/>
    <sheet name="RegressCAO_3" sheetId="17" r:id="rId14"/>
    <sheet name="RegressCAO_2" sheetId="7" r:id="rId15"/>
    <sheet name="RegressAge_1" sheetId="3" r:id="rId16"/>
    <sheet name="RegressAge_2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2" i="19" l="1"/>
  <c r="U121" i="19"/>
  <c r="U120" i="19"/>
  <c r="U119" i="19"/>
  <c r="U118" i="19"/>
  <c r="U117" i="19"/>
  <c r="U116" i="19"/>
  <c r="U115" i="19"/>
  <c r="U114" i="19"/>
  <c r="U113" i="19"/>
  <c r="U112" i="19"/>
  <c r="U111" i="19"/>
  <c r="U110" i="19"/>
  <c r="U109" i="19"/>
  <c r="U108" i="19"/>
  <c r="U107" i="19"/>
  <c r="U106" i="19"/>
  <c r="U105" i="19"/>
  <c r="U104" i="19"/>
  <c r="U103" i="19"/>
  <c r="U102" i="19"/>
  <c r="U101" i="19"/>
  <c r="U100" i="19"/>
  <c r="U99" i="19"/>
  <c r="U98" i="19"/>
  <c r="U97" i="19"/>
  <c r="U96" i="19"/>
  <c r="U95" i="19"/>
  <c r="U94" i="19"/>
  <c r="U93" i="19"/>
  <c r="U92" i="19"/>
  <c r="U91" i="19"/>
  <c r="U90" i="19"/>
  <c r="U89" i="19"/>
  <c r="U88" i="19"/>
  <c r="U87" i="19"/>
  <c r="U86" i="19"/>
  <c r="U85" i="19"/>
  <c r="U84" i="19"/>
  <c r="U83" i="19"/>
  <c r="U82" i="19"/>
  <c r="U81" i="19"/>
  <c r="U80" i="19"/>
  <c r="U79" i="19"/>
  <c r="U78" i="19"/>
  <c r="U77" i="19"/>
  <c r="U76" i="19"/>
  <c r="U75" i="19"/>
  <c r="U74" i="19"/>
  <c r="U73" i="19"/>
  <c r="U72" i="19"/>
  <c r="U71" i="19"/>
  <c r="U70" i="19"/>
  <c r="U69" i="19"/>
  <c r="U68" i="19"/>
  <c r="U67" i="19"/>
  <c r="U66" i="19"/>
  <c r="U65" i="19"/>
  <c r="U64" i="19"/>
  <c r="U63" i="19"/>
  <c r="U62" i="19"/>
  <c r="U6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/>
  <c r="U123" i="19"/>
  <c r="T122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5" i="19"/>
  <c r="T104" i="19"/>
  <c r="T103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T123" i="19"/>
  <c r="S122" i="19"/>
  <c r="S121" i="19"/>
  <c r="S120" i="19"/>
  <c r="S119" i="19"/>
  <c r="S118" i="19"/>
  <c r="S117" i="19"/>
  <c r="S116" i="19"/>
  <c r="S115" i="19"/>
  <c r="S114" i="19"/>
  <c r="S113" i="19"/>
  <c r="S112" i="19"/>
  <c r="S111" i="19"/>
  <c r="S110" i="19"/>
  <c r="S109" i="19"/>
  <c r="S108" i="19"/>
  <c r="S107" i="19"/>
  <c r="S106" i="19"/>
  <c r="S105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85" i="19"/>
  <c r="S84" i="19"/>
  <c r="S83" i="19"/>
  <c r="S82" i="19"/>
  <c r="S81" i="19"/>
  <c r="S80" i="19"/>
  <c r="S79" i="19"/>
  <c r="S78" i="19"/>
  <c r="S77" i="19"/>
  <c r="S76" i="19"/>
  <c r="S75" i="19"/>
  <c r="S74" i="19"/>
  <c r="S73" i="19"/>
  <c r="S72" i="19"/>
  <c r="S71" i="19"/>
  <c r="S70" i="19"/>
  <c r="S69" i="19"/>
  <c r="S68" i="19"/>
  <c r="S67" i="19"/>
  <c r="S66" i="19"/>
  <c r="S65" i="19"/>
  <c r="S64" i="19"/>
  <c r="S63" i="19"/>
  <c r="S62" i="19"/>
  <c r="S61" i="19"/>
  <c r="S60" i="19"/>
  <c r="S59" i="19"/>
  <c r="S58" i="19"/>
  <c r="S57" i="19"/>
  <c r="S56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S3" i="19"/>
  <c r="S2" i="19"/>
  <c r="S123" i="19"/>
  <c r="R122" i="19"/>
  <c r="R121" i="19"/>
  <c r="R120" i="19"/>
  <c r="R119" i="19"/>
  <c r="R118" i="19"/>
  <c r="R117" i="19"/>
  <c r="R116" i="19"/>
  <c r="R115" i="19"/>
  <c r="R114" i="19"/>
  <c r="R113" i="19"/>
  <c r="R112" i="19"/>
  <c r="R111" i="19"/>
  <c r="R110" i="19"/>
  <c r="R109" i="19"/>
  <c r="R108" i="19"/>
  <c r="R107" i="19"/>
  <c r="R106" i="19"/>
  <c r="R105" i="19"/>
  <c r="R104" i="19"/>
  <c r="R103" i="19"/>
  <c r="R102" i="19"/>
  <c r="R101" i="19"/>
  <c r="R100" i="19"/>
  <c r="R99" i="19"/>
  <c r="R98" i="19"/>
  <c r="R97" i="19"/>
  <c r="R96" i="19"/>
  <c r="R95" i="19"/>
  <c r="R94" i="19"/>
  <c r="R93" i="19"/>
  <c r="R92" i="19"/>
  <c r="R91" i="19"/>
  <c r="R90" i="19"/>
  <c r="R89" i="19"/>
  <c r="R88" i="19"/>
  <c r="R87" i="19"/>
  <c r="R86" i="19"/>
  <c r="R85" i="19"/>
  <c r="R84" i="19"/>
  <c r="R83" i="19"/>
  <c r="R82" i="19"/>
  <c r="R81" i="19"/>
  <c r="R80" i="19"/>
  <c r="R79" i="19"/>
  <c r="R78" i="19"/>
  <c r="R77" i="19"/>
  <c r="R76" i="19"/>
  <c r="R75" i="19"/>
  <c r="R74" i="19"/>
  <c r="R73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R123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J22" i="16"/>
  <c r="J20" i="16"/>
  <c r="J22" i="13"/>
  <c r="J20" i="13"/>
  <c r="J22" i="12"/>
  <c r="J20" i="9"/>
  <c r="J23" i="7"/>
  <c r="J21" i="7"/>
  <c r="J23" i="4"/>
  <c r="J21" i="4"/>
  <c r="K20" i="16" l="1"/>
  <c r="K20" i="13" l="1"/>
  <c r="J22" i="9"/>
  <c r="K20" i="9" s="1"/>
  <c r="K21" i="7"/>
</calcChain>
</file>

<file path=xl/sharedStrings.xml><?xml version="1.0" encoding="utf-8"?>
<sst xmlns="http://schemas.openxmlformats.org/spreadsheetml/2006/main" count="1481" uniqueCount="84">
  <si>
    <t>Male</t>
  </si>
  <si>
    <t>Green</t>
  </si>
  <si>
    <t>Brown</t>
  </si>
  <si>
    <t>Capricorn</t>
  </si>
  <si>
    <t>Female</t>
  </si>
  <si>
    <t>Blue</t>
  </si>
  <si>
    <t>Leo</t>
  </si>
  <si>
    <t>Red</t>
  </si>
  <si>
    <t>Taurus</t>
  </si>
  <si>
    <t>Cancer</t>
  </si>
  <si>
    <t>Blonde</t>
  </si>
  <si>
    <t>Gemini</t>
  </si>
  <si>
    <t>Aquarius</t>
  </si>
  <si>
    <t>Pices</t>
  </si>
  <si>
    <t>Aries</t>
  </si>
  <si>
    <t>Sagittarius</t>
  </si>
  <si>
    <t>Scorpio</t>
  </si>
  <si>
    <t>Black</t>
  </si>
  <si>
    <t>Virgo</t>
  </si>
  <si>
    <t>Prefer not to say</t>
  </si>
  <si>
    <t>Libra</t>
  </si>
  <si>
    <t>Age (in years)</t>
  </si>
  <si>
    <t>CAO Points (100 to 600)</t>
  </si>
  <si>
    <t>Daily travel to DCU (in km, 0 if on-campus)</t>
  </si>
  <si>
    <t>Average year 1 exam result (as %)</t>
  </si>
  <si>
    <t>Seat row in class</t>
  </si>
  <si>
    <t>Gender</t>
  </si>
  <si>
    <t>Number of older siblings</t>
  </si>
  <si>
    <t>Number of younger siblings</t>
  </si>
  <si>
    <t>Old Dublin postcode (0 if outside Dublin)</t>
  </si>
  <si>
    <t>Height (in cm)</t>
  </si>
  <si>
    <t>Weight (in kg)</t>
  </si>
  <si>
    <t>Eye colour</t>
  </si>
  <si>
    <t>Hair colour</t>
  </si>
  <si>
    <t>Last 4 digits of your mobile (0000 to 9999)</t>
  </si>
  <si>
    <t>Star sign</t>
  </si>
  <si>
    <t>Shoe size</t>
  </si>
  <si>
    <t>Last 4 digits of your mobile (same as on previous form)</t>
  </si>
  <si>
    <t>Your rating for EXTRAVERSION (vs. introversion)</t>
  </si>
  <si>
    <t>Your rating for INTUITION (vs. observation)</t>
  </si>
  <si>
    <t>Your rating for THINKING (vs. feeling)</t>
  </si>
  <si>
    <t>Your rating for JUDGING (vs. prospecting)</t>
  </si>
  <si>
    <t>Your rating for ASSERTIVE (vs. turbulent)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</si>
  <si>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</si>
  <si>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</si>
  <si>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</si>
  <si>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</si>
  <si>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</si>
  <si>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</si>
  <si>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</si>
  <si>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</si>
  <si>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</si>
  <si>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</si>
  <si>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</si>
  <si>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</si>
  <si>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</si>
  <si>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</si>
  <si>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</si>
  <si>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</si>
  <si>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</si>
  <si>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</si>
  <si>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</si>
  <si>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</si>
  <si>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</si>
  <si>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</si>
  <si>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</si>
  <si>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</si>
  <si>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</si>
  <si>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</si>
  <si>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Rounded Age</t>
  </si>
  <si>
    <t>Age of 6290</t>
  </si>
  <si>
    <t>CAO of 5262</t>
  </si>
  <si>
    <t>Rounded CAO</t>
  </si>
  <si>
    <t>Rounded Grade</t>
  </si>
  <si>
    <t>Rounded Travel</t>
  </si>
  <si>
    <t>Grade of 7677</t>
  </si>
  <si>
    <t>Travel of 7677</t>
  </si>
  <si>
    <t>Row of 0838</t>
  </si>
  <si>
    <t>Rounded Row</t>
  </si>
  <si>
    <t>PT_INTUITION</t>
  </si>
  <si>
    <t xml:space="preserve"> PT_EXTRAVERSION</t>
  </si>
  <si>
    <t>PT_THINKING</t>
  </si>
  <si>
    <t xml:space="preserve">PT_JUDGING </t>
  </si>
  <si>
    <t xml:space="preserve">PT_ ASSERTIVE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</si>
</sst>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4" fillId="0" borderId="0" xfId="0" applyFont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3" borderId="1" xfId="0" applyFill="1" applyBorder="1"/>
    <xf numFmtId="164" fontId="1" fillId="0" borderId="0" xfId="0" applyNumberFormat="1" applyFont="1"/>
    <xf numFmtId="0" fontId="5" fillId="7" borderId="0" xfId="0" applyFont="1" applyFill="1"/>
    <xf numFmtId="0" fontId="0" fillId="8" borderId="0" xfId="0" applyFill="1"/>
    <xf numFmtId="0" fontId="0" fillId="8" borderId="1" xfId="0" applyFill="1" applyBorder="1"/>
    <xf numFmtId="0" fontId="5" fillId="9" borderId="0" xfId="0" applyFont="1" applyFill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6" fillId="0" borderId="0" xfId="0" applyFont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RgrsDst_3!$A$26:$A$145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RgrsDst_3!$B$26:$B$145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1.7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3.5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4.7</c:v>
                </c:pt>
                <c:pt idx="55">
                  <c:v>4.8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5.5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6.7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24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31</c:v>
                </c:pt>
                <c:pt idx="113">
                  <c:v>35</c:v>
                </c:pt>
                <c:pt idx="114">
                  <c:v>42</c:v>
                </c:pt>
                <c:pt idx="115">
                  <c:v>46</c:v>
                </c:pt>
                <c:pt idx="116">
                  <c:v>59</c:v>
                </c:pt>
                <c:pt idx="117">
                  <c:v>60</c:v>
                </c:pt>
                <c:pt idx="118">
                  <c:v>78</c:v>
                </c:pt>
                <c:pt idx="11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8-4261-85BE-3400F9E2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21696"/>
        <c:axId val="1851036960"/>
      </c:scatterChart>
      <c:valAx>
        <c:axId val="17359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036960"/>
        <c:crosses val="autoZero"/>
        <c:crossBetween val="midCat"/>
      </c:valAx>
      <c:valAx>
        <c:axId val="185103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Daily travel to DCU (in km, 0 if on-campus)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921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73684517121776"/>
          <c:y val="0.24820351922975639"/>
          <c:w val="0.82757112718374382"/>
          <c:h val="0.4529389333078457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RegressAge_2!$A$27:$A$143</c:f>
              <c:numCache>
                <c:formatCode>General</c:formatCode>
                <c:ptCount val="117"/>
                <c:pt idx="0">
                  <c:v>0.42735042735042733</c:v>
                </c:pt>
                <c:pt idx="1">
                  <c:v>1.2820512820512819</c:v>
                </c:pt>
                <c:pt idx="2">
                  <c:v>2.1367521367521367</c:v>
                </c:pt>
                <c:pt idx="3">
                  <c:v>2.991452991452991</c:v>
                </c:pt>
                <c:pt idx="4">
                  <c:v>3.8461538461538458</c:v>
                </c:pt>
                <c:pt idx="5">
                  <c:v>4.700854700854701</c:v>
                </c:pt>
                <c:pt idx="6">
                  <c:v>5.5555555555555554</c:v>
                </c:pt>
                <c:pt idx="7">
                  <c:v>6.4102564102564106</c:v>
                </c:pt>
                <c:pt idx="8">
                  <c:v>7.2649572649572649</c:v>
                </c:pt>
                <c:pt idx="9">
                  <c:v>8.1196581196581192</c:v>
                </c:pt>
                <c:pt idx="10">
                  <c:v>8.9743589743589745</c:v>
                </c:pt>
                <c:pt idx="11">
                  <c:v>9.8290598290598297</c:v>
                </c:pt>
                <c:pt idx="12">
                  <c:v>10.683760683760683</c:v>
                </c:pt>
                <c:pt idx="13">
                  <c:v>11.538461538461538</c:v>
                </c:pt>
                <c:pt idx="14">
                  <c:v>12.393162393162394</c:v>
                </c:pt>
                <c:pt idx="15">
                  <c:v>13.247863247863247</c:v>
                </c:pt>
                <c:pt idx="16">
                  <c:v>14.102564102564102</c:v>
                </c:pt>
                <c:pt idx="17">
                  <c:v>14.957264957264957</c:v>
                </c:pt>
                <c:pt idx="18">
                  <c:v>15.811965811965811</c:v>
                </c:pt>
                <c:pt idx="19">
                  <c:v>16.666666666666664</c:v>
                </c:pt>
                <c:pt idx="20">
                  <c:v>17.52136752136752</c:v>
                </c:pt>
                <c:pt idx="21">
                  <c:v>18.376068376068375</c:v>
                </c:pt>
                <c:pt idx="22">
                  <c:v>19.23076923076923</c:v>
                </c:pt>
                <c:pt idx="23">
                  <c:v>20.085470085470082</c:v>
                </c:pt>
                <c:pt idx="24">
                  <c:v>20.940170940170937</c:v>
                </c:pt>
                <c:pt idx="25">
                  <c:v>21.794871794871792</c:v>
                </c:pt>
                <c:pt idx="26">
                  <c:v>22.649572649572647</c:v>
                </c:pt>
                <c:pt idx="27">
                  <c:v>23.504273504273502</c:v>
                </c:pt>
                <c:pt idx="28">
                  <c:v>24.358974358974358</c:v>
                </c:pt>
                <c:pt idx="29">
                  <c:v>25.213675213675209</c:v>
                </c:pt>
                <c:pt idx="30">
                  <c:v>26.068376068376065</c:v>
                </c:pt>
                <c:pt idx="31">
                  <c:v>26.92307692307692</c:v>
                </c:pt>
                <c:pt idx="32">
                  <c:v>27.777777777777775</c:v>
                </c:pt>
                <c:pt idx="33">
                  <c:v>28.63247863247863</c:v>
                </c:pt>
                <c:pt idx="34">
                  <c:v>29.487179487179485</c:v>
                </c:pt>
                <c:pt idx="35">
                  <c:v>30.341880341880341</c:v>
                </c:pt>
                <c:pt idx="36">
                  <c:v>31.196581196581192</c:v>
                </c:pt>
                <c:pt idx="37">
                  <c:v>32.051282051282051</c:v>
                </c:pt>
                <c:pt idx="38">
                  <c:v>32.905982905982903</c:v>
                </c:pt>
                <c:pt idx="39">
                  <c:v>33.760683760683754</c:v>
                </c:pt>
                <c:pt idx="40">
                  <c:v>34.615384615384613</c:v>
                </c:pt>
                <c:pt idx="41">
                  <c:v>35.470085470085465</c:v>
                </c:pt>
                <c:pt idx="42">
                  <c:v>36.324786324786324</c:v>
                </c:pt>
                <c:pt idx="43">
                  <c:v>37.179487179487175</c:v>
                </c:pt>
                <c:pt idx="44">
                  <c:v>38.034188034188034</c:v>
                </c:pt>
                <c:pt idx="45">
                  <c:v>38.888888888888886</c:v>
                </c:pt>
                <c:pt idx="46">
                  <c:v>39.743589743589737</c:v>
                </c:pt>
                <c:pt idx="47">
                  <c:v>40.598290598290596</c:v>
                </c:pt>
                <c:pt idx="48">
                  <c:v>41.452991452991448</c:v>
                </c:pt>
                <c:pt idx="49">
                  <c:v>42.307692307692307</c:v>
                </c:pt>
                <c:pt idx="50">
                  <c:v>43.162393162393158</c:v>
                </c:pt>
                <c:pt idx="51">
                  <c:v>44.017094017094017</c:v>
                </c:pt>
                <c:pt idx="52">
                  <c:v>44.871794871794869</c:v>
                </c:pt>
                <c:pt idx="53">
                  <c:v>45.72649572649572</c:v>
                </c:pt>
                <c:pt idx="54">
                  <c:v>46.581196581196579</c:v>
                </c:pt>
                <c:pt idx="55">
                  <c:v>47.435897435897431</c:v>
                </c:pt>
                <c:pt idx="56">
                  <c:v>48.29059829059829</c:v>
                </c:pt>
                <c:pt idx="57">
                  <c:v>49.145299145299141</c:v>
                </c:pt>
                <c:pt idx="58">
                  <c:v>49.999999999999993</c:v>
                </c:pt>
                <c:pt idx="59">
                  <c:v>50.854700854700852</c:v>
                </c:pt>
                <c:pt idx="60">
                  <c:v>51.709401709401703</c:v>
                </c:pt>
                <c:pt idx="61">
                  <c:v>52.564102564102562</c:v>
                </c:pt>
                <c:pt idx="62">
                  <c:v>53.418803418803414</c:v>
                </c:pt>
                <c:pt idx="63">
                  <c:v>54.273504273504273</c:v>
                </c:pt>
                <c:pt idx="64">
                  <c:v>55.128205128205124</c:v>
                </c:pt>
                <c:pt idx="65">
                  <c:v>55.982905982905976</c:v>
                </c:pt>
                <c:pt idx="66">
                  <c:v>56.837606837606835</c:v>
                </c:pt>
                <c:pt idx="67">
                  <c:v>57.692307692307686</c:v>
                </c:pt>
                <c:pt idx="68">
                  <c:v>58.547008547008545</c:v>
                </c:pt>
                <c:pt idx="69">
                  <c:v>59.401709401709397</c:v>
                </c:pt>
                <c:pt idx="70">
                  <c:v>60.256410256410255</c:v>
                </c:pt>
                <c:pt idx="71">
                  <c:v>61.111111111111107</c:v>
                </c:pt>
                <c:pt idx="72">
                  <c:v>61.965811965811959</c:v>
                </c:pt>
                <c:pt idx="73">
                  <c:v>62.820512820512818</c:v>
                </c:pt>
                <c:pt idx="74">
                  <c:v>63.675213675213669</c:v>
                </c:pt>
                <c:pt idx="75">
                  <c:v>64.529914529914535</c:v>
                </c:pt>
                <c:pt idx="76">
                  <c:v>65.384615384615387</c:v>
                </c:pt>
                <c:pt idx="77">
                  <c:v>66.239316239316238</c:v>
                </c:pt>
                <c:pt idx="78">
                  <c:v>67.09401709401709</c:v>
                </c:pt>
                <c:pt idx="79">
                  <c:v>67.948717948717956</c:v>
                </c:pt>
                <c:pt idx="80">
                  <c:v>68.803418803418808</c:v>
                </c:pt>
                <c:pt idx="81">
                  <c:v>69.658119658119659</c:v>
                </c:pt>
                <c:pt idx="82">
                  <c:v>70.512820512820511</c:v>
                </c:pt>
                <c:pt idx="83">
                  <c:v>71.367521367521377</c:v>
                </c:pt>
                <c:pt idx="84">
                  <c:v>72.222222222222229</c:v>
                </c:pt>
                <c:pt idx="85">
                  <c:v>73.07692307692308</c:v>
                </c:pt>
                <c:pt idx="86">
                  <c:v>73.931623931623932</c:v>
                </c:pt>
                <c:pt idx="87">
                  <c:v>74.786324786324784</c:v>
                </c:pt>
                <c:pt idx="88">
                  <c:v>75.641025641025649</c:v>
                </c:pt>
                <c:pt idx="89">
                  <c:v>76.495726495726501</c:v>
                </c:pt>
                <c:pt idx="90">
                  <c:v>77.350427350427353</c:v>
                </c:pt>
                <c:pt idx="91">
                  <c:v>78.205128205128204</c:v>
                </c:pt>
                <c:pt idx="92">
                  <c:v>79.059829059829056</c:v>
                </c:pt>
                <c:pt idx="93">
                  <c:v>79.914529914529922</c:v>
                </c:pt>
                <c:pt idx="94">
                  <c:v>80.769230769230774</c:v>
                </c:pt>
                <c:pt idx="95">
                  <c:v>81.623931623931625</c:v>
                </c:pt>
                <c:pt idx="96">
                  <c:v>82.478632478632477</c:v>
                </c:pt>
                <c:pt idx="97">
                  <c:v>83.333333333333329</c:v>
                </c:pt>
                <c:pt idx="98">
                  <c:v>84.188034188034194</c:v>
                </c:pt>
                <c:pt idx="99">
                  <c:v>85.042735042735046</c:v>
                </c:pt>
                <c:pt idx="100">
                  <c:v>85.897435897435898</c:v>
                </c:pt>
                <c:pt idx="101">
                  <c:v>86.752136752136749</c:v>
                </c:pt>
                <c:pt idx="102">
                  <c:v>87.606837606837615</c:v>
                </c:pt>
                <c:pt idx="103">
                  <c:v>88.461538461538467</c:v>
                </c:pt>
                <c:pt idx="104">
                  <c:v>89.316239316239319</c:v>
                </c:pt>
                <c:pt idx="105">
                  <c:v>90.17094017094017</c:v>
                </c:pt>
                <c:pt idx="106">
                  <c:v>91.025641025641022</c:v>
                </c:pt>
                <c:pt idx="107">
                  <c:v>91.880341880341888</c:v>
                </c:pt>
                <c:pt idx="108">
                  <c:v>92.73504273504274</c:v>
                </c:pt>
                <c:pt idx="109">
                  <c:v>93.589743589743591</c:v>
                </c:pt>
                <c:pt idx="110">
                  <c:v>94.444444444444443</c:v>
                </c:pt>
                <c:pt idx="111">
                  <c:v>95.299145299145295</c:v>
                </c:pt>
                <c:pt idx="112">
                  <c:v>96.15384615384616</c:v>
                </c:pt>
                <c:pt idx="113">
                  <c:v>97.008547008547012</c:v>
                </c:pt>
                <c:pt idx="114">
                  <c:v>97.863247863247864</c:v>
                </c:pt>
                <c:pt idx="115">
                  <c:v>98.717948717948715</c:v>
                </c:pt>
                <c:pt idx="116">
                  <c:v>99.572649572649567</c:v>
                </c:pt>
              </c:numCache>
            </c:numRef>
          </c:xVal>
          <c:yVal>
            <c:numRef>
              <c:f>RegressAge_2!$B$27:$B$143</c:f>
              <c:numCache>
                <c:formatCode>General</c:formatCode>
                <c:ptCount val="117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26</c:v>
                </c:pt>
                <c:pt idx="108">
                  <c:v>28</c:v>
                </c:pt>
                <c:pt idx="109">
                  <c:v>28</c:v>
                </c:pt>
                <c:pt idx="110">
                  <c:v>32</c:v>
                </c:pt>
                <c:pt idx="111">
                  <c:v>33</c:v>
                </c:pt>
                <c:pt idx="112">
                  <c:v>33</c:v>
                </c:pt>
                <c:pt idx="113">
                  <c:v>36</c:v>
                </c:pt>
                <c:pt idx="114">
                  <c:v>36</c:v>
                </c:pt>
                <c:pt idx="115">
                  <c:v>47</c:v>
                </c:pt>
                <c:pt idx="11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21C-BD4D-A5347BAD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64480"/>
        <c:axId val="1732024960"/>
      </c:scatterChart>
      <c:valAx>
        <c:axId val="16147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024960"/>
        <c:crosses val="autoZero"/>
        <c:crossBetween val="midCat"/>
      </c:valAx>
      <c:valAx>
        <c:axId val="173202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Age (in 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764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RgrsDst_2!$A$28:$A$147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RgrsDst_2!$B$28:$B$147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1.7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3.5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4.7</c:v>
                </c:pt>
                <c:pt idx="55">
                  <c:v>4.8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5.5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6.7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24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31</c:v>
                </c:pt>
                <c:pt idx="113">
                  <c:v>35</c:v>
                </c:pt>
                <c:pt idx="114">
                  <c:v>42</c:v>
                </c:pt>
                <c:pt idx="115">
                  <c:v>46</c:v>
                </c:pt>
                <c:pt idx="116">
                  <c:v>59</c:v>
                </c:pt>
                <c:pt idx="117">
                  <c:v>60</c:v>
                </c:pt>
                <c:pt idx="118">
                  <c:v>78</c:v>
                </c:pt>
                <c:pt idx="11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7-4576-81DC-F24D030A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000"/>
        <c:axId val="1728691296"/>
      </c:scatterChart>
      <c:valAx>
        <c:axId val="18535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8691296"/>
        <c:crosses val="autoZero"/>
        <c:crossBetween val="midCat"/>
      </c:valAx>
      <c:valAx>
        <c:axId val="172869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Daily travel to DCU (in km, 0 if on-campus)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04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RgrsDst_1!$A$34:$A$153</c:f>
              <c:numCache>
                <c:formatCode>General</c:formatCode>
                <c:ptCount val="120"/>
                <c:pt idx="0">
                  <c:v>0.41666666666666669</c:v>
                </c:pt>
                <c:pt idx="1">
                  <c:v>1.25</c:v>
                </c:pt>
                <c:pt idx="2">
                  <c:v>2.0833333333333335</c:v>
                </c:pt>
                <c:pt idx="3">
                  <c:v>2.9166666666666665</c:v>
                </c:pt>
                <c:pt idx="4">
                  <c:v>3.75</c:v>
                </c:pt>
                <c:pt idx="5">
                  <c:v>4.5833333333333339</c:v>
                </c:pt>
                <c:pt idx="6">
                  <c:v>5.416666666666667</c:v>
                </c:pt>
                <c:pt idx="7">
                  <c:v>6.2500000000000009</c:v>
                </c:pt>
                <c:pt idx="8">
                  <c:v>7.0833333333333339</c:v>
                </c:pt>
                <c:pt idx="9">
                  <c:v>7.916666666666667</c:v>
                </c:pt>
                <c:pt idx="10">
                  <c:v>8.75</c:v>
                </c:pt>
                <c:pt idx="11">
                  <c:v>9.5833333333333339</c:v>
                </c:pt>
                <c:pt idx="12">
                  <c:v>10.416666666666666</c:v>
                </c:pt>
                <c:pt idx="13">
                  <c:v>11.25</c:v>
                </c:pt>
                <c:pt idx="14">
                  <c:v>12.083333333333334</c:v>
                </c:pt>
                <c:pt idx="15">
                  <c:v>12.916666666666666</c:v>
                </c:pt>
                <c:pt idx="16">
                  <c:v>13.75</c:v>
                </c:pt>
                <c:pt idx="17">
                  <c:v>14.583333333333334</c:v>
                </c:pt>
                <c:pt idx="18">
                  <c:v>15.416666666666666</c:v>
                </c:pt>
                <c:pt idx="19">
                  <c:v>16.25</c:v>
                </c:pt>
                <c:pt idx="20">
                  <c:v>17.083333333333336</c:v>
                </c:pt>
                <c:pt idx="21">
                  <c:v>17.916666666666668</c:v>
                </c:pt>
                <c:pt idx="22">
                  <c:v>18.750000000000004</c:v>
                </c:pt>
                <c:pt idx="23">
                  <c:v>19.583333333333336</c:v>
                </c:pt>
                <c:pt idx="24">
                  <c:v>20.416666666666668</c:v>
                </c:pt>
                <c:pt idx="25">
                  <c:v>21.250000000000004</c:v>
                </c:pt>
                <c:pt idx="26">
                  <c:v>22.083333333333336</c:v>
                </c:pt>
                <c:pt idx="27">
                  <c:v>22.916666666666668</c:v>
                </c:pt>
                <c:pt idx="28">
                  <c:v>23.750000000000004</c:v>
                </c:pt>
                <c:pt idx="29">
                  <c:v>24.583333333333336</c:v>
                </c:pt>
                <c:pt idx="30">
                  <c:v>25.416666666666668</c:v>
                </c:pt>
                <c:pt idx="31">
                  <c:v>26.250000000000004</c:v>
                </c:pt>
                <c:pt idx="32">
                  <c:v>27.083333333333336</c:v>
                </c:pt>
                <c:pt idx="33">
                  <c:v>27.916666666666668</c:v>
                </c:pt>
                <c:pt idx="34">
                  <c:v>28.750000000000004</c:v>
                </c:pt>
                <c:pt idx="35">
                  <c:v>29.583333333333336</c:v>
                </c:pt>
                <c:pt idx="36">
                  <c:v>30.416666666666668</c:v>
                </c:pt>
                <c:pt idx="37">
                  <c:v>31.250000000000004</c:v>
                </c:pt>
                <c:pt idx="38">
                  <c:v>32.083333333333336</c:v>
                </c:pt>
                <c:pt idx="39">
                  <c:v>32.916666666666664</c:v>
                </c:pt>
                <c:pt idx="40">
                  <c:v>33.75</c:v>
                </c:pt>
                <c:pt idx="41">
                  <c:v>34.583333333333336</c:v>
                </c:pt>
                <c:pt idx="42">
                  <c:v>35.416666666666664</c:v>
                </c:pt>
                <c:pt idx="43">
                  <c:v>36.25</c:v>
                </c:pt>
                <c:pt idx="44">
                  <c:v>37.083333333333336</c:v>
                </c:pt>
                <c:pt idx="45">
                  <c:v>37.916666666666664</c:v>
                </c:pt>
                <c:pt idx="46">
                  <c:v>38.75</c:v>
                </c:pt>
                <c:pt idx="47">
                  <c:v>39.583333333333336</c:v>
                </c:pt>
                <c:pt idx="48">
                  <c:v>40.416666666666664</c:v>
                </c:pt>
                <c:pt idx="49">
                  <c:v>41.25</c:v>
                </c:pt>
                <c:pt idx="50">
                  <c:v>42.083333333333336</c:v>
                </c:pt>
                <c:pt idx="51">
                  <c:v>42.916666666666664</c:v>
                </c:pt>
                <c:pt idx="52">
                  <c:v>43.75</c:v>
                </c:pt>
                <c:pt idx="53">
                  <c:v>44.583333333333336</c:v>
                </c:pt>
                <c:pt idx="54">
                  <c:v>45.416666666666664</c:v>
                </c:pt>
                <c:pt idx="55">
                  <c:v>46.25</c:v>
                </c:pt>
                <c:pt idx="56">
                  <c:v>47.083333333333336</c:v>
                </c:pt>
                <c:pt idx="57">
                  <c:v>47.916666666666664</c:v>
                </c:pt>
                <c:pt idx="58">
                  <c:v>48.75</c:v>
                </c:pt>
                <c:pt idx="59">
                  <c:v>49.583333333333336</c:v>
                </c:pt>
                <c:pt idx="60">
                  <c:v>50.416666666666664</c:v>
                </c:pt>
                <c:pt idx="61">
                  <c:v>51.25</c:v>
                </c:pt>
                <c:pt idx="62">
                  <c:v>52.083333333333336</c:v>
                </c:pt>
                <c:pt idx="63">
                  <c:v>52.916666666666664</c:v>
                </c:pt>
                <c:pt idx="64">
                  <c:v>53.75</c:v>
                </c:pt>
                <c:pt idx="65">
                  <c:v>54.583333333333336</c:v>
                </c:pt>
                <c:pt idx="66">
                  <c:v>55.416666666666664</c:v>
                </c:pt>
                <c:pt idx="67">
                  <c:v>56.25</c:v>
                </c:pt>
                <c:pt idx="68">
                  <c:v>57.083333333333336</c:v>
                </c:pt>
                <c:pt idx="69">
                  <c:v>57.916666666666664</c:v>
                </c:pt>
                <c:pt idx="70">
                  <c:v>58.75</c:v>
                </c:pt>
                <c:pt idx="71">
                  <c:v>59.583333333333336</c:v>
                </c:pt>
                <c:pt idx="72">
                  <c:v>60.416666666666664</c:v>
                </c:pt>
                <c:pt idx="73">
                  <c:v>61.25</c:v>
                </c:pt>
                <c:pt idx="74">
                  <c:v>62.083333333333336</c:v>
                </c:pt>
                <c:pt idx="75">
                  <c:v>62.916666666666664</c:v>
                </c:pt>
                <c:pt idx="76">
                  <c:v>63.75</c:v>
                </c:pt>
                <c:pt idx="77">
                  <c:v>64.583333333333343</c:v>
                </c:pt>
                <c:pt idx="78">
                  <c:v>65.416666666666671</c:v>
                </c:pt>
                <c:pt idx="79">
                  <c:v>66.250000000000014</c:v>
                </c:pt>
                <c:pt idx="80">
                  <c:v>67.083333333333343</c:v>
                </c:pt>
                <c:pt idx="81">
                  <c:v>67.916666666666671</c:v>
                </c:pt>
                <c:pt idx="82">
                  <c:v>68.750000000000014</c:v>
                </c:pt>
                <c:pt idx="83">
                  <c:v>69.583333333333343</c:v>
                </c:pt>
                <c:pt idx="84">
                  <c:v>70.416666666666671</c:v>
                </c:pt>
                <c:pt idx="85">
                  <c:v>71.250000000000014</c:v>
                </c:pt>
                <c:pt idx="86">
                  <c:v>72.083333333333343</c:v>
                </c:pt>
                <c:pt idx="87">
                  <c:v>72.916666666666671</c:v>
                </c:pt>
                <c:pt idx="88">
                  <c:v>73.750000000000014</c:v>
                </c:pt>
                <c:pt idx="89">
                  <c:v>74.583333333333343</c:v>
                </c:pt>
                <c:pt idx="90">
                  <c:v>75.416666666666671</c:v>
                </c:pt>
                <c:pt idx="91">
                  <c:v>76.250000000000014</c:v>
                </c:pt>
                <c:pt idx="92">
                  <c:v>77.083333333333343</c:v>
                </c:pt>
                <c:pt idx="93">
                  <c:v>77.916666666666671</c:v>
                </c:pt>
                <c:pt idx="94">
                  <c:v>78.750000000000014</c:v>
                </c:pt>
                <c:pt idx="95">
                  <c:v>79.583333333333343</c:v>
                </c:pt>
                <c:pt idx="96">
                  <c:v>80.416666666666671</c:v>
                </c:pt>
                <c:pt idx="97">
                  <c:v>81.250000000000014</c:v>
                </c:pt>
                <c:pt idx="98">
                  <c:v>82.083333333333343</c:v>
                </c:pt>
                <c:pt idx="99">
                  <c:v>82.916666666666671</c:v>
                </c:pt>
                <c:pt idx="100">
                  <c:v>83.750000000000014</c:v>
                </c:pt>
                <c:pt idx="101">
                  <c:v>84.583333333333343</c:v>
                </c:pt>
                <c:pt idx="102">
                  <c:v>85.416666666666671</c:v>
                </c:pt>
                <c:pt idx="103">
                  <c:v>86.250000000000014</c:v>
                </c:pt>
                <c:pt idx="104">
                  <c:v>87.083333333333343</c:v>
                </c:pt>
                <c:pt idx="105">
                  <c:v>87.916666666666671</c:v>
                </c:pt>
                <c:pt idx="106">
                  <c:v>88.750000000000014</c:v>
                </c:pt>
                <c:pt idx="107">
                  <c:v>89.583333333333343</c:v>
                </c:pt>
                <c:pt idx="108">
                  <c:v>90.416666666666671</c:v>
                </c:pt>
                <c:pt idx="109">
                  <c:v>91.250000000000014</c:v>
                </c:pt>
                <c:pt idx="110">
                  <c:v>92.083333333333343</c:v>
                </c:pt>
                <c:pt idx="111">
                  <c:v>92.916666666666671</c:v>
                </c:pt>
                <c:pt idx="112">
                  <c:v>93.750000000000014</c:v>
                </c:pt>
                <c:pt idx="113">
                  <c:v>94.583333333333343</c:v>
                </c:pt>
                <c:pt idx="114">
                  <c:v>95.416666666666671</c:v>
                </c:pt>
                <c:pt idx="115">
                  <c:v>96.250000000000014</c:v>
                </c:pt>
                <c:pt idx="116">
                  <c:v>97.083333333333343</c:v>
                </c:pt>
                <c:pt idx="117">
                  <c:v>97.916666666666671</c:v>
                </c:pt>
                <c:pt idx="118">
                  <c:v>98.750000000000014</c:v>
                </c:pt>
                <c:pt idx="119">
                  <c:v>99.583333333333343</c:v>
                </c:pt>
              </c:numCache>
            </c:numRef>
          </c:xVal>
          <c:yVal>
            <c:numRef>
              <c:f>RgrsDst_1!$B$34:$B$153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1.7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3.5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4.7</c:v>
                </c:pt>
                <c:pt idx="55">
                  <c:v>4.8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5.5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6.7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24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31</c:v>
                </c:pt>
                <c:pt idx="113">
                  <c:v>35</c:v>
                </c:pt>
                <c:pt idx="114">
                  <c:v>42</c:v>
                </c:pt>
                <c:pt idx="115">
                  <c:v>46</c:v>
                </c:pt>
                <c:pt idx="116">
                  <c:v>59</c:v>
                </c:pt>
                <c:pt idx="117">
                  <c:v>60</c:v>
                </c:pt>
                <c:pt idx="118">
                  <c:v>78</c:v>
                </c:pt>
                <c:pt idx="11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B-4BC9-884D-8C5DE9EF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20736"/>
        <c:axId val="8118304"/>
      </c:scatterChart>
      <c:valAx>
        <c:axId val="17359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18304"/>
        <c:crosses val="autoZero"/>
        <c:crossBetween val="midCat"/>
      </c:valAx>
      <c:valAx>
        <c:axId val="811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Daily travel to DCU (in km, 0 if on-campus)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92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RgrsAvg_1!$A$34:$A$152</c:f>
              <c:numCache>
                <c:formatCode>General</c:formatCode>
                <c:ptCount val="119"/>
                <c:pt idx="0">
                  <c:v>0.42016806722689076</c:v>
                </c:pt>
                <c:pt idx="1">
                  <c:v>1.2605042016806722</c:v>
                </c:pt>
                <c:pt idx="2">
                  <c:v>2.1008403361344539</c:v>
                </c:pt>
                <c:pt idx="3">
                  <c:v>2.9411764705882351</c:v>
                </c:pt>
                <c:pt idx="4">
                  <c:v>3.7815126050420167</c:v>
                </c:pt>
                <c:pt idx="5">
                  <c:v>4.6218487394957988</c:v>
                </c:pt>
                <c:pt idx="6">
                  <c:v>5.46218487394958</c:v>
                </c:pt>
                <c:pt idx="7">
                  <c:v>6.302521008403362</c:v>
                </c:pt>
                <c:pt idx="8">
                  <c:v>7.1428571428571432</c:v>
                </c:pt>
                <c:pt idx="9">
                  <c:v>7.9831932773109244</c:v>
                </c:pt>
                <c:pt idx="10">
                  <c:v>8.8235294117647065</c:v>
                </c:pt>
                <c:pt idx="11">
                  <c:v>9.6638655462184886</c:v>
                </c:pt>
                <c:pt idx="12">
                  <c:v>10.504201680672269</c:v>
                </c:pt>
                <c:pt idx="13">
                  <c:v>11.344537815126051</c:v>
                </c:pt>
                <c:pt idx="14">
                  <c:v>12.184873949579833</c:v>
                </c:pt>
                <c:pt idx="15">
                  <c:v>13.025210084033613</c:v>
                </c:pt>
                <c:pt idx="16">
                  <c:v>13.865546218487395</c:v>
                </c:pt>
                <c:pt idx="17">
                  <c:v>14.705882352941178</c:v>
                </c:pt>
                <c:pt idx="18">
                  <c:v>15.546218487394958</c:v>
                </c:pt>
                <c:pt idx="19">
                  <c:v>16.386554621848738</c:v>
                </c:pt>
                <c:pt idx="20">
                  <c:v>17.22689075630252</c:v>
                </c:pt>
                <c:pt idx="21">
                  <c:v>18.067226890756302</c:v>
                </c:pt>
                <c:pt idx="22">
                  <c:v>18.907563025210084</c:v>
                </c:pt>
                <c:pt idx="23">
                  <c:v>19.747899159663863</c:v>
                </c:pt>
                <c:pt idx="24">
                  <c:v>20.588235294117645</c:v>
                </c:pt>
                <c:pt idx="25">
                  <c:v>21.428571428571427</c:v>
                </c:pt>
                <c:pt idx="26">
                  <c:v>22.268907563025209</c:v>
                </c:pt>
                <c:pt idx="27">
                  <c:v>23.109243697478991</c:v>
                </c:pt>
                <c:pt idx="28">
                  <c:v>23.949579831932773</c:v>
                </c:pt>
                <c:pt idx="29">
                  <c:v>24.789915966386552</c:v>
                </c:pt>
                <c:pt idx="30">
                  <c:v>25.630252100840334</c:v>
                </c:pt>
                <c:pt idx="31">
                  <c:v>26.470588235294116</c:v>
                </c:pt>
                <c:pt idx="32">
                  <c:v>27.310924369747898</c:v>
                </c:pt>
                <c:pt idx="33">
                  <c:v>28.15126050420168</c:v>
                </c:pt>
                <c:pt idx="34">
                  <c:v>28.991596638655462</c:v>
                </c:pt>
                <c:pt idx="35">
                  <c:v>29.831932773109244</c:v>
                </c:pt>
                <c:pt idx="36">
                  <c:v>30.672268907563023</c:v>
                </c:pt>
                <c:pt idx="37">
                  <c:v>31.512605042016805</c:v>
                </c:pt>
                <c:pt idx="38">
                  <c:v>32.352941176470587</c:v>
                </c:pt>
                <c:pt idx="39">
                  <c:v>33.193277310924366</c:v>
                </c:pt>
                <c:pt idx="40">
                  <c:v>34.033613445378151</c:v>
                </c:pt>
                <c:pt idx="41">
                  <c:v>34.87394957983193</c:v>
                </c:pt>
                <c:pt idx="42">
                  <c:v>35.714285714285715</c:v>
                </c:pt>
                <c:pt idx="43">
                  <c:v>36.554621848739494</c:v>
                </c:pt>
                <c:pt idx="44">
                  <c:v>37.394957983193279</c:v>
                </c:pt>
                <c:pt idx="45">
                  <c:v>38.235294117647058</c:v>
                </c:pt>
                <c:pt idx="46">
                  <c:v>39.075630252100837</c:v>
                </c:pt>
                <c:pt idx="47">
                  <c:v>39.915966386554622</c:v>
                </c:pt>
                <c:pt idx="48">
                  <c:v>40.756302521008401</c:v>
                </c:pt>
                <c:pt idx="49">
                  <c:v>41.596638655462186</c:v>
                </c:pt>
                <c:pt idx="50">
                  <c:v>42.436974789915965</c:v>
                </c:pt>
                <c:pt idx="51">
                  <c:v>43.27731092436975</c:v>
                </c:pt>
                <c:pt idx="52">
                  <c:v>44.117647058823529</c:v>
                </c:pt>
                <c:pt idx="53">
                  <c:v>44.957983193277308</c:v>
                </c:pt>
                <c:pt idx="54">
                  <c:v>45.798319327731093</c:v>
                </c:pt>
                <c:pt idx="55">
                  <c:v>46.638655462184872</c:v>
                </c:pt>
                <c:pt idx="56">
                  <c:v>47.478991596638657</c:v>
                </c:pt>
                <c:pt idx="57">
                  <c:v>48.319327731092436</c:v>
                </c:pt>
                <c:pt idx="58">
                  <c:v>49.159663865546214</c:v>
                </c:pt>
                <c:pt idx="59">
                  <c:v>50</c:v>
                </c:pt>
                <c:pt idx="60">
                  <c:v>50.840336134453779</c:v>
                </c:pt>
                <c:pt idx="61">
                  <c:v>51.680672268907564</c:v>
                </c:pt>
                <c:pt idx="62">
                  <c:v>52.521008403361343</c:v>
                </c:pt>
                <c:pt idx="63">
                  <c:v>53.361344537815128</c:v>
                </c:pt>
                <c:pt idx="64">
                  <c:v>54.201680672268907</c:v>
                </c:pt>
                <c:pt idx="65">
                  <c:v>55.042016806722685</c:v>
                </c:pt>
                <c:pt idx="66">
                  <c:v>55.882352941176471</c:v>
                </c:pt>
                <c:pt idx="67">
                  <c:v>56.72268907563025</c:v>
                </c:pt>
                <c:pt idx="68">
                  <c:v>57.563025210084035</c:v>
                </c:pt>
                <c:pt idx="69">
                  <c:v>58.403361344537814</c:v>
                </c:pt>
                <c:pt idx="70">
                  <c:v>59.243697478991599</c:v>
                </c:pt>
                <c:pt idx="71">
                  <c:v>60.084033613445378</c:v>
                </c:pt>
                <c:pt idx="72">
                  <c:v>60.924369747899156</c:v>
                </c:pt>
                <c:pt idx="73">
                  <c:v>61.764705882352942</c:v>
                </c:pt>
                <c:pt idx="74">
                  <c:v>62.605042016806721</c:v>
                </c:pt>
                <c:pt idx="75">
                  <c:v>63.445378151260506</c:v>
                </c:pt>
                <c:pt idx="76">
                  <c:v>64.285714285714292</c:v>
                </c:pt>
                <c:pt idx="77">
                  <c:v>65.12605042016807</c:v>
                </c:pt>
                <c:pt idx="78">
                  <c:v>65.966386554621849</c:v>
                </c:pt>
                <c:pt idx="79">
                  <c:v>66.806722689075642</c:v>
                </c:pt>
                <c:pt idx="80">
                  <c:v>67.64705882352942</c:v>
                </c:pt>
                <c:pt idx="81">
                  <c:v>68.487394957983199</c:v>
                </c:pt>
                <c:pt idx="82">
                  <c:v>69.327731092436977</c:v>
                </c:pt>
                <c:pt idx="83">
                  <c:v>70.16806722689077</c:v>
                </c:pt>
                <c:pt idx="84">
                  <c:v>71.008403361344548</c:v>
                </c:pt>
                <c:pt idx="85">
                  <c:v>71.848739495798327</c:v>
                </c:pt>
                <c:pt idx="86">
                  <c:v>72.689075630252105</c:v>
                </c:pt>
                <c:pt idx="87">
                  <c:v>73.529411764705884</c:v>
                </c:pt>
                <c:pt idx="88">
                  <c:v>74.369747899159677</c:v>
                </c:pt>
                <c:pt idx="89">
                  <c:v>75.210084033613455</c:v>
                </c:pt>
                <c:pt idx="90">
                  <c:v>76.050420168067234</c:v>
                </c:pt>
                <c:pt idx="91">
                  <c:v>76.890756302521012</c:v>
                </c:pt>
                <c:pt idx="92">
                  <c:v>77.731092436974791</c:v>
                </c:pt>
                <c:pt idx="93">
                  <c:v>78.571428571428584</c:v>
                </c:pt>
                <c:pt idx="94">
                  <c:v>79.411764705882362</c:v>
                </c:pt>
                <c:pt idx="95">
                  <c:v>80.252100840336141</c:v>
                </c:pt>
                <c:pt idx="96">
                  <c:v>81.092436974789919</c:v>
                </c:pt>
                <c:pt idx="97">
                  <c:v>81.932773109243698</c:v>
                </c:pt>
                <c:pt idx="98">
                  <c:v>82.77310924369749</c:v>
                </c:pt>
                <c:pt idx="99">
                  <c:v>83.613445378151269</c:v>
                </c:pt>
                <c:pt idx="100">
                  <c:v>84.453781512605048</c:v>
                </c:pt>
                <c:pt idx="101">
                  <c:v>85.294117647058826</c:v>
                </c:pt>
                <c:pt idx="102">
                  <c:v>86.134453781512619</c:v>
                </c:pt>
                <c:pt idx="103">
                  <c:v>86.974789915966397</c:v>
                </c:pt>
                <c:pt idx="104">
                  <c:v>87.815126050420176</c:v>
                </c:pt>
                <c:pt idx="105">
                  <c:v>88.655462184873954</c:v>
                </c:pt>
                <c:pt idx="106">
                  <c:v>89.495798319327733</c:v>
                </c:pt>
                <c:pt idx="107">
                  <c:v>90.336134453781526</c:v>
                </c:pt>
                <c:pt idx="108">
                  <c:v>91.176470588235304</c:v>
                </c:pt>
                <c:pt idx="109">
                  <c:v>92.016806722689083</c:v>
                </c:pt>
                <c:pt idx="110">
                  <c:v>92.857142857142861</c:v>
                </c:pt>
                <c:pt idx="111">
                  <c:v>93.69747899159664</c:v>
                </c:pt>
                <c:pt idx="112">
                  <c:v>94.537815126050432</c:v>
                </c:pt>
                <c:pt idx="113">
                  <c:v>95.378151260504211</c:v>
                </c:pt>
                <c:pt idx="114">
                  <c:v>96.21848739495799</c:v>
                </c:pt>
                <c:pt idx="115">
                  <c:v>97.058823529411768</c:v>
                </c:pt>
                <c:pt idx="116">
                  <c:v>97.899159663865547</c:v>
                </c:pt>
                <c:pt idx="117">
                  <c:v>98.739495798319339</c:v>
                </c:pt>
                <c:pt idx="118">
                  <c:v>99.579831932773118</c:v>
                </c:pt>
              </c:numCache>
            </c:numRef>
          </c:xVal>
          <c:yVal>
            <c:numRef>
              <c:f>RgrsAvg_1!$B$34:$B$152</c:f>
              <c:numCache>
                <c:formatCode>General</c:formatCode>
                <c:ptCount val="119"/>
                <c:pt idx="0">
                  <c:v>42</c:v>
                </c:pt>
                <c:pt idx="1">
                  <c:v>45</c:v>
                </c:pt>
                <c:pt idx="2">
                  <c:v>48</c:v>
                </c:pt>
                <c:pt idx="3">
                  <c:v>50</c:v>
                </c:pt>
                <c:pt idx="4">
                  <c:v>50.5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57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78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82</c:v>
                </c:pt>
                <c:pt idx="114">
                  <c:v>86</c:v>
                </c:pt>
                <c:pt idx="115">
                  <c:v>86</c:v>
                </c:pt>
                <c:pt idx="116">
                  <c:v>90</c:v>
                </c:pt>
                <c:pt idx="117">
                  <c:v>95</c:v>
                </c:pt>
                <c:pt idx="11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D-4226-A401-DFDF1552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35312"/>
        <c:axId val="1731569520"/>
      </c:scatterChart>
      <c:valAx>
        <c:axId val="17320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569520"/>
        <c:crosses val="autoZero"/>
        <c:crossBetween val="midCat"/>
      </c:valAx>
      <c:valAx>
        <c:axId val="173156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Average year 1 exam result (as 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03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RgrsAvg_3!$A$25:$A$143</c:f>
              <c:numCache>
                <c:formatCode>General</c:formatCode>
                <c:ptCount val="119"/>
                <c:pt idx="0">
                  <c:v>0.42016806722689076</c:v>
                </c:pt>
                <c:pt idx="1">
                  <c:v>1.2605042016806722</c:v>
                </c:pt>
                <c:pt idx="2">
                  <c:v>2.1008403361344539</c:v>
                </c:pt>
                <c:pt idx="3">
                  <c:v>2.9411764705882351</c:v>
                </c:pt>
                <c:pt idx="4">
                  <c:v>3.7815126050420167</c:v>
                </c:pt>
                <c:pt idx="5">
                  <c:v>4.6218487394957988</c:v>
                </c:pt>
                <c:pt idx="6">
                  <c:v>5.46218487394958</c:v>
                </c:pt>
                <c:pt idx="7">
                  <c:v>6.302521008403362</c:v>
                </c:pt>
                <c:pt idx="8">
                  <c:v>7.1428571428571432</c:v>
                </c:pt>
                <c:pt idx="9">
                  <c:v>7.9831932773109244</c:v>
                </c:pt>
                <c:pt idx="10">
                  <c:v>8.8235294117647065</c:v>
                </c:pt>
                <c:pt idx="11">
                  <c:v>9.6638655462184886</c:v>
                </c:pt>
                <c:pt idx="12">
                  <c:v>10.504201680672269</c:v>
                </c:pt>
                <c:pt idx="13">
                  <c:v>11.344537815126051</c:v>
                </c:pt>
                <c:pt idx="14">
                  <c:v>12.184873949579833</c:v>
                </c:pt>
                <c:pt idx="15">
                  <c:v>13.025210084033613</c:v>
                </c:pt>
                <c:pt idx="16">
                  <c:v>13.865546218487395</c:v>
                </c:pt>
                <c:pt idx="17">
                  <c:v>14.705882352941178</c:v>
                </c:pt>
                <c:pt idx="18">
                  <c:v>15.546218487394958</c:v>
                </c:pt>
                <c:pt idx="19">
                  <c:v>16.386554621848738</c:v>
                </c:pt>
                <c:pt idx="20">
                  <c:v>17.22689075630252</c:v>
                </c:pt>
                <c:pt idx="21">
                  <c:v>18.067226890756302</c:v>
                </c:pt>
                <c:pt idx="22">
                  <c:v>18.907563025210084</c:v>
                </c:pt>
                <c:pt idx="23">
                  <c:v>19.747899159663863</c:v>
                </c:pt>
                <c:pt idx="24">
                  <c:v>20.588235294117645</c:v>
                </c:pt>
                <c:pt idx="25">
                  <c:v>21.428571428571427</c:v>
                </c:pt>
                <c:pt idx="26">
                  <c:v>22.268907563025209</c:v>
                </c:pt>
                <c:pt idx="27">
                  <c:v>23.109243697478991</c:v>
                </c:pt>
                <c:pt idx="28">
                  <c:v>23.949579831932773</c:v>
                </c:pt>
                <c:pt idx="29">
                  <c:v>24.789915966386552</c:v>
                </c:pt>
                <c:pt idx="30">
                  <c:v>25.630252100840334</c:v>
                </c:pt>
                <c:pt idx="31">
                  <c:v>26.470588235294116</c:v>
                </c:pt>
                <c:pt idx="32">
                  <c:v>27.310924369747898</c:v>
                </c:pt>
                <c:pt idx="33">
                  <c:v>28.15126050420168</c:v>
                </c:pt>
                <c:pt idx="34">
                  <c:v>28.991596638655462</c:v>
                </c:pt>
                <c:pt idx="35">
                  <c:v>29.831932773109244</c:v>
                </c:pt>
                <c:pt idx="36">
                  <c:v>30.672268907563023</c:v>
                </c:pt>
                <c:pt idx="37">
                  <c:v>31.512605042016805</c:v>
                </c:pt>
                <c:pt idx="38">
                  <c:v>32.352941176470587</c:v>
                </c:pt>
                <c:pt idx="39">
                  <c:v>33.193277310924366</c:v>
                </c:pt>
                <c:pt idx="40">
                  <c:v>34.033613445378151</c:v>
                </c:pt>
                <c:pt idx="41">
                  <c:v>34.87394957983193</c:v>
                </c:pt>
                <c:pt idx="42">
                  <c:v>35.714285714285715</c:v>
                </c:pt>
                <c:pt idx="43">
                  <c:v>36.554621848739494</c:v>
                </c:pt>
                <c:pt idx="44">
                  <c:v>37.394957983193279</c:v>
                </c:pt>
                <c:pt idx="45">
                  <c:v>38.235294117647058</c:v>
                </c:pt>
                <c:pt idx="46">
                  <c:v>39.075630252100837</c:v>
                </c:pt>
                <c:pt idx="47">
                  <c:v>39.915966386554622</c:v>
                </c:pt>
                <c:pt idx="48">
                  <c:v>40.756302521008401</c:v>
                </c:pt>
                <c:pt idx="49">
                  <c:v>41.596638655462186</c:v>
                </c:pt>
                <c:pt idx="50">
                  <c:v>42.436974789915965</c:v>
                </c:pt>
                <c:pt idx="51">
                  <c:v>43.27731092436975</c:v>
                </c:pt>
                <c:pt idx="52">
                  <c:v>44.117647058823529</c:v>
                </c:pt>
                <c:pt idx="53">
                  <c:v>44.957983193277308</c:v>
                </c:pt>
                <c:pt idx="54">
                  <c:v>45.798319327731093</c:v>
                </c:pt>
                <c:pt idx="55">
                  <c:v>46.638655462184872</c:v>
                </c:pt>
                <c:pt idx="56">
                  <c:v>47.478991596638657</c:v>
                </c:pt>
                <c:pt idx="57">
                  <c:v>48.319327731092436</c:v>
                </c:pt>
                <c:pt idx="58">
                  <c:v>49.159663865546214</c:v>
                </c:pt>
                <c:pt idx="59">
                  <c:v>50</c:v>
                </c:pt>
                <c:pt idx="60">
                  <c:v>50.840336134453779</c:v>
                </c:pt>
                <c:pt idx="61">
                  <c:v>51.680672268907564</c:v>
                </c:pt>
                <c:pt idx="62">
                  <c:v>52.521008403361343</c:v>
                </c:pt>
                <c:pt idx="63">
                  <c:v>53.361344537815128</c:v>
                </c:pt>
                <c:pt idx="64">
                  <c:v>54.201680672268907</c:v>
                </c:pt>
                <c:pt idx="65">
                  <c:v>55.042016806722685</c:v>
                </c:pt>
                <c:pt idx="66">
                  <c:v>55.882352941176471</c:v>
                </c:pt>
                <c:pt idx="67">
                  <c:v>56.72268907563025</c:v>
                </c:pt>
                <c:pt idx="68">
                  <c:v>57.563025210084035</c:v>
                </c:pt>
                <c:pt idx="69">
                  <c:v>58.403361344537814</c:v>
                </c:pt>
                <c:pt idx="70">
                  <c:v>59.243697478991599</c:v>
                </c:pt>
                <c:pt idx="71">
                  <c:v>60.084033613445378</c:v>
                </c:pt>
                <c:pt idx="72">
                  <c:v>60.924369747899156</c:v>
                </c:pt>
                <c:pt idx="73">
                  <c:v>61.764705882352942</c:v>
                </c:pt>
                <c:pt idx="74">
                  <c:v>62.605042016806721</c:v>
                </c:pt>
                <c:pt idx="75">
                  <c:v>63.445378151260506</c:v>
                </c:pt>
                <c:pt idx="76">
                  <c:v>64.285714285714292</c:v>
                </c:pt>
                <c:pt idx="77">
                  <c:v>65.12605042016807</c:v>
                </c:pt>
                <c:pt idx="78">
                  <c:v>65.966386554621849</c:v>
                </c:pt>
                <c:pt idx="79">
                  <c:v>66.806722689075642</c:v>
                </c:pt>
                <c:pt idx="80">
                  <c:v>67.64705882352942</c:v>
                </c:pt>
                <c:pt idx="81">
                  <c:v>68.487394957983199</c:v>
                </c:pt>
                <c:pt idx="82">
                  <c:v>69.327731092436977</c:v>
                </c:pt>
                <c:pt idx="83">
                  <c:v>70.16806722689077</c:v>
                </c:pt>
                <c:pt idx="84">
                  <c:v>71.008403361344548</c:v>
                </c:pt>
                <c:pt idx="85">
                  <c:v>71.848739495798327</c:v>
                </c:pt>
                <c:pt idx="86">
                  <c:v>72.689075630252105</c:v>
                </c:pt>
                <c:pt idx="87">
                  <c:v>73.529411764705884</c:v>
                </c:pt>
                <c:pt idx="88">
                  <c:v>74.369747899159677</c:v>
                </c:pt>
                <c:pt idx="89">
                  <c:v>75.210084033613455</c:v>
                </c:pt>
                <c:pt idx="90">
                  <c:v>76.050420168067234</c:v>
                </c:pt>
                <c:pt idx="91">
                  <c:v>76.890756302521012</c:v>
                </c:pt>
                <c:pt idx="92">
                  <c:v>77.731092436974791</c:v>
                </c:pt>
                <c:pt idx="93">
                  <c:v>78.571428571428584</c:v>
                </c:pt>
                <c:pt idx="94">
                  <c:v>79.411764705882362</c:v>
                </c:pt>
                <c:pt idx="95">
                  <c:v>80.252100840336141</c:v>
                </c:pt>
                <c:pt idx="96">
                  <c:v>81.092436974789919</c:v>
                </c:pt>
                <c:pt idx="97">
                  <c:v>81.932773109243698</c:v>
                </c:pt>
                <c:pt idx="98">
                  <c:v>82.77310924369749</c:v>
                </c:pt>
                <c:pt idx="99">
                  <c:v>83.613445378151269</c:v>
                </c:pt>
                <c:pt idx="100">
                  <c:v>84.453781512605048</c:v>
                </c:pt>
                <c:pt idx="101">
                  <c:v>85.294117647058826</c:v>
                </c:pt>
                <c:pt idx="102">
                  <c:v>86.134453781512619</c:v>
                </c:pt>
                <c:pt idx="103">
                  <c:v>86.974789915966397</c:v>
                </c:pt>
                <c:pt idx="104">
                  <c:v>87.815126050420176</c:v>
                </c:pt>
                <c:pt idx="105">
                  <c:v>88.655462184873954</c:v>
                </c:pt>
                <c:pt idx="106">
                  <c:v>89.495798319327733</c:v>
                </c:pt>
                <c:pt idx="107">
                  <c:v>90.336134453781526</c:v>
                </c:pt>
                <c:pt idx="108">
                  <c:v>91.176470588235304</c:v>
                </c:pt>
                <c:pt idx="109">
                  <c:v>92.016806722689083</c:v>
                </c:pt>
                <c:pt idx="110">
                  <c:v>92.857142857142861</c:v>
                </c:pt>
                <c:pt idx="111">
                  <c:v>93.69747899159664</c:v>
                </c:pt>
                <c:pt idx="112">
                  <c:v>94.537815126050432</c:v>
                </c:pt>
                <c:pt idx="113">
                  <c:v>95.378151260504211</c:v>
                </c:pt>
                <c:pt idx="114">
                  <c:v>96.21848739495799</c:v>
                </c:pt>
                <c:pt idx="115">
                  <c:v>97.058823529411768</c:v>
                </c:pt>
                <c:pt idx="116">
                  <c:v>97.899159663865547</c:v>
                </c:pt>
                <c:pt idx="117">
                  <c:v>98.739495798319339</c:v>
                </c:pt>
                <c:pt idx="118">
                  <c:v>99.579831932773118</c:v>
                </c:pt>
              </c:numCache>
            </c:numRef>
          </c:xVal>
          <c:yVal>
            <c:numRef>
              <c:f>RgrsAvg_3!$B$25:$B$143</c:f>
              <c:numCache>
                <c:formatCode>General</c:formatCode>
                <c:ptCount val="119"/>
                <c:pt idx="0">
                  <c:v>42</c:v>
                </c:pt>
                <c:pt idx="1">
                  <c:v>45</c:v>
                </c:pt>
                <c:pt idx="2">
                  <c:v>48</c:v>
                </c:pt>
                <c:pt idx="3">
                  <c:v>50</c:v>
                </c:pt>
                <c:pt idx="4">
                  <c:v>50.5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57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78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82</c:v>
                </c:pt>
                <c:pt idx="114">
                  <c:v>86</c:v>
                </c:pt>
                <c:pt idx="115">
                  <c:v>86</c:v>
                </c:pt>
                <c:pt idx="116">
                  <c:v>90</c:v>
                </c:pt>
                <c:pt idx="117">
                  <c:v>95</c:v>
                </c:pt>
                <c:pt idx="11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6-4569-B21E-1E503E4F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54032"/>
        <c:axId val="16006240"/>
      </c:scatterChart>
      <c:valAx>
        <c:axId val="173045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6240"/>
        <c:crosses val="autoZero"/>
        <c:crossBetween val="midCat"/>
      </c:valAx>
      <c:valAx>
        <c:axId val="1600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Average year 1 exam result (as 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045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RgrsAvg_2!$A$26:$A$144</c:f>
              <c:numCache>
                <c:formatCode>General</c:formatCode>
                <c:ptCount val="119"/>
                <c:pt idx="0">
                  <c:v>0.42016806722689076</c:v>
                </c:pt>
                <c:pt idx="1">
                  <c:v>1.2605042016806722</c:v>
                </c:pt>
                <c:pt idx="2">
                  <c:v>2.1008403361344539</c:v>
                </c:pt>
                <c:pt idx="3">
                  <c:v>2.9411764705882351</c:v>
                </c:pt>
                <c:pt idx="4">
                  <c:v>3.7815126050420167</c:v>
                </c:pt>
                <c:pt idx="5">
                  <c:v>4.6218487394957988</c:v>
                </c:pt>
                <c:pt idx="6">
                  <c:v>5.46218487394958</c:v>
                </c:pt>
                <c:pt idx="7">
                  <c:v>6.302521008403362</c:v>
                </c:pt>
                <c:pt idx="8">
                  <c:v>7.1428571428571432</c:v>
                </c:pt>
                <c:pt idx="9">
                  <c:v>7.9831932773109244</c:v>
                </c:pt>
                <c:pt idx="10">
                  <c:v>8.8235294117647065</c:v>
                </c:pt>
                <c:pt idx="11">
                  <c:v>9.6638655462184886</c:v>
                </c:pt>
                <c:pt idx="12">
                  <c:v>10.504201680672269</c:v>
                </c:pt>
                <c:pt idx="13">
                  <c:v>11.344537815126051</c:v>
                </c:pt>
                <c:pt idx="14">
                  <c:v>12.184873949579833</c:v>
                </c:pt>
                <c:pt idx="15">
                  <c:v>13.025210084033613</c:v>
                </c:pt>
                <c:pt idx="16">
                  <c:v>13.865546218487395</c:v>
                </c:pt>
                <c:pt idx="17">
                  <c:v>14.705882352941178</c:v>
                </c:pt>
                <c:pt idx="18">
                  <c:v>15.546218487394958</c:v>
                </c:pt>
                <c:pt idx="19">
                  <c:v>16.386554621848738</c:v>
                </c:pt>
                <c:pt idx="20">
                  <c:v>17.22689075630252</c:v>
                </c:pt>
                <c:pt idx="21">
                  <c:v>18.067226890756302</c:v>
                </c:pt>
                <c:pt idx="22">
                  <c:v>18.907563025210084</c:v>
                </c:pt>
                <c:pt idx="23">
                  <c:v>19.747899159663863</c:v>
                </c:pt>
                <c:pt idx="24">
                  <c:v>20.588235294117645</c:v>
                </c:pt>
                <c:pt idx="25">
                  <c:v>21.428571428571427</c:v>
                </c:pt>
                <c:pt idx="26">
                  <c:v>22.268907563025209</c:v>
                </c:pt>
                <c:pt idx="27">
                  <c:v>23.109243697478991</c:v>
                </c:pt>
                <c:pt idx="28">
                  <c:v>23.949579831932773</c:v>
                </c:pt>
                <c:pt idx="29">
                  <c:v>24.789915966386552</c:v>
                </c:pt>
                <c:pt idx="30">
                  <c:v>25.630252100840334</c:v>
                </c:pt>
                <c:pt idx="31">
                  <c:v>26.470588235294116</c:v>
                </c:pt>
                <c:pt idx="32">
                  <c:v>27.310924369747898</c:v>
                </c:pt>
                <c:pt idx="33">
                  <c:v>28.15126050420168</c:v>
                </c:pt>
                <c:pt idx="34">
                  <c:v>28.991596638655462</c:v>
                </c:pt>
                <c:pt idx="35">
                  <c:v>29.831932773109244</c:v>
                </c:pt>
                <c:pt idx="36">
                  <c:v>30.672268907563023</c:v>
                </c:pt>
                <c:pt idx="37">
                  <c:v>31.512605042016805</c:v>
                </c:pt>
                <c:pt idx="38">
                  <c:v>32.352941176470587</c:v>
                </c:pt>
                <c:pt idx="39">
                  <c:v>33.193277310924366</c:v>
                </c:pt>
                <c:pt idx="40">
                  <c:v>34.033613445378151</c:v>
                </c:pt>
                <c:pt idx="41">
                  <c:v>34.87394957983193</c:v>
                </c:pt>
                <c:pt idx="42">
                  <c:v>35.714285714285715</c:v>
                </c:pt>
                <c:pt idx="43">
                  <c:v>36.554621848739494</c:v>
                </c:pt>
                <c:pt idx="44">
                  <c:v>37.394957983193279</c:v>
                </c:pt>
                <c:pt idx="45">
                  <c:v>38.235294117647058</c:v>
                </c:pt>
                <c:pt idx="46">
                  <c:v>39.075630252100837</c:v>
                </c:pt>
                <c:pt idx="47">
                  <c:v>39.915966386554622</c:v>
                </c:pt>
                <c:pt idx="48">
                  <c:v>40.756302521008401</c:v>
                </c:pt>
                <c:pt idx="49">
                  <c:v>41.596638655462186</c:v>
                </c:pt>
                <c:pt idx="50">
                  <c:v>42.436974789915965</c:v>
                </c:pt>
                <c:pt idx="51">
                  <c:v>43.27731092436975</c:v>
                </c:pt>
                <c:pt idx="52">
                  <c:v>44.117647058823529</c:v>
                </c:pt>
                <c:pt idx="53">
                  <c:v>44.957983193277308</c:v>
                </c:pt>
                <c:pt idx="54">
                  <c:v>45.798319327731093</c:v>
                </c:pt>
                <c:pt idx="55">
                  <c:v>46.638655462184872</c:v>
                </c:pt>
                <c:pt idx="56">
                  <c:v>47.478991596638657</c:v>
                </c:pt>
                <c:pt idx="57">
                  <c:v>48.319327731092436</c:v>
                </c:pt>
                <c:pt idx="58">
                  <c:v>49.159663865546214</c:v>
                </c:pt>
                <c:pt idx="59">
                  <c:v>50</c:v>
                </c:pt>
                <c:pt idx="60">
                  <c:v>50.840336134453779</c:v>
                </c:pt>
                <c:pt idx="61">
                  <c:v>51.680672268907564</c:v>
                </c:pt>
                <c:pt idx="62">
                  <c:v>52.521008403361343</c:v>
                </c:pt>
                <c:pt idx="63">
                  <c:v>53.361344537815128</c:v>
                </c:pt>
                <c:pt idx="64">
                  <c:v>54.201680672268907</c:v>
                </c:pt>
                <c:pt idx="65">
                  <c:v>55.042016806722685</c:v>
                </c:pt>
                <c:pt idx="66">
                  <c:v>55.882352941176471</c:v>
                </c:pt>
                <c:pt idx="67">
                  <c:v>56.72268907563025</c:v>
                </c:pt>
                <c:pt idx="68">
                  <c:v>57.563025210084035</c:v>
                </c:pt>
                <c:pt idx="69">
                  <c:v>58.403361344537814</c:v>
                </c:pt>
                <c:pt idx="70">
                  <c:v>59.243697478991599</c:v>
                </c:pt>
                <c:pt idx="71">
                  <c:v>60.084033613445378</c:v>
                </c:pt>
                <c:pt idx="72">
                  <c:v>60.924369747899156</c:v>
                </c:pt>
                <c:pt idx="73">
                  <c:v>61.764705882352942</c:v>
                </c:pt>
                <c:pt idx="74">
                  <c:v>62.605042016806721</c:v>
                </c:pt>
                <c:pt idx="75">
                  <c:v>63.445378151260506</c:v>
                </c:pt>
                <c:pt idx="76">
                  <c:v>64.285714285714292</c:v>
                </c:pt>
                <c:pt idx="77">
                  <c:v>65.12605042016807</c:v>
                </c:pt>
                <c:pt idx="78">
                  <c:v>65.966386554621849</c:v>
                </c:pt>
                <c:pt idx="79">
                  <c:v>66.806722689075642</c:v>
                </c:pt>
                <c:pt idx="80">
                  <c:v>67.64705882352942</c:v>
                </c:pt>
                <c:pt idx="81">
                  <c:v>68.487394957983199</c:v>
                </c:pt>
                <c:pt idx="82">
                  <c:v>69.327731092436977</c:v>
                </c:pt>
                <c:pt idx="83">
                  <c:v>70.16806722689077</c:v>
                </c:pt>
                <c:pt idx="84">
                  <c:v>71.008403361344548</c:v>
                </c:pt>
                <c:pt idx="85">
                  <c:v>71.848739495798327</c:v>
                </c:pt>
                <c:pt idx="86">
                  <c:v>72.689075630252105</c:v>
                </c:pt>
                <c:pt idx="87">
                  <c:v>73.529411764705884</c:v>
                </c:pt>
                <c:pt idx="88">
                  <c:v>74.369747899159677</c:v>
                </c:pt>
                <c:pt idx="89">
                  <c:v>75.210084033613455</c:v>
                </c:pt>
                <c:pt idx="90">
                  <c:v>76.050420168067234</c:v>
                </c:pt>
                <c:pt idx="91">
                  <c:v>76.890756302521012</c:v>
                </c:pt>
                <c:pt idx="92">
                  <c:v>77.731092436974791</c:v>
                </c:pt>
                <c:pt idx="93">
                  <c:v>78.571428571428584</c:v>
                </c:pt>
                <c:pt idx="94">
                  <c:v>79.411764705882362</c:v>
                </c:pt>
                <c:pt idx="95">
                  <c:v>80.252100840336141</c:v>
                </c:pt>
                <c:pt idx="96">
                  <c:v>81.092436974789919</c:v>
                </c:pt>
                <c:pt idx="97">
                  <c:v>81.932773109243698</c:v>
                </c:pt>
                <c:pt idx="98">
                  <c:v>82.77310924369749</c:v>
                </c:pt>
                <c:pt idx="99">
                  <c:v>83.613445378151269</c:v>
                </c:pt>
                <c:pt idx="100">
                  <c:v>84.453781512605048</c:v>
                </c:pt>
                <c:pt idx="101">
                  <c:v>85.294117647058826</c:v>
                </c:pt>
                <c:pt idx="102">
                  <c:v>86.134453781512619</c:v>
                </c:pt>
                <c:pt idx="103">
                  <c:v>86.974789915966397</c:v>
                </c:pt>
                <c:pt idx="104">
                  <c:v>87.815126050420176</c:v>
                </c:pt>
                <c:pt idx="105">
                  <c:v>88.655462184873954</c:v>
                </c:pt>
                <c:pt idx="106">
                  <c:v>89.495798319327733</c:v>
                </c:pt>
                <c:pt idx="107">
                  <c:v>90.336134453781526</c:v>
                </c:pt>
                <c:pt idx="108">
                  <c:v>91.176470588235304</c:v>
                </c:pt>
                <c:pt idx="109">
                  <c:v>92.016806722689083</c:v>
                </c:pt>
                <c:pt idx="110">
                  <c:v>92.857142857142861</c:v>
                </c:pt>
                <c:pt idx="111">
                  <c:v>93.69747899159664</c:v>
                </c:pt>
                <c:pt idx="112">
                  <c:v>94.537815126050432</c:v>
                </c:pt>
                <c:pt idx="113">
                  <c:v>95.378151260504211</c:v>
                </c:pt>
                <c:pt idx="114">
                  <c:v>96.21848739495799</c:v>
                </c:pt>
                <c:pt idx="115">
                  <c:v>97.058823529411768</c:v>
                </c:pt>
                <c:pt idx="116">
                  <c:v>97.899159663865547</c:v>
                </c:pt>
                <c:pt idx="117">
                  <c:v>98.739495798319339</c:v>
                </c:pt>
                <c:pt idx="118">
                  <c:v>99.579831932773118</c:v>
                </c:pt>
              </c:numCache>
            </c:numRef>
          </c:xVal>
          <c:yVal>
            <c:numRef>
              <c:f>RgrsAvg_2!$B$26:$B$144</c:f>
              <c:numCache>
                <c:formatCode>General</c:formatCode>
                <c:ptCount val="119"/>
                <c:pt idx="0">
                  <c:v>42</c:v>
                </c:pt>
                <c:pt idx="1">
                  <c:v>45</c:v>
                </c:pt>
                <c:pt idx="2">
                  <c:v>48</c:v>
                </c:pt>
                <c:pt idx="3">
                  <c:v>50</c:v>
                </c:pt>
                <c:pt idx="4">
                  <c:v>50.5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57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78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82</c:v>
                </c:pt>
                <c:pt idx="114">
                  <c:v>86</c:v>
                </c:pt>
                <c:pt idx="115">
                  <c:v>86</c:v>
                </c:pt>
                <c:pt idx="116">
                  <c:v>90</c:v>
                </c:pt>
                <c:pt idx="117">
                  <c:v>95</c:v>
                </c:pt>
                <c:pt idx="11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D-4689-B8C8-C1895C85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128"/>
        <c:axId val="1857434112"/>
      </c:scatterChart>
      <c:valAx>
        <c:axId val="23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434112"/>
        <c:crosses val="autoZero"/>
        <c:crossBetween val="midCat"/>
      </c:valAx>
      <c:valAx>
        <c:axId val="1857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Average year 1 exam result (as 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0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RegressCAO_1!$A$34:$A$151</c:f>
              <c:numCache>
                <c:formatCode>General</c:formatCode>
                <c:ptCount val="118"/>
                <c:pt idx="0">
                  <c:v>0.42372881355932202</c:v>
                </c:pt>
                <c:pt idx="1">
                  <c:v>1.271186440677966</c:v>
                </c:pt>
                <c:pt idx="2">
                  <c:v>2.1186440677966099</c:v>
                </c:pt>
                <c:pt idx="3">
                  <c:v>2.9661016949152543</c:v>
                </c:pt>
                <c:pt idx="4">
                  <c:v>3.8135593220338979</c:v>
                </c:pt>
                <c:pt idx="5">
                  <c:v>4.6610169491525415</c:v>
                </c:pt>
                <c:pt idx="6">
                  <c:v>5.508474576271186</c:v>
                </c:pt>
                <c:pt idx="7">
                  <c:v>6.3559322033898304</c:v>
                </c:pt>
                <c:pt idx="8">
                  <c:v>7.203389830508474</c:v>
                </c:pt>
                <c:pt idx="9">
                  <c:v>8.0508474576271176</c:v>
                </c:pt>
                <c:pt idx="10">
                  <c:v>8.8983050847457612</c:v>
                </c:pt>
                <c:pt idx="11">
                  <c:v>9.7457627118644066</c:v>
                </c:pt>
                <c:pt idx="12">
                  <c:v>10.59322033898305</c:v>
                </c:pt>
                <c:pt idx="13">
                  <c:v>11.440677966101694</c:v>
                </c:pt>
                <c:pt idx="14">
                  <c:v>12.288135593220339</c:v>
                </c:pt>
                <c:pt idx="15">
                  <c:v>13.135593220338983</c:v>
                </c:pt>
                <c:pt idx="16">
                  <c:v>13.983050847457626</c:v>
                </c:pt>
                <c:pt idx="17">
                  <c:v>14.83050847457627</c:v>
                </c:pt>
                <c:pt idx="18">
                  <c:v>15.677966101694913</c:v>
                </c:pt>
                <c:pt idx="19">
                  <c:v>16.525423728813557</c:v>
                </c:pt>
                <c:pt idx="20">
                  <c:v>17.372881355932201</c:v>
                </c:pt>
                <c:pt idx="21">
                  <c:v>18.220338983050848</c:v>
                </c:pt>
                <c:pt idx="22">
                  <c:v>19.067796610169491</c:v>
                </c:pt>
                <c:pt idx="23">
                  <c:v>19.915254237288135</c:v>
                </c:pt>
                <c:pt idx="24">
                  <c:v>20.762711864406779</c:v>
                </c:pt>
                <c:pt idx="25">
                  <c:v>21.610169491525422</c:v>
                </c:pt>
                <c:pt idx="26">
                  <c:v>22.457627118644066</c:v>
                </c:pt>
                <c:pt idx="27">
                  <c:v>23.305084745762709</c:v>
                </c:pt>
                <c:pt idx="28">
                  <c:v>24.152542372881356</c:v>
                </c:pt>
                <c:pt idx="29">
                  <c:v>25</c:v>
                </c:pt>
                <c:pt idx="30">
                  <c:v>25.847457627118644</c:v>
                </c:pt>
                <c:pt idx="31">
                  <c:v>26.694915254237287</c:v>
                </c:pt>
                <c:pt idx="32">
                  <c:v>27.542372881355931</c:v>
                </c:pt>
                <c:pt idx="33">
                  <c:v>28.389830508474574</c:v>
                </c:pt>
                <c:pt idx="34">
                  <c:v>29.237288135593218</c:v>
                </c:pt>
                <c:pt idx="35">
                  <c:v>30.084745762711862</c:v>
                </c:pt>
                <c:pt idx="36">
                  <c:v>30.932203389830505</c:v>
                </c:pt>
                <c:pt idx="37">
                  <c:v>31.779661016949152</c:v>
                </c:pt>
                <c:pt idx="38">
                  <c:v>32.627118644067792</c:v>
                </c:pt>
                <c:pt idx="39">
                  <c:v>33.474576271186436</c:v>
                </c:pt>
                <c:pt idx="40">
                  <c:v>34.322033898305079</c:v>
                </c:pt>
                <c:pt idx="41">
                  <c:v>35.16949152542373</c:v>
                </c:pt>
                <c:pt idx="42">
                  <c:v>36.016949152542374</c:v>
                </c:pt>
                <c:pt idx="43">
                  <c:v>36.864406779661017</c:v>
                </c:pt>
                <c:pt idx="44">
                  <c:v>37.711864406779661</c:v>
                </c:pt>
                <c:pt idx="45">
                  <c:v>38.559322033898304</c:v>
                </c:pt>
                <c:pt idx="46">
                  <c:v>39.406779661016948</c:v>
                </c:pt>
                <c:pt idx="47">
                  <c:v>40.254237288135592</c:v>
                </c:pt>
                <c:pt idx="48">
                  <c:v>41.101694915254235</c:v>
                </c:pt>
                <c:pt idx="49">
                  <c:v>41.949152542372879</c:v>
                </c:pt>
                <c:pt idx="50">
                  <c:v>42.796610169491522</c:v>
                </c:pt>
                <c:pt idx="51">
                  <c:v>43.644067796610166</c:v>
                </c:pt>
                <c:pt idx="52">
                  <c:v>44.49152542372881</c:v>
                </c:pt>
                <c:pt idx="53">
                  <c:v>45.338983050847453</c:v>
                </c:pt>
                <c:pt idx="54">
                  <c:v>46.186440677966097</c:v>
                </c:pt>
                <c:pt idx="55">
                  <c:v>47.03389830508474</c:v>
                </c:pt>
                <c:pt idx="56">
                  <c:v>47.881355932203391</c:v>
                </c:pt>
                <c:pt idx="57">
                  <c:v>48.728813559322035</c:v>
                </c:pt>
                <c:pt idx="58">
                  <c:v>49.576271186440678</c:v>
                </c:pt>
                <c:pt idx="59">
                  <c:v>50.423728813559322</c:v>
                </c:pt>
                <c:pt idx="60">
                  <c:v>51.271186440677965</c:v>
                </c:pt>
                <c:pt idx="61">
                  <c:v>52.118644067796609</c:v>
                </c:pt>
                <c:pt idx="62">
                  <c:v>52.966101694915253</c:v>
                </c:pt>
                <c:pt idx="63">
                  <c:v>53.813559322033896</c:v>
                </c:pt>
                <c:pt idx="64">
                  <c:v>54.66101694915254</c:v>
                </c:pt>
                <c:pt idx="65">
                  <c:v>55.508474576271183</c:v>
                </c:pt>
                <c:pt idx="66">
                  <c:v>56.355932203389827</c:v>
                </c:pt>
                <c:pt idx="67">
                  <c:v>57.20338983050847</c:v>
                </c:pt>
                <c:pt idx="68">
                  <c:v>58.050847457627114</c:v>
                </c:pt>
                <c:pt idx="69">
                  <c:v>58.898305084745758</c:v>
                </c:pt>
                <c:pt idx="70">
                  <c:v>59.745762711864401</c:v>
                </c:pt>
                <c:pt idx="71">
                  <c:v>60.593220338983045</c:v>
                </c:pt>
                <c:pt idx="72">
                  <c:v>61.440677966101688</c:v>
                </c:pt>
                <c:pt idx="73">
                  <c:v>62.288135593220339</c:v>
                </c:pt>
                <c:pt idx="74">
                  <c:v>63.135593220338983</c:v>
                </c:pt>
                <c:pt idx="75">
                  <c:v>63.983050847457626</c:v>
                </c:pt>
                <c:pt idx="76">
                  <c:v>64.830508474576263</c:v>
                </c:pt>
                <c:pt idx="77">
                  <c:v>65.677966101694906</c:v>
                </c:pt>
                <c:pt idx="78">
                  <c:v>66.52542372881355</c:v>
                </c:pt>
                <c:pt idx="79">
                  <c:v>67.372881355932194</c:v>
                </c:pt>
                <c:pt idx="80">
                  <c:v>68.220338983050837</c:v>
                </c:pt>
                <c:pt idx="81">
                  <c:v>69.067796610169495</c:v>
                </c:pt>
                <c:pt idx="82">
                  <c:v>69.915254237288138</c:v>
                </c:pt>
                <c:pt idx="83">
                  <c:v>70.762711864406782</c:v>
                </c:pt>
                <c:pt idx="84">
                  <c:v>71.610169491525426</c:v>
                </c:pt>
                <c:pt idx="85">
                  <c:v>72.457627118644069</c:v>
                </c:pt>
                <c:pt idx="86">
                  <c:v>73.305084745762713</c:v>
                </c:pt>
                <c:pt idx="87">
                  <c:v>74.152542372881356</c:v>
                </c:pt>
                <c:pt idx="88">
                  <c:v>75</c:v>
                </c:pt>
                <c:pt idx="89">
                  <c:v>75.847457627118644</c:v>
                </c:pt>
                <c:pt idx="90">
                  <c:v>76.694915254237287</c:v>
                </c:pt>
                <c:pt idx="91">
                  <c:v>77.542372881355931</c:v>
                </c:pt>
                <c:pt idx="92">
                  <c:v>78.389830508474574</c:v>
                </c:pt>
                <c:pt idx="93">
                  <c:v>79.237288135593218</c:v>
                </c:pt>
                <c:pt idx="94">
                  <c:v>80.084745762711862</c:v>
                </c:pt>
                <c:pt idx="95">
                  <c:v>80.932203389830505</c:v>
                </c:pt>
                <c:pt idx="96">
                  <c:v>81.779661016949149</c:v>
                </c:pt>
                <c:pt idx="97">
                  <c:v>82.627118644067792</c:v>
                </c:pt>
                <c:pt idx="98">
                  <c:v>83.474576271186436</c:v>
                </c:pt>
                <c:pt idx="99">
                  <c:v>84.322033898305079</c:v>
                </c:pt>
                <c:pt idx="100">
                  <c:v>85.169491525423723</c:v>
                </c:pt>
                <c:pt idx="101">
                  <c:v>86.016949152542367</c:v>
                </c:pt>
                <c:pt idx="102">
                  <c:v>86.86440677966101</c:v>
                </c:pt>
                <c:pt idx="103">
                  <c:v>87.711864406779654</c:v>
                </c:pt>
                <c:pt idx="104">
                  <c:v>88.559322033898297</c:v>
                </c:pt>
                <c:pt idx="105">
                  <c:v>89.406779661016941</c:v>
                </c:pt>
                <c:pt idx="106">
                  <c:v>90.254237288135585</c:v>
                </c:pt>
                <c:pt idx="107">
                  <c:v>91.101694915254228</c:v>
                </c:pt>
                <c:pt idx="108">
                  <c:v>91.949152542372872</c:v>
                </c:pt>
                <c:pt idx="109">
                  <c:v>92.796610169491515</c:v>
                </c:pt>
                <c:pt idx="110">
                  <c:v>93.644067796610159</c:v>
                </c:pt>
                <c:pt idx="111">
                  <c:v>94.491525423728802</c:v>
                </c:pt>
                <c:pt idx="112">
                  <c:v>95.33898305084746</c:v>
                </c:pt>
                <c:pt idx="113">
                  <c:v>96.186440677966104</c:v>
                </c:pt>
                <c:pt idx="114">
                  <c:v>97.033898305084747</c:v>
                </c:pt>
                <c:pt idx="115">
                  <c:v>97.881355932203391</c:v>
                </c:pt>
                <c:pt idx="116">
                  <c:v>98.728813559322035</c:v>
                </c:pt>
                <c:pt idx="117">
                  <c:v>99.576271186440678</c:v>
                </c:pt>
              </c:numCache>
            </c:numRef>
          </c:xVal>
          <c:yVal>
            <c:numRef>
              <c:f>RegressCAO_1!$B$34:$B$151</c:f>
              <c:numCache>
                <c:formatCode>General</c:formatCode>
                <c:ptCount val="118"/>
                <c:pt idx="0">
                  <c:v>130</c:v>
                </c:pt>
                <c:pt idx="1">
                  <c:v>200</c:v>
                </c:pt>
                <c:pt idx="2">
                  <c:v>233</c:v>
                </c:pt>
                <c:pt idx="3">
                  <c:v>243</c:v>
                </c:pt>
                <c:pt idx="4">
                  <c:v>350</c:v>
                </c:pt>
                <c:pt idx="5">
                  <c:v>350</c:v>
                </c:pt>
                <c:pt idx="6">
                  <c:v>355</c:v>
                </c:pt>
                <c:pt idx="7">
                  <c:v>357</c:v>
                </c:pt>
                <c:pt idx="8">
                  <c:v>366</c:v>
                </c:pt>
                <c:pt idx="9">
                  <c:v>380</c:v>
                </c:pt>
                <c:pt idx="10">
                  <c:v>397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407</c:v>
                </c:pt>
                <c:pt idx="17">
                  <c:v>425</c:v>
                </c:pt>
                <c:pt idx="18">
                  <c:v>429</c:v>
                </c:pt>
                <c:pt idx="19">
                  <c:v>435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456</c:v>
                </c:pt>
                <c:pt idx="26">
                  <c:v>460</c:v>
                </c:pt>
                <c:pt idx="27">
                  <c:v>460</c:v>
                </c:pt>
                <c:pt idx="28">
                  <c:v>464</c:v>
                </c:pt>
                <c:pt idx="29">
                  <c:v>466</c:v>
                </c:pt>
                <c:pt idx="30">
                  <c:v>479</c:v>
                </c:pt>
                <c:pt idx="31">
                  <c:v>484</c:v>
                </c:pt>
                <c:pt idx="32">
                  <c:v>488</c:v>
                </c:pt>
                <c:pt idx="33">
                  <c:v>490</c:v>
                </c:pt>
                <c:pt idx="34">
                  <c:v>490</c:v>
                </c:pt>
                <c:pt idx="35">
                  <c:v>490</c:v>
                </c:pt>
                <c:pt idx="36">
                  <c:v>491</c:v>
                </c:pt>
                <c:pt idx="37">
                  <c:v>496</c:v>
                </c:pt>
                <c:pt idx="38">
                  <c:v>496</c:v>
                </c:pt>
                <c:pt idx="39">
                  <c:v>498</c:v>
                </c:pt>
                <c:pt idx="40">
                  <c:v>498</c:v>
                </c:pt>
                <c:pt idx="41">
                  <c:v>498</c:v>
                </c:pt>
                <c:pt idx="42">
                  <c:v>498</c:v>
                </c:pt>
                <c:pt idx="43">
                  <c:v>499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503</c:v>
                </c:pt>
                <c:pt idx="54">
                  <c:v>504</c:v>
                </c:pt>
                <c:pt idx="55">
                  <c:v>506</c:v>
                </c:pt>
                <c:pt idx="56">
                  <c:v>507</c:v>
                </c:pt>
                <c:pt idx="57">
                  <c:v>509</c:v>
                </c:pt>
                <c:pt idx="58">
                  <c:v>509</c:v>
                </c:pt>
                <c:pt idx="59">
                  <c:v>510</c:v>
                </c:pt>
                <c:pt idx="60">
                  <c:v>510</c:v>
                </c:pt>
                <c:pt idx="61">
                  <c:v>510</c:v>
                </c:pt>
                <c:pt idx="62">
                  <c:v>510</c:v>
                </c:pt>
                <c:pt idx="63">
                  <c:v>510</c:v>
                </c:pt>
                <c:pt idx="64">
                  <c:v>511</c:v>
                </c:pt>
                <c:pt idx="65">
                  <c:v>512</c:v>
                </c:pt>
                <c:pt idx="66">
                  <c:v>513</c:v>
                </c:pt>
                <c:pt idx="67">
                  <c:v>517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521</c:v>
                </c:pt>
                <c:pt idx="77">
                  <c:v>521</c:v>
                </c:pt>
                <c:pt idx="78">
                  <c:v>522</c:v>
                </c:pt>
                <c:pt idx="79">
                  <c:v>524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525</c:v>
                </c:pt>
                <c:pt idx="84">
                  <c:v>529</c:v>
                </c:pt>
                <c:pt idx="85">
                  <c:v>529</c:v>
                </c:pt>
                <c:pt idx="86">
                  <c:v>532</c:v>
                </c:pt>
                <c:pt idx="87">
                  <c:v>532</c:v>
                </c:pt>
                <c:pt idx="88">
                  <c:v>533</c:v>
                </c:pt>
                <c:pt idx="89">
                  <c:v>534</c:v>
                </c:pt>
                <c:pt idx="90">
                  <c:v>540</c:v>
                </c:pt>
                <c:pt idx="91">
                  <c:v>540</c:v>
                </c:pt>
                <c:pt idx="92">
                  <c:v>544</c:v>
                </c:pt>
                <c:pt idx="93">
                  <c:v>545</c:v>
                </c:pt>
                <c:pt idx="94">
                  <c:v>545</c:v>
                </c:pt>
                <c:pt idx="95">
                  <c:v>545</c:v>
                </c:pt>
                <c:pt idx="96">
                  <c:v>545</c:v>
                </c:pt>
                <c:pt idx="97">
                  <c:v>550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550</c:v>
                </c:pt>
                <c:pt idx="102">
                  <c:v>550</c:v>
                </c:pt>
                <c:pt idx="103">
                  <c:v>552</c:v>
                </c:pt>
                <c:pt idx="104">
                  <c:v>552</c:v>
                </c:pt>
                <c:pt idx="105">
                  <c:v>554</c:v>
                </c:pt>
                <c:pt idx="106">
                  <c:v>554</c:v>
                </c:pt>
                <c:pt idx="107">
                  <c:v>555</c:v>
                </c:pt>
                <c:pt idx="108">
                  <c:v>555</c:v>
                </c:pt>
                <c:pt idx="109">
                  <c:v>557</c:v>
                </c:pt>
                <c:pt idx="110">
                  <c:v>560</c:v>
                </c:pt>
                <c:pt idx="111">
                  <c:v>564</c:v>
                </c:pt>
                <c:pt idx="112">
                  <c:v>565</c:v>
                </c:pt>
                <c:pt idx="113">
                  <c:v>566</c:v>
                </c:pt>
                <c:pt idx="114">
                  <c:v>566</c:v>
                </c:pt>
                <c:pt idx="115">
                  <c:v>567</c:v>
                </c:pt>
                <c:pt idx="116">
                  <c:v>578</c:v>
                </c:pt>
                <c:pt idx="117">
                  <c:v>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C-4AB3-BF84-BC57152D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000"/>
        <c:axId val="1857435104"/>
      </c:scatterChart>
      <c:valAx>
        <c:axId val="18535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435104"/>
        <c:crosses val="autoZero"/>
        <c:crossBetween val="midCat"/>
      </c:valAx>
      <c:valAx>
        <c:axId val="185743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CAO Points (100 to 600)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04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RegressCAO_2!$A$27:$A$144</c:f>
              <c:numCache>
                <c:formatCode>General</c:formatCode>
                <c:ptCount val="118"/>
                <c:pt idx="0">
                  <c:v>0.42372881355932202</c:v>
                </c:pt>
                <c:pt idx="1">
                  <c:v>1.271186440677966</c:v>
                </c:pt>
                <c:pt idx="2">
                  <c:v>2.1186440677966099</c:v>
                </c:pt>
                <c:pt idx="3">
                  <c:v>2.9661016949152543</c:v>
                </c:pt>
                <c:pt idx="4">
                  <c:v>3.8135593220338979</c:v>
                </c:pt>
                <c:pt idx="5">
                  <c:v>4.6610169491525415</c:v>
                </c:pt>
                <c:pt idx="6">
                  <c:v>5.508474576271186</c:v>
                </c:pt>
                <c:pt idx="7">
                  <c:v>6.3559322033898304</c:v>
                </c:pt>
                <c:pt idx="8">
                  <c:v>7.203389830508474</c:v>
                </c:pt>
                <c:pt idx="9">
                  <c:v>8.0508474576271176</c:v>
                </c:pt>
                <c:pt idx="10">
                  <c:v>8.8983050847457612</c:v>
                </c:pt>
                <c:pt idx="11">
                  <c:v>9.7457627118644066</c:v>
                </c:pt>
                <c:pt idx="12">
                  <c:v>10.59322033898305</c:v>
                </c:pt>
                <c:pt idx="13">
                  <c:v>11.440677966101694</c:v>
                </c:pt>
                <c:pt idx="14">
                  <c:v>12.288135593220339</c:v>
                </c:pt>
                <c:pt idx="15">
                  <c:v>13.135593220338983</c:v>
                </c:pt>
                <c:pt idx="16">
                  <c:v>13.983050847457626</c:v>
                </c:pt>
                <c:pt idx="17">
                  <c:v>14.83050847457627</c:v>
                </c:pt>
                <c:pt idx="18">
                  <c:v>15.677966101694913</c:v>
                </c:pt>
                <c:pt idx="19">
                  <c:v>16.525423728813557</c:v>
                </c:pt>
                <c:pt idx="20">
                  <c:v>17.372881355932201</c:v>
                </c:pt>
                <c:pt idx="21">
                  <c:v>18.220338983050848</c:v>
                </c:pt>
                <c:pt idx="22">
                  <c:v>19.067796610169491</c:v>
                </c:pt>
                <c:pt idx="23">
                  <c:v>19.915254237288135</c:v>
                </c:pt>
                <c:pt idx="24">
                  <c:v>20.762711864406779</c:v>
                </c:pt>
                <c:pt idx="25">
                  <c:v>21.610169491525422</c:v>
                </c:pt>
                <c:pt idx="26">
                  <c:v>22.457627118644066</c:v>
                </c:pt>
                <c:pt idx="27">
                  <c:v>23.305084745762709</c:v>
                </c:pt>
                <c:pt idx="28">
                  <c:v>24.152542372881356</c:v>
                </c:pt>
                <c:pt idx="29">
                  <c:v>25</c:v>
                </c:pt>
                <c:pt idx="30">
                  <c:v>25.847457627118644</c:v>
                </c:pt>
                <c:pt idx="31">
                  <c:v>26.694915254237287</c:v>
                </c:pt>
                <c:pt idx="32">
                  <c:v>27.542372881355931</c:v>
                </c:pt>
                <c:pt idx="33">
                  <c:v>28.389830508474574</c:v>
                </c:pt>
                <c:pt idx="34">
                  <c:v>29.237288135593218</c:v>
                </c:pt>
                <c:pt idx="35">
                  <c:v>30.084745762711862</c:v>
                </c:pt>
                <c:pt idx="36">
                  <c:v>30.932203389830505</c:v>
                </c:pt>
                <c:pt idx="37">
                  <c:v>31.779661016949152</c:v>
                </c:pt>
                <c:pt idx="38">
                  <c:v>32.627118644067792</c:v>
                </c:pt>
                <c:pt idx="39">
                  <c:v>33.474576271186436</c:v>
                </c:pt>
                <c:pt idx="40">
                  <c:v>34.322033898305079</c:v>
                </c:pt>
                <c:pt idx="41">
                  <c:v>35.16949152542373</c:v>
                </c:pt>
                <c:pt idx="42">
                  <c:v>36.016949152542374</c:v>
                </c:pt>
                <c:pt idx="43">
                  <c:v>36.864406779661017</c:v>
                </c:pt>
                <c:pt idx="44">
                  <c:v>37.711864406779661</c:v>
                </c:pt>
                <c:pt idx="45">
                  <c:v>38.559322033898304</c:v>
                </c:pt>
                <c:pt idx="46">
                  <c:v>39.406779661016948</c:v>
                </c:pt>
                <c:pt idx="47">
                  <c:v>40.254237288135592</c:v>
                </c:pt>
                <c:pt idx="48">
                  <c:v>41.101694915254235</c:v>
                </c:pt>
                <c:pt idx="49">
                  <c:v>41.949152542372879</c:v>
                </c:pt>
                <c:pt idx="50">
                  <c:v>42.796610169491522</c:v>
                </c:pt>
                <c:pt idx="51">
                  <c:v>43.644067796610166</c:v>
                </c:pt>
                <c:pt idx="52">
                  <c:v>44.49152542372881</c:v>
                </c:pt>
                <c:pt idx="53">
                  <c:v>45.338983050847453</c:v>
                </c:pt>
                <c:pt idx="54">
                  <c:v>46.186440677966097</c:v>
                </c:pt>
                <c:pt idx="55">
                  <c:v>47.03389830508474</c:v>
                </c:pt>
                <c:pt idx="56">
                  <c:v>47.881355932203391</c:v>
                </c:pt>
                <c:pt idx="57">
                  <c:v>48.728813559322035</c:v>
                </c:pt>
                <c:pt idx="58">
                  <c:v>49.576271186440678</c:v>
                </c:pt>
                <c:pt idx="59">
                  <c:v>50.423728813559322</c:v>
                </c:pt>
                <c:pt idx="60">
                  <c:v>51.271186440677965</c:v>
                </c:pt>
                <c:pt idx="61">
                  <c:v>52.118644067796609</c:v>
                </c:pt>
                <c:pt idx="62">
                  <c:v>52.966101694915253</c:v>
                </c:pt>
                <c:pt idx="63">
                  <c:v>53.813559322033896</c:v>
                </c:pt>
                <c:pt idx="64">
                  <c:v>54.66101694915254</c:v>
                </c:pt>
                <c:pt idx="65">
                  <c:v>55.508474576271183</c:v>
                </c:pt>
                <c:pt idx="66">
                  <c:v>56.355932203389827</c:v>
                </c:pt>
                <c:pt idx="67">
                  <c:v>57.20338983050847</c:v>
                </c:pt>
                <c:pt idx="68">
                  <c:v>58.050847457627114</c:v>
                </c:pt>
                <c:pt idx="69">
                  <c:v>58.898305084745758</c:v>
                </c:pt>
                <c:pt idx="70">
                  <c:v>59.745762711864401</c:v>
                </c:pt>
                <c:pt idx="71">
                  <c:v>60.593220338983045</c:v>
                </c:pt>
                <c:pt idx="72">
                  <c:v>61.440677966101688</c:v>
                </c:pt>
                <c:pt idx="73">
                  <c:v>62.288135593220339</c:v>
                </c:pt>
                <c:pt idx="74">
                  <c:v>63.135593220338983</c:v>
                </c:pt>
                <c:pt idx="75">
                  <c:v>63.983050847457626</c:v>
                </c:pt>
                <c:pt idx="76">
                  <c:v>64.830508474576263</c:v>
                </c:pt>
                <c:pt idx="77">
                  <c:v>65.677966101694906</c:v>
                </c:pt>
                <c:pt idx="78">
                  <c:v>66.52542372881355</c:v>
                </c:pt>
                <c:pt idx="79">
                  <c:v>67.372881355932194</c:v>
                </c:pt>
                <c:pt idx="80">
                  <c:v>68.220338983050837</c:v>
                </c:pt>
                <c:pt idx="81">
                  <c:v>69.067796610169495</c:v>
                </c:pt>
                <c:pt idx="82">
                  <c:v>69.915254237288138</c:v>
                </c:pt>
                <c:pt idx="83">
                  <c:v>70.762711864406782</c:v>
                </c:pt>
                <c:pt idx="84">
                  <c:v>71.610169491525426</c:v>
                </c:pt>
                <c:pt idx="85">
                  <c:v>72.457627118644069</c:v>
                </c:pt>
                <c:pt idx="86">
                  <c:v>73.305084745762713</c:v>
                </c:pt>
                <c:pt idx="87">
                  <c:v>74.152542372881356</c:v>
                </c:pt>
                <c:pt idx="88">
                  <c:v>75</c:v>
                </c:pt>
                <c:pt idx="89">
                  <c:v>75.847457627118644</c:v>
                </c:pt>
                <c:pt idx="90">
                  <c:v>76.694915254237287</c:v>
                </c:pt>
                <c:pt idx="91">
                  <c:v>77.542372881355931</c:v>
                </c:pt>
                <c:pt idx="92">
                  <c:v>78.389830508474574</c:v>
                </c:pt>
                <c:pt idx="93">
                  <c:v>79.237288135593218</c:v>
                </c:pt>
                <c:pt idx="94">
                  <c:v>80.084745762711862</c:v>
                </c:pt>
                <c:pt idx="95">
                  <c:v>80.932203389830505</c:v>
                </c:pt>
                <c:pt idx="96">
                  <c:v>81.779661016949149</c:v>
                </c:pt>
                <c:pt idx="97">
                  <c:v>82.627118644067792</c:v>
                </c:pt>
                <c:pt idx="98">
                  <c:v>83.474576271186436</c:v>
                </c:pt>
                <c:pt idx="99">
                  <c:v>84.322033898305079</c:v>
                </c:pt>
                <c:pt idx="100">
                  <c:v>85.169491525423723</c:v>
                </c:pt>
                <c:pt idx="101">
                  <c:v>86.016949152542367</c:v>
                </c:pt>
                <c:pt idx="102">
                  <c:v>86.86440677966101</c:v>
                </c:pt>
                <c:pt idx="103">
                  <c:v>87.711864406779654</c:v>
                </c:pt>
                <c:pt idx="104">
                  <c:v>88.559322033898297</c:v>
                </c:pt>
                <c:pt idx="105">
                  <c:v>89.406779661016941</c:v>
                </c:pt>
                <c:pt idx="106">
                  <c:v>90.254237288135585</c:v>
                </c:pt>
                <c:pt idx="107">
                  <c:v>91.101694915254228</c:v>
                </c:pt>
                <c:pt idx="108">
                  <c:v>91.949152542372872</c:v>
                </c:pt>
                <c:pt idx="109">
                  <c:v>92.796610169491515</c:v>
                </c:pt>
                <c:pt idx="110">
                  <c:v>93.644067796610159</c:v>
                </c:pt>
                <c:pt idx="111">
                  <c:v>94.491525423728802</c:v>
                </c:pt>
                <c:pt idx="112">
                  <c:v>95.33898305084746</c:v>
                </c:pt>
                <c:pt idx="113">
                  <c:v>96.186440677966104</c:v>
                </c:pt>
                <c:pt idx="114">
                  <c:v>97.033898305084747</c:v>
                </c:pt>
                <c:pt idx="115">
                  <c:v>97.881355932203391</c:v>
                </c:pt>
                <c:pt idx="116">
                  <c:v>98.728813559322035</c:v>
                </c:pt>
                <c:pt idx="117">
                  <c:v>99.576271186440678</c:v>
                </c:pt>
              </c:numCache>
            </c:numRef>
          </c:xVal>
          <c:yVal>
            <c:numRef>
              <c:f>RegressCAO_2!$B$27:$B$144</c:f>
              <c:numCache>
                <c:formatCode>General</c:formatCode>
                <c:ptCount val="118"/>
                <c:pt idx="0">
                  <c:v>130</c:v>
                </c:pt>
                <c:pt idx="1">
                  <c:v>200</c:v>
                </c:pt>
                <c:pt idx="2">
                  <c:v>233</c:v>
                </c:pt>
                <c:pt idx="3">
                  <c:v>243</c:v>
                </c:pt>
                <c:pt idx="4">
                  <c:v>350</c:v>
                </c:pt>
                <c:pt idx="5">
                  <c:v>350</c:v>
                </c:pt>
                <c:pt idx="6">
                  <c:v>355</c:v>
                </c:pt>
                <c:pt idx="7">
                  <c:v>357</c:v>
                </c:pt>
                <c:pt idx="8">
                  <c:v>366</c:v>
                </c:pt>
                <c:pt idx="9">
                  <c:v>380</c:v>
                </c:pt>
                <c:pt idx="10">
                  <c:v>397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407</c:v>
                </c:pt>
                <c:pt idx="17">
                  <c:v>425</c:v>
                </c:pt>
                <c:pt idx="18">
                  <c:v>429</c:v>
                </c:pt>
                <c:pt idx="19">
                  <c:v>435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456</c:v>
                </c:pt>
                <c:pt idx="26">
                  <c:v>460</c:v>
                </c:pt>
                <c:pt idx="27">
                  <c:v>460</c:v>
                </c:pt>
                <c:pt idx="28">
                  <c:v>464</c:v>
                </c:pt>
                <c:pt idx="29">
                  <c:v>466</c:v>
                </c:pt>
                <c:pt idx="30">
                  <c:v>479</c:v>
                </c:pt>
                <c:pt idx="31">
                  <c:v>484</c:v>
                </c:pt>
                <c:pt idx="32">
                  <c:v>488</c:v>
                </c:pt>
                <c:pt idx="33">
                  <c:v>490</c:v>
                </c:pt>
                <c:pt idx="34">
                  <c:v>490</c:v>
                </c:pt>
                <c:pt idx="35">
                  <c:v>490</c:v>
                </c:pt>
                <c:pt idx="36">
                  <c:v>491</c:v>
                </c:pt>
                <c:pt idx="37">
                  <c:v>496</c:v>
                </c:pt>
                <c:pt idx="38">
                  <c:v>496</c:v>
                </c:pt>
                <c:pt idx="39">
                  <c:v>498</c:v>
                </c:pt>
                <c:pt idx="40">
                  <c:v>498</c:v>
                </c:pt>
                <c:pt idx="41">
                  <c:v>498</c:v>
                </c:pt>
                <c:pt idx="42">
                  <c:v>498</c:v>
                </c:pt>
                <c:pt idx="43">
                  <c:v>499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503</c:v>
                </c:pt>
                <c:pt idx="54">
                  <c:v>504</c:v>
                </c:pt>
                <c:pt idx="55">
                  <c:v>506</c:v>
                </c:pt>
                <c:pt idx="56">
                  <c:v>507</c:v>
                </c:pt>
                <c:pt idx="57">
                  <c:v>509</c:v>
                </c:pt>
                <c:pt idx="58">
                  <c:v>509</c:v>
                </c:pt>
                <c:pt idx="59">
                  <c:v>510</c:v>
                </c:pt>
                <c:pt idx="60">
                  <c:v>510</c:v>
                </c:pt>
                <c:pt idx="61">
                  <c:v>510</c:v>
                </c:pt>
                <c:pt idx="62">
                  <c:v>510</c:v>
                </c:pt>
                <c:pt idx="63">
                  <c:v>510</c:v>
                </c:pt>
                <c:pt idx="64">
                  <c:v>511</c:v>
                </c:pt>
                <c:pt idx="65">
                  <c:v>512</c:v>
                </c:pt>
                <c:pt idx="66">
                  <c:v>513</c:v>
                </c:pt>
                <c:pt idx="67">
                  <c:v>517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521</c:v>
                </c:pt>
                <c:pt idx="77">
                  <c:v>521</c:v>
                </c:pt>
                <c:pt idx="78">
                  <c:v>522</c:v>
                </c:pt>
                <c:pt idx="79">
                  <c:v>524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525</c:v>
                </c:pt>
                <c:pt idx="84">
                  <c:v>529</c:v>
                </c:pt>
                <c:pt idx="85">
                  <c:v>529</c:v>
                </c:pt>
                <c:pt idx="86">
                  <c:v>532</c:v>
                </c:pt>
                <c:pt idx="87">
                  <c:v>532</c:v>
                </c:pt>
                <c:pt idx="88">
                  <c:v>533</c:v>
                </c:pt>
                <c:pt idx="89">
                  <c:v>534</c:v>
                </c:pt>
                <c:pt idx="90">
                  <c:v>540</c:v>
                </c:pt>
                <c:pt idx="91">
                  <c:v>540</c:v>
                </c:pt>
                <c:pt idx="92">
                  <c:v>544</c:v>
                </c:pt>
                <c:pt idx="93">
                  <c:v>545</c:v>
                </c:pt>
                <c:pt idx="94">
                  <c:v>545</c:v>
                </c:pt>
                <c:pt idx="95">
                  <c:v>545</c:v>
                </c:pt>
                <c:pt idx="96">
                  <c:v>545</c:v>
                </c:pt>
                <c:pt idx="97">
                  <c:v>550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550</c:v>
                </c:pt>
                <c:pt idx="102">
                  <c:v>550</c:v>
                </c:pt>
                <c:pt idx="103">
                  <c:v>552</c:v>
                </c:pt>
                <c:pt idx="104">
                  <c:v>552</c:v>
                </c:pt>
                <c:pt idx="105">
                  <c:v>554</c:v>
                </c:pt>
                <c:pt idx="106">
                  <c:v>554</c:v>
                </c:pt>
                <c:pt idx="107">
                  <c:v>555</c:v>
                </c:pt>
                <c:pt idx="108">
                  <c:v>555</c:v>
                </c:pt>
                <c:pt idx="109">
                  <c:v>557</c:v>
                </c:pt>
                <c:pt idx="110">
                  <c:v>560</c:v>
                </c:pt>
                <c:pt idx="111">
                  <c:v>564</c:v>
                </c:pt>
                <c:pt idx="112">
                  <c:v>565</c:v>
                </c:pt>
                <c:pt idx="113">
                  <c:v>566</c:v>
                </c:pt>
                <c:pt idx="114">
                  <c:v>566</c:v>
                </c:pt>
                <c:pt idx="115">
                  <c:v>567</c:v>
                </c:pt>
                <c:pt idx="116">
                  <c:v>578</c:v>
                </c:pt>
                <c:pt idx="117">
                  <c:v>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8-4EF0-9691-BD0DA625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18816"/>
        <c:axId val="1918504464"/>
      </c:scatterChart>
      <c:valAx>
        <c:axId val="17359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504464"/>
        <c:crosses val="autoZero"/>
        <c:crossBetween val="midCat"/>
      </c:valAx>
      <c:valAx>
        <c:axId val="191850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CAO Points (100 to 600)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91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RegressAge_1!$A$34:$A$150</c:f>
              <c:numCache>
                <c:formatCode>General</c:formatCode>
                <c:ptCount val="117"/>
                <c:pt idx="0">
                  <c:v>0.42735042735042733</c:v>
                </c:pt>
                <c:pt idx="1">
                  <c:v>1.2820512820512819</c:v>
                </c:pt>
                <c:pt idx="2">
                  <c:v>2.1367521367521367</c:v>
                </c:pt>
                <c:pt idx="3">
                  <c:v>2.991452991452991</c:v>
                </c:pt>
                <c:pt idx="4">
                  <c:v>3.8461538461538458</c:v>
                </c:pt>
                <c:pt idx="5">
                  <c:v>4.700854700854701</c:v>
                </c:pt>
                <c:pt idx="6">
                  <c:v>5.5555555555555554</c:v>
                </c:pt>
                <c:pt idx="7">
                  <c:v>6.4102564102564106</c:v>
                </c:pt>
                <c:pt idx="8">
                  <c:v>7.2649572649572649</c:v>
                </c:pt>
                <c:pt idx="9">
                  <c:v>8.1196581196581192</c:v>
                </c:pt>
                <c:pt idx="10">
                  <c:v>8.9743589743589745</c:v>
                </c:pt>
                <c:pt idx="11">
                  <c:v>9.8290598290598297</c:v>
                </c:pt>
                <c:pt idx="12">
                  <c:v>10.683760683760683</c:v>
                </c:pt>
                <c:pt idx="13">
                  <c:v>11.538461538461538</c:v>
                </c:pt>
                <c:pt idx="14">
                  <c:v>12.393162393162394</c:v>
                </c:pt>
                <c:pt idx="15">
                  <c:v>13.247863247863247</c:v>
                </c:pt>
                <c:pt idx="16">
                  <c:v>14.102564102564102</c:v>
                </c:pt>
                <c:pt idx="17">
                  <c:v>14.957264957264957</c:v>
                </c:pt>
                <c:pt idx="18">
                  <c:v>15.811965811965811</c:v>
                </c:pt>
                <c:pt idx="19">
                  <c:v>16.666666666666664</c:v>
                </c:pt>
                <c:pt idx="20">
                  <c:v>17.52136752136752</c:v>
                </c:pt>
                <c:pt idx="21">
                  <c:v>18.376068376068375</c:v>
                </c:pt>
                <c:pt idx="22">
                  <c:v>19.23076923076923</c:v>
                </c:pt>
                <c:pt idx="23">
                  <c:v>20.085470085470082</c:v>
                </c:pt>
                <c:pt idx="24">
                  <c:v>20.940170940170937</c:v>
                </c:pt>
                <c:pt idx="25">
                  <c:v>21.794871794871792</c:v>
                </c:pt>
                <c:pt idx="26">
                  <c:v>22.649572649572647</c:v>
                </c:pt>
                <c:pt idx="27">
                  <c:v>23.504273504273502</c:v>
                </c:pt>
                <c:pt idx="28">
                  <c:v>24.358974358974358</c:v>
                </c:pt>
                <c:pt idx="29">
                  <c:v>25.213675213675209</c:v>
                </c:pt>
                <c:pt idx="30">
                  <c:v>26.068376068376065</c:v>
                </c:pt>
                <c:pt idx="31">
                  <c:v>26.92307692307692</c:v>
                </c:pt>
                <c:pt idx="32">
                  <c:v>27.777777777777775</c:v>
                </c:pt>
                <c:pt idx="33">
                  <c:v>28.63247863247863</c:v>
                </c:pt>
                <c:pt idx="34">
                  <c:v>29.487179487179485</c:v>
                </c:pt>
                <c:pt idx="35">
                  <c:v>30.341880341880341</c:v>
                </c:pt>
                <c:pt idx="36">
                  <c:v>31.196581196581192</c:v>
                </c:pt>
                <c:pt idx="37">
                  <c:v>32.051282051282051</c:v>
                </c:pt>
                <c:pt idx="38">
                  <c:v>32.905982905982903</c:v>
                </c:pt>
                <c:pt idx="39">
                  <c:v>33.760683760683754</c:v>
                </c:pt>
                <c:pt idx="40">
                  <c:v>34.615384615384613</c:v>
                </c:pt>
                <c:pt idx="41">
                  <c:v>35.470085470085465</c:v>
                </c:pt>
                <c:pt idx="42">
                  <c:v>36.324786324786324</c:v>
                </c:pt>
                <c:pt idx="43">
                  <c:v>37.179487179487175</c:v>
                </c:pt>
                <c:pt idx="44">
                  <c:v>38.034188034188034</c:v>
                </c:pt>
                <c:pt idx="45">
                  <c:v>38.888888888888886</c:v>
                </c:pt>
                <c:pt idx="46">
                  <c:v>39.743589743589737</c:v>
                </c:pt>
                <c:pt idx="47">
                  <c:v>40.598290598290596</c:v>
                </c:pt>
                <c:pt idx="48">
                  <c:v>41.452991452991448</c:v>
                </c:pt>
                <c:pt idx="49">
                  <c:v>42.307692307692307</c:v>
                </c:pt>
                <c:pt idx="50">
                  <c:v>43.162393162393158</c:v>
                </c:pt>
                <c:pt idx="51">
                  <c:v>44.017094017094017</c:v>
                </c:pt>
                <c:pt idx="52">
                  <c:v>44.871794871794869</c:v>
                </c:pt>
                <c:pt idx="53">
                  <c:v>45.72649572649572</c:v>
                </c:pt>
                <c:pt idx="54">
                  <c:v>46.581196581196579</c:v>
                </c:pt>
                <c:pt idx="55">
                  <c:v>47.435897435897431</c:v>
                </c:pt>
                <c:pt idx="56">
                  <c:v>48.29059829059829</c:v>
                </c:pt>
                <c:pt idx="57">
                  <c:v>49.145299145299141</c:v>
                </c:pt>
                <c:pt idx="58">
                  <c:v>49.999999999999993</c:v>
                </c:pt>
                <c:pt idx="59">
                  <c:v>50.854700854700852</c:v>
                </c:pt>
                <c:pt idx="60">
                  <c:v>51.709401709401703</c:v>
                </c:pt>
                <c:pt idx="61">
                  <c:v>52.564102564102562</c:v>
                </c:pt>
                <c:pt idx="62">
                  <c:v>53.418803418803414</c:v>
                </c:pt>
                <c:pt idx="63">
                  <c:v>54.273504273504273</c:v>
                </c:pt>
                <c:pt idx="64">
                  <c:v>55.128205128205124</c:v>
                </c:pt>
                <c:pt idx="65">
                  <c:v>55.982905982905976</c:v>
                </c:pt>
                <c:pt idx="66">
                  <c:v>56.837606837606835</c:v>
                </c:pt>
                <c:pt idx="67">
                  <c:v>57.692307692307686</c:v>
                </c:pt>
                <c:pt idx="68">
                  <c:v>58.547008547008545</c:v>
                </c:pt>
                <c:pt idx="69">
                  <c:v>59.401709401709397</c:v>
                </c:pt>
                <c:pt idx="70">
                  <c:v>60.256410256410255</c:v>
                </c:pt>
                <c:pt idx="71">
                  <c:v>61.111111111111107</c:v>
                </c:pt>
                <c:pt idx="72">
                  <c:v>61.965811965811959</c:v>
                </c:pt>
                <c:pt idx="73">
                  <c:v>62.820512820512818</c:v>
                </c:pt>
                <c:pt idx="74">
                  <c:v>63.675213675213669</c:v>
                </c:pt>
                <c:pt idx="75">
                  <c:v>64.529914529914535</c:v>
                </c:pt>
                <c:pt idx="76">
                  <c:v>65.384615384615387</c:v>
                </c:pt>
                <c:pt idx="77">
                  <c:v>66.239316239316238</c:v>
                </c:pt>
                <c:pt idx="78">
                  <c:v>67.09401709401709</c:v>
                </c:pt>
                <c:pt idx="79">
                  <c:v>67.948717948717956</c:v>
                </c:pt>
                <c:pt idx="80">
                  <c:v>68.803418803418808</c:v>
                </c:pt>
                <c:pt idx="81">
                  <c:v>69.658119658119659</c:v>
                </c:pt>
                <c:pt idx="82">
                  <c:v>70.512820512820511</c:v>
                </c:pt>
                <c:pt idx="83">
                  <c:v>71.367521367521377</c:v>
                </c:pt>
                <c:pt idx="84">
                  <c:v>72.222222222222229</c:v>
                </c:pt>
                <c:pt idx="85">
                  <c:v>73.07692307692308</c:v>
                </c:pt>
                <c:pt idx="86">
                  <c:v>73.931623931623932</c:v>
                </c:pt>
                <c:pt idx="87">
                  <c:v>74.786324786324784</c:v>
                </c:pt>
                <c:pt idx="88">
                  <c:v>75.641025641025649</c:v>
                </c:pt>
                <c:pt idx="89">
                  <c:v>76.495726495726501</c:v>
                </c:pt>
                <c:pt idx="90">
                  <c:v>77.350427350427353</c:v>
                </c:pt>
                <c:pt idx="91">
                  <c:v>78.205128205128204</c:v>
                </c:pt>
                <c:pt idx="92">
                  <c:v>79.059829059829056</c:v>
                </c:pt>
                <c:pt idx="93">
                  <c:v>79.914529914529922</c:v>
                </c:pt>
                <c:pt idx="94">
                  <c:v>80.769230769230774</c:v>
                </c:pt>
                <c:pt idx="95">
                  <c:v>81.623931623931625</c:v>
                </c:pt>
                <c:pt idx="96">
                  <c:v>82.478632478632477</c:v>
                </c:pt>
                <c:pt idx="97">
                  <c:v>83.333333333333329</c:v>
                </c:pt>
                <c:pt idx="98">
                  <c:v>84.188034188034194</c:v>
                </c:pt>
                <c:pt idx="99">
                  <c:v>85.042735042735046</c:v>
                </c:pt>
                <c:pt idx="100">
                  <c:v>85.897435897435898</c:v>
                </c:pt>
                <c:pt idx="101">
                  <c:v>86.752136752136749</c:v>
                </c:pt>
                <c:pt idx="102">
                  <c:v>87.606837606837615</c:v>
                </c:pt>
                <c:pt idx="103">
                  <c:v>88.461538461538467</c:v>
                </c:pt>
                <c:pt idx="104">
                  <c:v>89.316239316239319</c:v>
                </c:pt>
                <c:pt idx="105">
                  <c:v>90.17094017094017</c:v>
                </c:pt>
                <c:pt idx="106">
                  <c:v>91.025641025641022</c:v>
                </c:pt>
                <c:pt idx="107">
                  <c:v>91.880341880341888</c:v>
                </c:pt>
                <c:pt idx="108">
                  <c:v>92.73504273504274</c:v>
                </c:pt>
                <c:pt idx="109">
                  <c:v>93.589743589743591</c:v>
                </c:pt>
                <c:pt idx="110">
                  <c:v>94.444444444444443</c:v>
                </c:pt>
                <c:pt idx="111">
                  <c:v>95.299145299145295</c:v>
                </c:pt>
                <c:pt idx="112">
                  <c:v>96.15384615384616</c:v>
                </c:pt>
                <c:pt idx="113">
                  <c:v>97.008547008547012</c:v>
                </c:pt>
                <c:pt idx="114">
                  <c:v>97.863247863247864</c:v>
                </c:pt>
                <c:pt idx="115">
                  <c:v>98.717948717948715</c:v>
                </c:pt>
                <c:pt idx="116">
                  <c:v>99.572649572649567</c:v>
                </c:pt>
              </c:numCache>
            </c:numRef>
          </c:xVal>
          <c:yVal>
            <c:numRef>
              <c:f>RegressAge_1!$B$34:$B$150</c:f>
              <c:numCache>
                <c:formatCode>General</c:formatCode>
                <c:ptCount val="117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26</c:v>
                </c:pt>
                <c:pt idx="108">
                  <c:v>28</c:v>
                </c:pt>
                <c:pt idx="109">
                  <c:v>28</c:v>
                </c:pt>
                <c:pt idx="110">
                  <c:v>32</c:v>
                </c:pt>
                <c:pt idx="111">
                  <c:v>33</c:v>
                </c:pt>
                <c:pt idx="112">
                  <c:v>33</c:v>
                </c:pt>
                <c:pt idx="113">
                  <c:v>36</c:v>
                </c:pt>
                <c:pt idx="114">
                  <c:v>36</c:v>
                </c:pt>
                <c:pt idx="115">
                  <c:v>47</c:v>
                </c:pt>
                <c:pt idx="11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3-48A8-A6ED-F88AC9B1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1120"/>
        <c:axId val="3027072"/>
      </c:scatterChart>
      <c:valAx>
        <c:axId val="18535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7072"/>
        <c:crosses val="autoZero"/>
        <c:crossBetween val="midCat"/>
      </c:valAx>
      <c:valAx>
        <c:axId val="30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Age (in 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0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0</xdr:rowOff>
    </xdr:from>
    <xdr:to>
      <xdr:col>19</xdr:col>
      <xdr:colOff>333375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35C99-F8E0-BED6-5899-85E8C732D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64994</xdr:colOff>
      <xdr:row>1</xdr:row>
      <xdr:rowOff>78441</xdr:rowOff>
    </xdr:from>
    <xdr:to>
      <xdr:col>21</xdr:col>
      <xdr:colOff>121023</xdr:colOff>
      <xdr:row>11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44959-2AD4-2F29-C6E3-A8CD1F35B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</xdr:row>
      <xdr:rowOff>85725</xdr:rowOff>
    </xdr:from>
    <xdr:to>
      <xdr:col>19</xdr:col>
      <xdr:colOff>47625</xdr:colOff>
      <xdr:row>11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8D5F-DD1F-EDC5-C3F5-B933A399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C6377-D391-E495-40F9-FC5D471B0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CBB9C-0F55-E109-21A0-203CED9CC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46470-2CFE-1FC6-6986-0E67A899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152400</xdr:rowOff>
    </xdr:from>
    <xdr:to>
      <xdr:col>20</xdr:col>
      <xdr:colOff>514350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B0AEB-E716-0557-BE31-B6BE3FADD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F65DE-A238-8D77-CDFD-6FEE2C6C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</xdr:row>
      <xdr:rowOff>76200</xdr:rowOff>
    </xdr:from>
    <xdr:to>
      <xdr:col>21</xdr:col>
      <xdr:colOff>590550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AAAA1-EBCF-64DB-1555-E883ABFB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29114-D529-F39F-2197-FEB6A98D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54033-9FBE-47D2-AAE5-A48E98120A2A}" name="Table1" displayName="Table1" ref="A1:P123" totalsRowShown="0" headerRowDxfId="48" dataDxfId="47">
  <autoFilter ref="A1:P123" xr:uid="{88554033-9FBE-47D2-AAE5-A48E98120A2A}"/>
  <sortState xmlns:xlrd2="http://schemas.microsoft.com/office/spreadsheetml/2017/richdata2" ref="A2:P123">
    <sortCondition descending="1" ref="A1:A123"/>
  </sortState>
  <tableColumns count="16">
    <tableColumn id="14" xr3:uid="{2ABB4B40-B472-4129-AD7C-03C0F9156436}" name="Last 4 digits of your mobile (0000 to 9999)" dataDxfId="46"/>
    <tableColumn id="5" xr3:uid="{3FF5DEF3-D5FB-4242-AEBB-A94FB412AF72}" name="Seat row in class" dataDxfId="45"/>
    <tableColumn id="3" xr3:uid="{B0CD1E17-0603-4A58-8C38-46B7F2E243AA}" name="Daily travel to DCU (in km, 0 if on-campus)" dataDxfId="44"/>
    <tableColumn id="2" xr3:uid="{AFEB116B-E530-41AE-928B-570977059E82}" name="CAO Points (100 to 600)" dataDxfId="43"/>
    <tableColumn id="4" xr3:uid="{675AF0E8-5B4F-4003-B511-9AAC2EBBF5D8}" name="Average year 1 exam result (as %)" dataDxfId="42"/>
    <tableColumn id="1" xr3:uid="{D6491630-DBEF-4C2B-AEF5-BD4BC9A0447C}" name="Age (in years)" dataDxfId="41"/>
    <tableColumn id="16" xr3:uid="{394BA1FB-CB3E-4C15-8F76-838794D79A21}" name="Shoe size" dataDxfId="40"/>
    <tableColumn id="7" xr3:uid="{27752671-CE9E-459E-9A09-1B44AB7EA261}" name="Number of older siblings" dataDxfId="39"/>
    <tableColumn id="8" xr3:uid="{93BB3756-A6FE-47E7-AA71-A62244ADD891}" name="Number of younger siblings" dataDxfId="38"/>
    <tableColumn id="10" xr3:uid="{CC72DE82-56BD-4177-BD71-8559A981E44D}" name="Height (in cm)" dataDxfId="37"/>
    <tableColumn id="9" xr3:uid="{C6DE6B7F-EB1A-4E09-9EC0-012C0AD0EA13}" name="Old Dublin postcode (0 if outside Dublin)" dataDxfId="36"/>
    <tableColumn id="11" xr3:uid="{E0C5A4E8-2AD8-412D-860C-D56EDC5B88F3}" name="Weight (in kg)" dataDxfId="35"/>
    <tableColumn id="6" xr3:uid="{13470033-CA0F-4F1F-AE3F-D9E798460B64}" name="Gender" dataDxfId="34"/>
    <tableColumn id="12" xr3:uid="{86CE9157-70CC-4FE0-BF7F-24C94AB9441C}" name="Eye colour" dataDxfId="33"/>
    <tableColumn id="13" xr3:uid="{FFF88445-97E7-47B3-B00B-CCF792707E08}" name="Hair colour" dataDxfId="32"/>
    <tableColumn id="15" xr3:uid="{8A43194E-A25F-4D97-81D9-1049B477F3EF}" name="Star sign" dataDxfId="31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C6903D-6476-425E-A59C-CD52E73F49AF}" name="Table14" displayName="Table14" ref="A1:U123" totalsRowShown="0" headerRowDxfId="30" dataDxfId="29">
  <autoFilter ref="A1:U123" xr:uid="{88554033-9FBE-47D2-AAE5-A48E98120A2A}"/>
  <sortState xmlns:xlrd2="http://schemas.microsoft.com/office/spreadsheetml/2017/richdata2" ref="A2:U123">
    <sortCondition ref="A1:A123"/>
  </sortState>
  <tableColumns count="21">
    <tableColumn id="14" xr3:uid="{5C438393-7F8C-49F7-ABD4-0EB1AAA6685D}" name="Last 4 digits of your mobile (0000 to 9999)" dataDxfId="28"/>
    <tableColumn id="5" xr3:uid="{8C6BB8AD-96AB-45A1-8F0D-4C80DFEE39B9}" name="Seat row in class" dataDxfId="27"/>
    <tableColumn id="3" xr3:uid="{3B32D8C7-2226-43D3-9DB3-0ED66D5ECB41}" name="Daily travel to DCU (in km, 0 if on-campus)" dataDxfId="26"/>
    <tableColumn id="2" xr3:uid="{D5D10FCB-7CE0-4C25-97EE-2FAC3D164DA4}" name="CAO Points (100 to 600)" dataDxfId="25"/>
    <tableColumn id="4" xr3:uid="{DDD6C9BE-FD71-4482-87CB-6ECF2E028218}" name="Average year 1 exam result (as %)" dataDxfId="24"/>
    <tableColumn id="1" xr3:uid="{A6D7FA8D-DB15-486C-ABD2-71E1B8C2A1CD}" name="Age (in years)" dataDxfId="23"/>
    <tableColumn id="16" xr3:uid="{E9E45ABA-7D53-4CAC-8C5A-D527650D0E06}" name="Shoe size" dataDxfId="22"/>
    <tableColumn id="7" xr3:uid="{EBC3A3DD-009E-4A1D-8E0D-4149F3D02F75}" name="Number of older siblings" dataDxfId="21"/>
    <tableColumn id="8" xr3:uid="{C5CCDB11-DB8B-449C-AE6F-737DED4A89D6}" name="Number of younger siblings" dataDxfId="20"/>
    <tableColumn id="10" xr3:uid="{D54455F4-A6DE-4D73-A3C2-63EAB544DD4D}" name="Height (in cm)" dataDxfId="19"/>
    <tableColumn id="9" xr3:uid="{2070759D-6771-4B5C-AD00-797F69AA6EDA}" name="Old Dublin postcode (0 if outside Dublin)" dataDxfId="18"/>
    <tableColumn id="11" xr3:uid="{D20C8429-52AD-434C-88B8-F1BB00A3C82C}" name="Weight (in kg)" dataDxfId="17"/>
    <tableColumn id="6" xr3:uid="{87D0410E-238A-43F2-8D8D-64C5A5A6EABB}" name="Gender" dataDxfId="16"/>
    <tableColumn id="12" xr3:uid="{D3B4A060-B8C7-43B5-A441-C9FCE552744F}" name="Eye colour" dataDxfId="15"/>
    <tableColumn id="13" xr3:uid="{B573EFB0-51BA-4582-BE4B-0EE1A67AA21A}" name="Hair colour" dataDxfId="14"/>
    <tableColumn id="15" xr3:uid="{60CF0529-268B-4DA9-9DC6-47710237E7EF}" name="Star sign" dataDxfId="13"/>
    <tableColumn id="17" xr3:uid="{A49698D4-11E4-4A21-887C-9166E84563B1}" name=" PT_EXTRAVERSION" dataDxfId="12">
      <calculatedColumnFormula>VLOOKUP($A2, Table2[#All],2,FALSE)</calculatedColumnFormula>
    </tableColumn>
    <tableColumn id="18" xr3:uid="{6DAA7EDF-6837-46A1-AAC3-2F9959467829}" name="PT_INTUITION" dataDxfId="11">
      <calculatedColumnFormula>VLOOKUP($A2, Table2[#All],3,FALSE)</calculatedColumnFormula>
    </tableColumn>
    <tableColumn id="19" xr3:uid="{A0CD4BAE-4157-407E-AE9D-4DBDA9D13C4C}" name="PT_THINKING" dataDxfId="10">
      <calculatedColumnFormula>VLOOKUP($A2, Table2[#All],4,FALSE)</calculatedColumnFormula>
    </tableColumn>
    <tableColumn id="20" xr3:uid="{90831EBF-0760-45FF-8D2A-F790C4717789}" name="PT_JUDGING " dataDxfId="9">
      <calculatedColumnFormula>VLOOKUP($A2, Table2[#All],5,FALSE)</calculatedColumnFormula>
    </tableColumn>
    <tableColumn id="21" xr3:uid="{7955448E-1C6E-4789-9FEB-28BFA9204AAC}" name="PT_ ASSERTIVE " dataDxfId="8">
      <calculatedColumnFormula>VLOOKUP($A2, Table2[#All],6,FALSE)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F406A9-EF9D-4FCF-A29A-CFB488257782}" name="Table2" displayName="Table2" ref="A1:F98" totalsRowShown="0" headerRowDxfId="7" dataDxfId="6">
  <autoFilter ref="A1:F98" xr:uid="{17F406A9-EF9D-4FCF-A29A-CFB488257782}"/>
  <sortState xmlns:xlrd2="http://schemas.microsoft.com/office/spreadsheetml/2017/richdata2" ref="A2:F98">
    <sortCondition ref="A1:A98"/>
  </sortState>
  <tableColumns count="6">
    <tableColumn id="1" xr3:uid="{A6562FD7-1E6E-47B2-8FD5-74F404D99529}" name="Last 4 digits of your mobile (same as on previous form)" dataDxfId="5"/>
    <tableColumn id="2" xr3:uid="{58460883-FBFD-46EB-B022-F6AF7370176B}" name="Your rating for EXTRAVERSION (vs. introversion)" dataDxfId="4"/>
    <tableColumn id="3" xr3:uid="{1C6B5257-E32B-4585-BFAC-9007E9B46A52}" name="Your rating for INTUITION (vs. observation)" dataDxfId="3"/>
    <tableColumn id="4" xr3:uid="{7D5F77DF-6D92-42FB-ABB6-D25C937D099A}" name="Your rating for THINKING (vs. feeling)" dataDxfId="2"/>
    <tableColumn id="5" xr3:uid="{5B05E10F-ABE8-4E9D-ADC5-FA1FF8B0849F}" name="Your rating for JUDGING (vs. prospecting)" dataDxfId="1"/>
    <tableColumn id="6" xr3:uid="{C369C328-CA34-43A4-8697-AE2D4F38DD39}" name="Your rating for ASSERTIVE (vs. turbulent)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2CBE-F585-A649-8A2F-95B7AE190281}">
  <dimension ref="A1:P123"/>
  <sheetViews>
    <sheetView topLeftCell="A18" workbookViewId="0">
      <selection activeCell="J9" sqref="J9"/>
    </sheetView>
  </sheetViews>
  <sheetFormatPr defaultColWidth="11" defaultRowHeight="15.75" x14ac:dyDescent="0.25"/>
  <cols>
    <col min="1" max="4" width="17.5" customWidth="1"/>
    <col min="5" max="5" width="17.375" customWidth="1"/>
    <col min="6" max="16" width="17.5" customWidth="1"/>
  </cols>
  <sheetData>
    <row r="1" spans="1:16" ht="26.25" x14ac:dyDescent="0.25">
      <c r="A1" s="2" t="s">
        <v>34</v>
      </c>
      <c r="B1" s="2" t="s">
        <v>25</v>
      </c>
      <c r="C1" s="2" t="s">
        <v>23</v>
      </c>
      <c r="D1" s="2" t="s">
        <v>22</v>
      </c>
      <c r="E1" s="2" t="s">
        <v>24</v>
      </c>
      <c r="F1" s="2" t="s">
        <v>21</v>
      </c>
      <c r="G1" s="2" t="s">
        <v>36</v>
      </c>
      <c r="H1" s="2" t="s">
        <v>27</v>
      </c>
      <c r="I1" s="2" t="s">
        <v>28</v>
      </c>
      <c r="J1" s="2" t="s">
        <v>30</v>
      </c>
      <c r="K1" s="2" t="s">
        <v>29</v>
      </c>
      <c r="L1" s="2" t="s">
        <v>31</v>
      </c>
      <c r="M1" s="2" t="s">
        <v>26</v>
      </c>
      <c r="N1" s="2" t="s">
        <v>32</v>
      </c>
      <c r="O1" s="2" t="s">
        <v>33</v>
      </c>
      <c r="P1" s="2" t="s">
        <v>35</v>
      </c>
    </row>
    <row r="2" spans="1:16" x14ac:dyDescent="0.25">
      <c r="A2" s="17">
        <v>9898</v>
      </c>
      <c r="B2" s="1">
        <v>4</v>
      </c>
      <c r="C2" s="1">
        <v>25</v>
      </c>
      <c r="D2" s="1">
        <v>545</v>
      </c>
      <c r="E2" s="1">
        <v>68</v>
      </c>
      <c r="F2" s="1">
        <v>20</v>
      </c>
      <c r="G2" s="1">
        <v>9</v>
      </c>
      <c r="H2" s="1">
        <v>3</v>
      </c>
      <c r="I2" s="1">
        <v>1</v>
      </c>
      <c r="J2" s="1">
        <v>182</v>
      </c>
      <c r="K2" s="1">
        <v>0</v>
      </c>
      <c r="L2" s="1">
        <v>82</v>
      </c>
      <c r="M2" s="1" t="s">
        <v>0</v>
      </c>
      <c r="N2" s="1" t="s">
        <v>2</v>
      </c>
      <c r="O2" s="1" t="s">
        <v>17</v>
      </c>
      <c r="P2" s="1" t="s">
        <v>8</v>
      </c>
    </row>
    <row r="3" spans="1:16" x14ac:dyDescent="0.25">
      <c r="A3" s="17">
        <v>9876</v>
      </c>
      <c r="B3" s="1">
        <v>5</v>
      </c>
      <c r="C3" s="1">
        <v>10</v>
      </c>
      <c r="D3" s="1">
        <v>400</v>
      </c>
      <c r="E3" s="1">
        <v>70</v>
      </c>
      <c r="F3" s="1">
        <v>32</v>
      </c>
      <c r="G3" s="1">
        <v>9</v>
      </c>
      <c r="H3" s="1">
        <v>3</v>
      </c>
      <c r="I3" s="1">
        <v>2</v>
      </c>
      <c r="J3" s="1">
        <v>170</v>
      </c>
      <c r="K3" s="1">
        <v>1</v>
      </c>
      <c r="L3" s="1">
        <v>52</v>
      </c>
      <c r="M3" s="1" t="s">
        <v>4</v>
      </c>
      <c r="N3" s="1" t="s">
        <v>5</v>
      </c>
      <c r="O3" s="1" t="s">
        <v>10</v>
      </c>
      <c r="P3" s="1" t="s">
        <v>12</v>
      </c>
    </row>
    <row r="4" spans="1:16" x14ac:dyDescent="0.25">
      <c r="A4" s="17">
        <v>9610</v>
      </c>
      <c r="B4" s="1">
        <v>7</v>
      </c>
      <c r="C4" s="1">
        <v>1</v>
      </c>
      <c r="D4" s="1">
        <v>520</v>
      </c>
      <c r="E4" s="1">
        <v>69</v>
      </c>
      <c r="F4" s="1">
        <v>20</v>
      </c>
      <c r="G4" s="1">
        <v>9</v>
      </c>
      <c r="H4" s="1">
        <v>1</v>
      </c>
      <c r="I4" s="1">
        <v>2</v>
      </c>
      <c r="J4" s="1">
        <v>180</v>
      </c>
      <c r="K4" s="1">
        <v>11</v>
      </c>
      <c r="L4" s="1">
        <v>72</v>
      </c>
      <c r="M4" s="1" t="s">
        <v>0</v>
      </c>
      <c r="N4" s="1" t="s">
        <v>5</v>
      </c>
      <c r="O4" s="1" t="s">
        <v>2</v>
      </c>
      <c r="P4" s="1" t="s">
        <v>6</v>
      </c>
    </row>
    <row r="5" spans="1:16" x14ac:dyDescent="0.25">
      <c r="A5" s="17">
        <v>9552</v>
      </c>
      <c r="B5" s="1">
        <v>12</v>
      </c>
      <c r="C5" s="1">
        <v>0</v>
      </c>
      <c r="D5" s="1">
        <v>540</v>
      </c>
      <c r="E5" s="1">
        <v>65</v>
      </c>
      <c r="F5" s="1">
        <v>21</v>
      </c>
      <c r="G5" s="1">
        <v>6</v>
      </c>
      <c r="H5" s="1">
        <v>2</v>
      </c>
      <c r="I5" s="1">
        <v>0</v>
      </c>
      <c r="J5" s="1">
        <v>170</v>
      </c>
      <c r="K5" s="1">
        <v>0</v>
      </c>
      <c r="L5" s="1">
        <v>64</v>
      </c>
      <c r="M5" s="1" t="s">
        <v>4</v>
      </c>
      <c r="N5" s="1" t="s">
        <v>2</v>
      </c>
      <c r="O5" s="1" t="s">
        <v>7</v>
      </c>
      <c r="P5" s="1" t="s">
        <v>13</v>
      </c>
    </row>
    <row r="6" spans="1:16" x14ac:dyDescent="0.25">
      <c r="A6" s="17">
        <v>9145</v>
      </c>
      <c r="B6" s="1">
        <v>3</v>
      </c>
      <c r="C6" s="1">
        <v>0</v>
      </c>
      <c r="D6" s="1">
        <v>500</v>
      </c>
      <c r="E6" s="1">
        <v>65</v>
      </c>
      <c r="F6" s="1">
        <v>22</v>
      </c>
      <c r="G6" s="1">
        <v>10</v>
      </c>
      <c r="H6" s="1">
        <v>1</v>
      </c>
      <c r="I6" s="1">
        <v>0</v>
      </c>
      <c r="J6" s="1">
        <v>174</v>
      </c>
      <c r="K6" s="1">
        <v>0</v>
      </c>
      <c r="L6" s="1">
        <v>72</v>
      </c>
      <c r="M6" s="1" t="s">
        <v>0</v>
      </c>
      <c r="N6" s="1" t="s">
        <v>2</v>
      </c>
      <c r="O6" s="1" t="s">
        <v>17</v>
      </c>
      <c r="P6" s="1" t="s">
        <v>14</v>
      </c>
    </row>
    <row r="7" spans="1:16" x14ac:dyDescent="0.25">
      <c r="A7" s="17">
        <v>8995</v>
      </c>
      <c r="B7" s="1">
        <v>12</v>
      </c>
      <c r="C7" s="1">
        <v>0</v>
      </c>
      <c r="D7" s="1">
        <v>450</v>
      </c>
      <c r="E7" s="1">
        <v>95</v>
      </c>
      <c r="F7" s="1">
        <v>20</v>
      </c>
      <c r="G7" s="1">
        <v>11</v>
      </c>
      <c r="H7" s="1">
        <v>0</v>
      </c>
      <c r="I7" s="1">
        <v>1</v>
      </c>
      <c r="J7" s="1">
        <v>195</v>
      </c>
      <c r="K7" s="1">
        <v>2</v>
      </c>
      <c r="L7" s="1">
        <v>98</v>
      </c>
      <c r="M7" s="1" t="s">
        <v>0</v>
      </c>
      <c r="N7" s="1" t="s">
        <v>1</v>
      </c>
      <c r="O7" s="1" t="s">
        <v>2</v>
      </c>
      <c r="P7" s="1" t="s">
        <v>11</v>
      </c>
    </row>
    <row r="8" spans="1:16" x14ac:dyDescent="0.25">
      <c r="A8" s="17">
        <v>8973</v>
      </c>
      <c r="B8" s="1">
        <v>2</v>
      </c>
      <c r="C8" s="1">
        <v>5</v>
      </c>
      <c r="D8" s="1">
        <v>243</v>
      </c>
      <c r="E8" s="1">
        <v>72</v>
      </c>
      <c r="F8" s="1">
        <v>36</v>
      </c>
      <c r="G8" s="1">
        <v>8</v>
      </c>
      <c r="H8" s="1">
        <v>2</v>
      </c>
      <c r="I8" s="1">
        <v>0</v>
      </c>
      <c r="J8" s="1">
        <v>168</v>
      </c>
      <c r="K8" s="1">
        <v>9</v>
      </c>
      <c r="L8" s="1">
        <v>58</v>
      </c>
      <c r="M8" s="1" t="s">
        <v>4</v>
      </c>
      <c r="N8" s="1" t="s">
        <v>5</v>
      </c>
      <c r="O8" s="1" t="s">
        <v>7</v>
      </c>
      <c r="P8" s="1" t="s">
        <v>9</v>
      </c>
    </row>
    <row r="9" spans="1:16" x14ac:dyDescent="0.25">
      <c r="A9" s="17">
        <v>8903</v>
      </c>
      <c r="B9" s="1">
        <v>3</v>
      </c>
      <c r="C9" s="1">
        <v>0</v>
      </c>
      <c r="D9" s="1">
        <v>525</v>
      </c>
      <c r="E9" s="1">
        <v>67</v>
      </c>
      <c r="F9" s="1">
        <v>21</v>
      </c>
      <c r="G9" s="1">
        <v>9</v>
      </c>
      <c r="H9" s="1">
        <v>1</v>
      </c>
      <c r="I9" s="1">
        <v>1</v>
      </c>
      <c r="J9" s="1">
        <v>183</v>
      </c>
      <c r="K9" s="1">
        <v>0</v>
      </c>
      <c r="L9" s="1">
        <v>84</v>
      </c>
      <c r="M9" s="1" t="s">
        <v>0</v>
      </c>
      <c r="N9" s="1" t="s">
        <v>2</v>
      </c>
      <c r="O9" s="1" t="s">
        <v>2</v>
      </c>
      <c r="P9" s="1" t="s">
        <v>14</v>
      </c>
    </row>
    <row r="10" spans="1:16" x14ac:dyDescent="0.25">
      <c r="A10" s="17">
        <v>8798</v>
      </c>
      <c r="B10" s="1">
        <v>8</v>
      </c>
      <c r="C10" s="1">
        <v>20</v>
      </c>
      <c r="D10" s="1">
        <v>366</v>
      </c>
      <c r="E10" s="1">
        <v>72</v>
      </c>
      <c r="F10" s="1">
        <v>28</v>
      </c>
      <c r="G10" s="1">
        <v>10</v>
      </c>
      <c r="H10" s="1">
        <v>4</v>
      </c>
      <c r="I10" s="1">
        <v>0</v>
      </c>
      <c r="J10" s="1">
        <v>197</v>
      </c>
      <c r="K10" s="1">
        <v>18</v>
      </c>
      <c r="L10" s="1">
        <v>104</v>
      </c>
      <c r="M10" s="1" t="s">
        <v>19</v>
      </c>
      <c r="N10" s="1" t="s">
        <v>5</v>
      </c>
      <c r="O10" s="1" t="s">
        <v>2</v>
      </c>
      <c r="P10" s="1" t="s">
        <v>14</v>
      </c>
    </row>
    <row r="11" spans="1:16" x14ac:dyDescent="0.25">
      <c r="A11" s="17">
        <v>8626</v>
      </c>
      <c r="B11" s="1">
        <v>5</v>
      </c>
      <c r="C11" s="1">
        <v>5</v>
      </c>
      <c r="D11" s="1">
        <v>397</v>
      </c>
      <c r="E11" s="1">
        <v>65</v>
      </c>
      <c r="F11" s="1">
        <v>22</v>
      </c>
      <c r="G11" s="1">
        <v>5</v>
      </c>
      <c r="H11" s="1">
        <v>2</v>
      </c>
      <c r="I11" s="1">
        <v>0</v>
      </c>
      <c r="J11" s="1">
        <v>153</v>
      </c>
      <c r="K11" s="1">
        <v>0</v>
      </c>
      <c r="L11" s="1">
        <v>55</v>
      </c>
      <c r="M11" s="1" t="s">
        <v>4</v>
      </c>
      <c r="N11" s="1" t="s">
        <v>2</v>
      </c>
      <c r="O11" s="1" t="s">
        <v>2</v>
      </c>
      <c r="P11" s="1" t="s">
        <v>15</v>
      </c>
    </row>
    <row r="12" spans="1:16" x14ac:dyDescent="0.25">
      <c r="A12" s="17">
        <v>8532</v>
      </c>
      <c r="B12" s="1">
        <v>8</v>
      </c>
      <c r="C12" s="1">
        <v>35</v>
      </c>
      <c r="D12" s="1">
        <v>534</v>
      </c>
      <c r="E12" s="1">
        <v>74</v>
      </c>
      <c r="F12" s="1">
        <v>36</v>
      </c>
      <c r="G12" s="1">
        <v>10</v>
      </c>
      <c r="H12" s="1">
        <v>2</v>
      </c>
      <c r="I12" s="1">
        <v>1</v>
      </c>
      <c r="J12" s="1">
        <v>183</v>
      </c>
      <c r="K12" s="1">
        <v>5</v>
      </c>
      <c r="L12" s="1">
        <v>78</v>
      </c>
      <c r="M12" s="1" t="s">
        <v>0</v>
      </c>
      <c r="N12" s="1" t="s">
        <v>5</v>
      </c>
      <c r="O12" s="1" t="s">
        <v>2</v>
      </c>
      <c r="P12" s="1" t="s">
        <v>8</v>
      </c>
    </row>
    <row r="13" spans="1:16" x14ac:dyDescent="0.25">
      <c r="A13" s="17">
        <v>8510</v>
      </c>
      <c r="B13" s="1">
        <v>8</v>
      </c>
      <c r="C13" s="1">
        <v>2</v>
      </c>
      <c r="D13" s="1">
        <v>512</v>
      </c>
      <c r="E13" s="1">
        <v>67</v>
      </c>
      <c r="F13" s="1">
        <v>21</v>
      </c>
      <c r="G13" s="1">
        <v>5</v>
      </c>
      <c r="H13" s="1">
        <v>1</v>
      </c>
      <c r="I13" s="1">
        <v>0</v>
      </c>
      <c r="J13" s="1">
        <v>178</v>
      </c>
      <c r="K13" s="1">
        <v>0</v>
      </c>
      <c r="L13" s="1">
        <v>64</v>
      </c>
      <c r="M13" s="1" t="s">
        <v>4</v>
      </c>
      <c r="N13" s="1" t="s">
        <v>5</v>
      </c>
      <c r="O13" s="1" t="s">
        <v>10</v>
      </c>
      <c r="P13" s="1" t="s">
        <v>18</v>
      </c>
    </row>
    <row r="14" spans="1:16" x14ac:dyDescent="0.25">
      <c r="A14" s="17">
        <v>8421</v>
      </c>
      <c r="B14" s="1">
        <v>4</v>
      </c>
      <c r="C14" s="1">
        <v>0</v>
      </c>
      <c r="D14" s="1">
        <v>520</v>
      </c>
      <c r="E14" s="1">
        <v>68</v>
      </c>
      <c r="F14" s="1">
        <v>22</v>
      </c>
      <c r="G14" s="1">
        <v>11</v>
      </c>
      <c r="H14" s="1">
        <v>1</v>
      </c>
      <c r="I14" s="1">
        <v>1</v>
      </c>
      <c r="J14" s="1">
        <v>190</v>
      </c>
      <c r="K14" s="1">
        <v>0</v>
      </c>
      <c r="L14" s="1">
        <v>94</v>
      </c>
      <c r="M14" s="1" t="s">
        <v>0</v>
      </c>
      <c r="N14" s="1" t="s">
        <v>5</v>
      </c>
      <c r="O14" s="1" t="s">
        <v>2</v>
      </c>
      <c r="P14" s="1" t="s">
        <v>6</v>
      </c>
    </row>
    <row r="15" spans="1:16" x14ac:dyDescent="0.25">
      <c r="A15" s="17">
        <v>8188</v>
      </c>
      <c r="B15" s="1">
        <v>6</v>
      </c>
      <c r="C15" s="1">
        <v>4</v>
      </c>
      <c r="D15" s="1">
        <v>544</v>
      </c>
      <c r="E15" s="1">
        <v>79</v>
      </c>
      <c r="F15" s="1">
        <v>22</v>
      </c>
      <c r="G15" s="1">
        <v>5</v>
      </c>
      <c r="H15" s="1">
        <v>2</v>
      </c>
      <c r="I15" s="1">
        <v>1</v>
      </c>
      <c r="J15" s="1">
        <v>165</v>
      </c>
      <c r="K15" s="1">
        <v>0</v>
      </c>
      <c r="L15" s="1">
        <v>51</v>
      </c>
      <c r="M15" s="1" t="s">
        <v>4</v>
      </c>
      <c r="N15" s="1" t="s">
        <v>5</v>
      </c>
      <c r="O15" s="1" t="s">
        <v>10</v>
      </c>
      <c r="P15" s="1" t="s">
        <v>6</v>
      </c>
    </row>
    <row r="16" spans="1:16" x14ac:dyDescent="0.25">
      <c r="A16" s="17">
        <v>8118</v>
      </c>
      <c r="B16" s="1">
        <v>4</v>
      </c>
      <c r="C16" s="1">
        <v>4.2</v>
      </c>
      <c r="D16" s="1">
        <v>464</v>
      </c>
      <c r="E16" s="1">
        <v>72</v>
      </c>
      <c r="F16" s="1">
        <v>22</v>
      </c>
      <c r="G16" s="1">
        <v>10</v>
      </c>
      <c r="H16" s="1">
        <v>2</v>
      </c>
      <c r="I16" s="1">
        <v>1</v>
      </c>
      <c r="J16" s="1">
        <v>172</v>
      </c>
      <c r="K16" s="1">
        <v>0</v>
      </c>
      <c r="L16" s="1">
        <v>56</v>
      </c>
      <c r="M16" s="1" t="s">
        <v>4</v>
      </c>
      <c r="N16" s="1" t="s">
        <v>1</v>
      </c>
      <c r="O16" s="1" t="s">
        <v>2</v>
      </c>
      <c r="P16" s="1" t="s">
        <v>8</v>
      </c>
    </row>
    <row r="17" spans="1:16" x14ac:dyDescent="0.25">
      <c r="A17" s="17">
        <v>8107</v>
      </c>
      <c r="B17" s="1">
        <v>8</v>
      </c>
      <c r="C17" s="1">
        <v>6</v>
      </c>
      <c r="D17" s="1">
        <v>429</v>
      </c>
      <c r="E17" s="1">
        <v>66</v>
      </c>
      <c r="F17" s="1">
        <v>20</v>
      </c>
      <c r="G17" s="1">
        <v>9</v>
      </c>
      <c r="H17" s="1">
        <v>1</v>
      </c>
      <c r="I17" s="1">
        <v>3</v>
      </c>
      <c r="J17" s="1">
        <v>179</v>
      </c>
      <c r="K17" s="1">
        <v>12</v>
      </c>
      <c r="L17" s="1">
        <v>67</v>
      </c>
      <c r="M17" s="1" t="s">
        <v>4</v>
      </c>
      <c r="N17" s="1" t="s">
        <v>5</v>
      </c>
      <c r="O17" s="1" t="s">
        <v>7</v>
      </c>
      <c r="P17" s="1" t="s">
        <v>8</v>
      </c>
    </row>
    <row r="18" spans="1:16" x14ac:dyDescent="0.25">
      <c r="A18" s="17">
        <v>8091</v>
      </c>
      <c r="B18" s="1">
        <v>3</v>
      </c>
      <c r="C18" s="1">
        <v>0</v>
      </c>
      <c r="D18" s="1">
        <v>521</v>
      </c>
      <c r="E18" s="1">
        <v>75</v>
      </c>
      <c r="F18" s="1">
        <v>21</v>
      </c>
      <c r="G18" s="1">
        <v>8</v>
      </c>
      <c r="H18" s="1">
        <v>1</v>
      </c>
      <c r="I18" s="1">
        <v>0</v>
      </c>
      <c r="J18" s="1">
        <v>172</v>
      </c>
      <c r="K18" s="1">
        <v>0</v>
      </c>
      <c r="L18" s="1">
        <v>51</v>
      </c>
      <c r="M18" s="1" t="s">
        <v>4</v>
      </c>
      <c r="N18" s="1" t="s">
        <v>2</v>
      </c>
      <c r="O18" s="1" t="s">
        <v>2</v>
      </c>
      <c r="P18" s="1" t="s">
        <v>20</v>
      </c>
    </row>
    <row r="19" spans="1:16" x14ac:dyDescent="0.25">
      <c r="A19" s="17">
        <v>8007</v>
      </c>
      <c r="B19" s="1">
        <v>5</v>
      </c>
      <c r="C19" s="1">
        <v>21</v>
      </c>
      <c r="D19" s="1">
        <v>510</v>
      </c>
      <c r="E19" s="1">
        <v>65</v>
      </c>
      <c r="F19" s="1">
        <v>19</v>
      </c>
      <c r="G19" s="1">
        <v>5.5</v>
      </c>
      <c r="H19" s="1">
        <v>0</v>
      </c>
      <c r="I19" s="1">
        <v>1</v>
      </c>
      <c r="J19" s="1">
        <v>165</v>
      </c>
      <c r="K19" s="1">
        <v>0</v>
      </c>
      <c r="L19" s="1">
        <v>62.5</v>
      </c>
      <c r="M19" s="1" t="s">
        <v>4</v>
      </c>
      <c r="N19" s="1" t="s">
        <v>1</v>
      </c>
      <c r="O19" s="1" t="s">
        <v>2</v>
      </c>
      <c r="P19" s="1" t="s">
        <v>8</v>
      </c>
    </row>
    <row r="20" spans="1:16" x14ac:dyDescent="0.25">
      <c r="A20" s="17">
        <v>7987</v>
      </c>
      <c r="B20" s="1">
        <v>4</v>
      </c>
      <c r="C20" s="1">
        <v>11</v>
      </c>
      <c r="D20" s="1">
        <v>511</v>
      </c>
      <c r="E20" s="1">
        <v>65</v>
      </c>
      <c r="F20" s="1">
        <v>21</v>
      </c>
      <c r="G20" s="1">
        <v>10</v>
      </c>
      <c r="H20" s="1">
        <v>1</v>
      </c>
      <c r="I20" s="1">
        <v>0</v>
      </c>
      <c r="J20" s="1">
        <v>180</v>
      </c>
      <c r="K20" s="1">
        <v>13</v>
      </c>
      <c r="L20" s="1">
        <v>82</v>
      </c>
      <c r="M20" s="1" t="s">
        <v>0</v>
      </c>
      <c r="N20" s="1" t="s">
        <v>1</v>
      </c>
      <c r="O20" s="1" t="s">
        <v>2</v>
      </c>
      <c r="P20" s="1" t="s">
        <v>20</v>
      </c>
    </row>
    <row r="21" spans="1:16" x14ac:dyDescent="0.25">
      <c r="A21" s="17">
        <v>7896</v>
      </c>
      <c r="B21" s="1">
        <v>2</v>
      </c>
      <c r="C21" s="1">
        <v>6</v>
      </c>
      <c r="D21" s="1">
        <v>233</v>
      </c>
      <c r="E21" s="1">
        <v>68</v>
      </c>
      <c r="F21" s="1">
        <v>23</v>
      </c>
      <c r="G21" s="1">
        <v>11</v>
      </c>
      <c r="H21" s="1">
        <v>0</v>
      </c>
      <c r="I21" s="1">
        <v>1</v>
      </c>
      <c r="J21" s="1">
        <v>183</v>
      </c>
      <c r="K21" s="1">
        <v>1</v>
      </c>
      <c r="L21" s="1">
        <v>74</v>
      </c>
      <c r="M21" s="1" t="s">
        <v>0</v>
      </c>
      <c r="N21" s="1" t="s">
        <v>5</v>
      </c>
      <c r="O21" s="1" t="s">
        <v>2</v>
      </c>
      <c r="P21" s="1" t="s">
        <v>6</v>
      </c>
    </row>
    <row r="22" spans="1:16" x14ac:dyDescent="0.25">
      <c r="A22" s="17">
        <v>7865</v>
      </c>
      <c r="B22" s="1">
        <v>4</v>
      </c>
      <c r="C22" s="1">
        <v>2</v>
      </c>
      <c r="D22" s="1">
        <v>130</v>
      </c>
      <c r="E22" s="1">
        <v>68</v>
      </c>
      <c r="F22" s="1">
        <v>25</v>
      </c>
      <c r="G22" s="1">
        <v>3</v>
      </c>
      <c r="H22" s="1">
        <v>2</v>
      </c>
      <c r="I22" s="1">
        <v>0</v>
      </c>
      <c r="J22" s="1">
        <v>181</v>
      </c>
      <c r="K22" s="1">
        <v>1</v>
      </c>
      <c r="L22" s="1">
        <v>88</v>
      </c>
      <c r="M22" s="1" t="s">
        <v>0</v>
      </c>
      <c r="N22" s="1" t="s">
        <v>5</v>
      </c>
      <c r="O22" s="1" t="s">
        <v>17</v>
      </c>
      <c r="P22" s="1" t="s">
        <v>11</v>
      </c>
    </row>
    <row r="23" spans="1:16" x14ac:dyDescent="0.25">
      <c r="A23" s="17">
        <v>7835</v>
      </c>
      <c r="B23" s="1">
        <v>2</v>
      </c>
      <c r="C23" s="1">
        <v>2</v>
      </c>
      <c r="D23" s="1">
        <v>498</v>
      </c>
      <c r="E23" s="1">
        <v>82</v>
      </c>
      <c r="F23" s="1">
        <v>21</v>
      </c>
      <c r="G23" s="1">
        <v>11</v>
      </c>
      <c r="H23" s="1">
        <v>2</v>
      </c>
      <c r="I23" s="1">
        <v>1</v>
      </c>
      <c r="J23" s="1">
        <v>187</v>
      </c>
      <c r="K23" s="1">
        <v>2</v>
      </c>
      <c r="L23" s="1">
        <v>105</v>
      </c>
      <c r="M23" s="1" t="s">
        <v>0</v>
      </c>
      <c r="N23" s="1" t="s">
        <v>2</v>
      </c>
      <c r="O23" s="1" t="s">
        <v>2</v>
      </c>
      <c r="P23" s="1" t="s">
        <v>11</v>
      </c>
    </row>
    <row r="24" spans="1:16" x14ac:dyDescent="0.25">
      <c r="A24" s="17">
        <v>7721</v>
      </c>
      <c r="B24" s="1">
        <v>4</v>
      </c>
      <c r="C24" s="1">
        <v>6</v>
      </c>
      <c r="D24" s="1">
        <v>545</v>
      </c>
      <c r="E24" s="1">
        <v>70</v>
      </c>
      <c r="F24" s="1">
        <v>24</v>
      </c>
      <c r="G24" s="1">
        <v>9</v>
      </c>
      <c r="H24" s="1">
        <v>1</v>
      </c>
      <c r="I24" s="1">
        <v>1</v>
      </c>
      <c r="J24" s="1">
        <v>182</v>
      </c>
      <c r="K24" s="1">
        <v>0</v>
      </c>
      <c r="L24" s="1">
        <v>80</v>
      </c>
      <c r="M24" s="1" t="s">
        <v>0</v>
      </c>
      <c r="N24" s="1" t="s">
        <v>5</v>
      </c>
      <c r="O24" s="1" t="s">
        <v>10</v>
      </c>
      <c r="P24" s="1" t="s">
        <v>6</v>
      </c>
    </row>
    <row r="25" spans="1:16" x14ac:dyDescent="0.25">
      <c r="A25" s="17">
        <v>7703</v>
      </c>
      <c r="B25" s="1">
        <v>6</v>
      </c>
      <c r="C25" s="1">
        <v>3</v>
      </c>
      <c r="D25" s="1">
        <v>550</v>
      </c>
      <c r="E25" s="1">
        <v>75</v>
      </c>
      <c r="F25" s="1">
        <v>21</v>
      </c>
      <c r="G25" s="1">
        <v>9</v>
      </c>
      <c r="H25" s="1">
        <v>1</v>
      </c>
      <c r="I25" s="1">
        <v>2</v>
      </c>
      <c r="J25" s="1">
        <v>178</v>
      </c>
      <c r="K25" s="1">
        <v>7</v>
      </c>
      <c r="L25" s="1">
        <v>70</v>
      </c>
      <c r="M25" s="1" t="s">
        <v>0</v>
      </c>
      <c r="N25" s="1" t="s">
        <v>2</v>
      </c>
      <c r="O25" s="1" t="s">
        <v>2</v>
      </c>
      <c r="P25" s="1" t="s">
        <v>8</v>
      </c>
    </row>
    <row r="26" spans="1:16" x14ac:dyDescent="0.25">
      <c r="A26" s="17">
        <v>7677</v>
      </c>
      <c r="B26" s="1">
        <v>6</v>
      </c>
      <c r="C26" s="1">
        <v>30</v>
      </c>
      <c r="D26" s="1">
        <v>600</v>
      </c>
      <c r="E26" s="3">
        <v>71</v>
      </c>
      <c r="F26" s="1">
        <v>20</v>
      </c>
      <c r="G26" s="1">
        <v>5</v>
      </c>
      <c r="H26" s="1">
        <v>1</v>
      </c>
      <c r="I26" s="1">
        <v>2</v>
      </c>
      <c r="J26" s="1">
        <v>180</v>
      </c>
      <c r="K26" s="1">
        <v>0</v>
      </c>
      <c r="L26" s="1">
        <v>55</v>
      </c>
      <c r="M26" s="1" t="s">
        <v>4</v>
      </c>
      <c r="N26" s="1" t="s">
        <v>5</v>
      </c>
      <c r="O26" s="1" t="s">
        <v>2</v>
      </c>
      <c r="P26" s="1" t="s">
        <v>6</v>
      </c>
    </row>
    <row r="27" spans="1:16" x14ac:dyDescent="0.25">
      <c r="A27" s="17">
        <v>7654</v>
      </c>
      <c r="B27" s="1">
        <v>6</v>
      </c>
      <c r="C27" s="1">
        <v>15</v>
      </c>
      <c r="D27" s="1">
        <v>450</v>
      </c>
      <c r="E27" s="1">
        <v>67</v>
      </c>
      <c r="F27" s="1">
        <v>20</v>
      </c>
      <c r="G27" s="1">
        <v>9</v>
      </c>
      <c r="H27" s="1">
        <v>1</v>
      </c>
      <c r="I27" s="1">
        <v>1</v>
      </c>
      <c r="J27" s="1">
        <v>187</v>
      </c>
      <c r="K27" s="1">
        <v>0</v>
      </c>
      <c r="L27" s="1">
        <v>75</v>
      </c>
      <c r="M27" s="1" t="s">
        <v>0</v>
      </c>
      <c r="N27" s="1" t="s">
        <v>2</v>
      </c>
      <c r="O27" s="1" t="s">
        <v>17</v>
      </c>
      <c r="P27" s="1" t="s">
        <v>3</v>
      </c>
    </row>
    <row r="28" spans="1:16" x14ac:dyDescent="0.25">
      <c r="A28" s="17">
        <v>7501</v>
      </c>
      <c r="B28" s="1">
        <v>10</v>
      </c>
      <c r="C28" s="1">
        <v>8</v>
      </c>
      <c r="D28" s="1">
        <v>350</v>
      </c>
      <c r="E28" s="1">
        <v>55</v>
      </c>
      <c r="F28" s="1">
        <v>28</v>
      </c>
      <c r="G28" s="1">
        <v>9</v>
      </c>
      <c r="H28" s="1">
        <v>2</v>
      </c>
      <c r="I28" s="1">
        <v>1</v>
      </c>
      <c r="J28" s="1">
        <v>170</v>
      </c>
      <c r="K28" s="1">
        <v>5</v>
      </c>
      <c r="L28" s="1">
        <v>82</v>
      </c>
      <c r="M28" s="1" t="s">
        <v>0</v>
      </c>
      <c r="N28" s="1" t="s">
        <v>2</v>
      </c>
      <c r="O28" s="1" t="s">
        <v>10</v>
      </c>
      <c r="P28" s="1" t="s">
        <v>11</v>
      </c>
    </row>
    <row r="29" spans="1:16" x14ac:dyDescent="0.25">
      <c r="A29" s="17">
        <v>7489</v>
      </c>
      <c r="B29" s="1">
        <v>6</v>
      </c>
      <c r="C29" s="1">
        <v>3</v>
      </c>
      <c r="D29" s="1">
        <v>560</v>
      </c>
      <c r="E29" s="1">
        <v>70</v>
      </c>
      <c r="F29" s="1">
        <v>24</v>
      </c>
      <c r="G29" s="1">
        <v>9</v>
      </c>
      <c r="H29" s="1">
        <v>2</v>
      </c>
      <c r="I29" s="1">
        <v>0</v>
      </c>
      <c r="J29" s="1">
        <v>178</v>
      </c>
      <c r="K29" s="1">
        <v>9</v>
      </c>
      <c r="L29" s="1">
        <v>80</v>
      </c>
      <c r="M29" s="1" t="s">
        <v>0</v>
      </c>
      <c r="N29" s="1" t="s">
        <v>1</v>
      </c>
      <c r="O29" s="1" t="s">
        <v>10</v>
      </c>
      <c r="P29" s="1" t="s">
        <v>15</v>
      </c>
    </row>
    <row r="30" spans="1:16" x14ac:dyDescent="0.25">
      <c r="A30" s="17">
        <v>7386</v>
      </c>
      <c r="B30" s="1">
        <v>3</v>
      </c>
      <c r="C30" s="1">
        <v>4</v>
      </c>
      <c r="D30" s="1">
        <v>200</v>
      </c>
      <c r="E30" s="1">
        <v>70</v>
      </c>
      <c r="F30" s="1">
        <v>21</v>
      </c>
      <c r="G30" s="1">
        <v>11.5</v>
      </c>
      <c r="H30" s="1">
        <v>4</v>
      </c>
      <c r="I30" s="1">
        <v>3</v>
      </c>
      <c r="J30" s="1">
        <v>180</v>
      </c>
      <c r="K30" s="1">
        <v>11</v>
      </c>
      <c r="L30" s="1">
        <v>85</v>
      </c>
      <c r="M30" s="1" t="s">
        <v>0</v>
      </c>
      <c r="N30" s="1" t="s">
        <v>5</v>
      </c>
      <c r="O30" s="1" t="s">
        <v>17</v>
      </c>
      <c r="P30" s="1" t="s">
        <v>6</v>
      </c>
    </row>
    <row r="31" spans="1:16" x14ac:dyDescent="0.25">
      <c r="A31" s="17">
        <v>7305</v>
      </c>
      <c r="B31" s="1">
        <v>2</v>
      </c>
      <c r="C31" s="1">
        <v>3</v>
      </c>
      <c r="D31" s="1">
        <v>500</v>
      </c>
      <c r="E31" s="1">
        <v>71</v>
      </c>
      <c r="F31" s="1">
        <v>20</v>
      </c>
      <c r="G31" s="1">
        <v>5</v>
      </c>
      <c r="H31" s="1">
        <v>2</v>
      </c>
      <c r="I31" s="1">
        <v>0</v>
      </c>
      <c r="J31" s="1">
        <v>172</v>
      </c>
      <c r="K31" s="1">
        <v>1</v>
      </c>
      <c r="L31" s="1">
        <v>63</v>
      </c>
      <c r="M31" s="1" t="s">
        <v>4</v>
      </c>
      <c r="N31" s="1" t="s">
        <v>1</v>
      </c>
      <c r="O31" s="1" t="s">
        <v>2</v>
      </c>
      <c r="P31" s="1" t="s">
        <v>8</v>
      </c>
    </row>
    <row r="32" spans="1:16" x14ac:dyDescent="0.25">
      <c r="A32" s="17">
        <v>7181</v>
      </c>
      <c r="B32" s="1">
        <v>7</v>
      </c>
      <c r="C32" s="3">
        <v>7</v>
      </c>
      <c r="D32" s="1">
        <v>505</v>
      </c>
      <c r="E32" s="1">
        <v>68</v>
      </c>
      <c r="F32" s="1">
        <v>22</v>
      </c>
      <c r="G32" s="1">
        <v>4</v>
      </c>
      <c r="H32" s="1">
        <v>0</v>
      </c>
      <c r="I32" s="1">
        <v>1</v>
      </c>
      <c r="J32" s="1">
        <v>155</v>
      </c>
      <c r="K32" s="1">
        <v>0</v>
      </c>
      <c r="L32" s="1">
        <v>55</v>
      </c>
      <c r="M32" s="1" t="s">
        <v>4</v>
      </c>
      <c r="N32" s="1" t="s">
        <v>5</v>
      </c>
      <c r="O32" s="1" t="s">
        <v>2</v>
      </c>
      <c r="P32" s="1" t="s">
        <v>6</v>
      </c>
    </row>
    <row r="33" spans="1:16" x14ac:dyDescent="0.25">
      <c r="A33" s="17">
        <v>7115</v>
      </c>
      <c r="B33" s="1">
        <v>5</v>
      </c>
      <c r="C33" s="1">
        <v>1</v>
      </c>
      <c r="D33" s="1">
        <v>400</v>
      </c>
      <c r="E33" s="1">
        <v>54</v>
      </c>
      <c r="F33" s="1">
        <v>22</v>
      </c>
      <c r="G33" s="1">
        <v>11</v>
      </c>
      <c r="H33" s="1">
        <v>0</v>
      </c>
      <c r="I33" s="1">
        <v>0</v>
      </c>
      <c r="J33" s="1">
        <v>182</v>
      </c>
      <c r="K33" s="1">
        <v>9</v>
      </c>
      <c r="L33" s="1">
        <v>88</v>
      </c>
      <c r="M33" s="1" t="s">
        <v>0</v>
      </c>
      <c r="N33" s="1" t="s">
        <v>2</v>
      </c>
      <c r="O33" s="1" t="s">
        <v>2</v>
      </c>
      <c r="P33" s="1" t="s">
        <v>15</v>
      </c>
    </row>
    <row r="34" spans="1:16" x14ac:dyDescent="0.25">
      <c r="A34" s="17">
        <v>7084</v>
      </c>
      <c r="B34" s="1">
        <v>12</v>
      </c>
      <c r="C34" s="1">
        <v>59</v>
      </c>
      <c r="D34" s="1">
        <v>509</v>
      </c>
      <c r="E34" s="1">
        <v>76</v>
      </c>
      <c r="F34" s="1">
        <v>58</v>
      </c>
      <c r="G34" s="1">
        <v>10</v>
      </c>
      <c r="H34" s="1">
        <v>1</v>
      </c>
      <c r="I34" s="1">
        <v>4</v>
      </c>
      <c r="J34" s="1">
        <v>190</v>
      </c>
      <c r="K34" s="1">
        <v>4</v>
      </c>
      <c r="L34" s="1">
        <v>98</v>
      </c>
      <c r="M34" s="1" t="s">
        <v>0</v>
      </c>
      <c r="N34" s="1" t="s">
        <v>5</v>
      </c>
      <c r="O34" s="1" t="s">
        <v>17</v>
      </c>
      <c r="P34" s="1" t="s">
        <v>20</v>
      </c>
    </row>
    <row r="35" spans="1:16" x14ac:dyDescent="0.25">
      <c r="A35" s="17">
        <v>6984</v>
      </c>
      <c r="B35" s="1">
        <v>6</v>
      </c>
      <c r="C35" s="1">
        <v>6</v>
      </c>
      <c r="D35" s="1">
        <v>550</v>
      </c>
      <c r="E35" s="1">
        <v>68</v>
      </c>
      <c r="F35" s="1">
        <v>21</v>
      </c>
      <c r="G35" s="1">
        <v>4</v>
      </c>
      <c r="H35" s="1">
        <v>2</v>
      </c>
      <c r="I35" s="1">
        <v>0</v>
      </c>
      <c r="J35" s="1">
        <v>180</v>
      </c>
      <c r="K35" s="1">
        <v>0</v>
      </c>
      <c r="L35" s="1">
        <v>70</v>
      </c>
      <c r="M35" s="1" t="s">
        <v>0</v>
      </c>
      <c r="N35" s="1" t="s">
        <v>2</v>
      </c>
      <c r="O35" s="1" t="s">
        <v>2</v>
      </c>
      <c r="P35" s="1" t="s">
        <v>16</v>
      </c>
    </row>
    <row r="36" spans="1:16" x14ac:dyDescent="0.25">
      <c r="A36" s="17">
        <v>6969</v>
      </c>
      <c r="B36" s="1">
        <v>12</v>
      </c>
      <c r="C36" s="1">
        <v>0</v>
      </c>
      <c r="D36" s="1">
        <v>490</v>
      </c>
      <c r="E36" s="1">
        <v>50</v>
      </c>
      <c r="F36" s="1">
        <v>47</v>
      </c>
      <c r="G36" s="1">
        <v>3</v>
      </c>
      <c r="H36" s="1">
        <v>7</v>
      </c>
      <c r="I36" s="1">
        <v>2</v>
      </c>
      <c r="J36" s="1">
        <v>150</v>
      </c>
      <c r="K36" s="1">
        <v>3</v>
      </c>
      <c r="L36" s="1">
        <v>65</v>
      </c>
      <c r="M36" s="1" t="s">
        <v>0</v>
      </c>
      <c r="N36" s="1" t="s">
        <v>2</v>
      </c>
      <c r="O36" s="1" t="s">
        <v>7</v>
      </c>
      <c r="P36" s="1" t="s">
        <v>13</v>
      </c>
    </row>
    <row r="37" spans="1:16" x14ac:dyDescent="0.25">
      <c r="A37" s="17">
        <v>6944</v>
      </c>
      <c r="B37" s="1">
        <v>9</v>
      </c>
      <c r="C37" s="1">
        <v>2</v>
      </c>
      <c r="D37" s="1">
        <v>350</v>
      </c>
      <c r="E37" s="1">
        <v>53</v>
      </c>
      <c r="F37" s="1">
        <v>21</v>
      </c>
      <c r="G37" s="1">
        <v>9</v>
      </c>
      <c r="H37" s="1">
        <v>0</v>
      </c>
      <c r="I37" s="1">
        <v>1</v>
      </c>
      <c r="J37" s="1">
        <v>180</v>
      </c>
      <c r="K37" s="1">
        <v>11</v>
      </c>
      <c r="L37" s="1">
        <v>68</v>
      </c>
      <c r="M37" s="1" t="s">
        <v>0</v>
      </c>
      <c r="N37" s="1" t="s">
        <v>5</v>
      </c>
      <c r="O37" s="1" t="s">
        <v>2</v>
      </c>
      <c r="P37" s="1" t="s">
        <v>6</v>
      </c>
    </row>
    <row r="38" spans="1:16" x14ac:dyDescent="0.25">
      <c r="A38" s="17">
        <v>6798</v>
      </c>
      <c r="B38" s="1">
        <v>3</v>
      </c>
      <c r="C38" s="1">
        <v>27</v>
      </c>
      <c r="D38" s="1">
        <v>545</v>
      </c>
      <c r="E38" s="1">
        <v>68</v>
      </c>
      <c r="F38" s="1">
        <v>26</v>
      </c>
      <c r="G38" s="1">
        <v>7</v>
      </c>
      <c r="H38" s="1">
        <v>2</v>
      </c>
      <c r="I38" s="1">
        <v>1</v>
      </c>
      <c r="J38" s="1">
        <v>175</v>
      </c>
      <c r="K38" s="1">
        <v>19</v>
      </c>
      <c r="L38" s="1">
        <v>53</v>
      </c>
      <c r="M38" s="1" t="s">
        <v>4</v>
      </c>
      <c r="N38" s="1" t="s">
        <v>5</v>
      </c>
      <c r="O38" s="1" t="s">
        <v>2</v>
      </c>
      <c r="P38" s="1" t="s">
        <v>11</v>
      </c>
    </row>
    <row r="39" spans="1:16" x14ac:dyDescent="0.25">
      <c r="A39" s="17">
        <v>6738</v>
      </c>
      <c r="B39" s="1">
        <v>1</v>
      </c>
      <c r="C39" s="1">
        <v>15</v>
      </c>
      <c r="D39" s="1">
        <v>498</v>
      </c>
      <c r="E39" s="1">
        <v>74</v>
      </c>
      <c r="F39" s="1">
        <v>21</v>
      </c>
      <c r="G39" s="1">
        <v>9.5</v>
      </c>
      <c r="H39" s="1">
        <v>1</v>
      </c>
      <c r="I39" s="1">
        <v>1</v>
      </c>
      <c r="J39" s="1">
        <v>186</v>
      </c>
      <c r="K39" s="1">
        <v>15</v>
      </c>
      <c r="L39" s="1">
        <v>80</v>
      </c>
      <c r="M39" s="1" t="s">
        <v>0</v>
      </c>
      <c r="N39" s="1" t="s">
        <v>5</v>
      </c>
      <c r="O39" s="1" t="s">
        <v>7</v>
      </c>
      <c r="P39" s="1" t="s">
        <v>8</v>
      </c>
    </row>
    <row r="40" spans="1:16" x14ac:dyDescent="0.25">
      <c r="A40" s="17">
        <v>6684</v>
      </c>
      <c r="B40" s="1">
        <v>1</v>
      </c>
      <c r="C40" s="1">
        <v>0</v>
      </c>
      <c r="D40" s="1">
        <v>484</v>
      </c>
      <c r="E40" s="1">
        <v>68</v>
      </c>
      <c r="F40" s="1">
        <v>20</v>
      </c>
      <c r="G40" s="1">
        <v>9.5</v>
      </c>
      <c r="H40" s="1">
        <v>2</v>
      </c>
      <c r="I40" s="1">
        <v>1</v>
      </c>
      <c r="J40" s="1">
        <v>188</v>
      </c>
      <c r="K40" s="1">
        <v>0</v>
      </c>
      <c r="L40" s="1">
        <v>73</v>
      </c>
      <c r="M40" s="1" t="s">
        <v>0</v>
      </c>
      <c r="N40" s="1" t="s">
        <v>5</v>
      </c>
      <c r="O40" s="1" t="s">
        <v>10</v>
      </c>
      <c r="P40" s="1" t="s">
        <v>8</v>
      </c>
    </row>
    <row r="41" spans="1:16" x14ac:dyDescent="0.25">
      <c r="A41" s="17">
        <v>6666</v>
      </c>
      <c r="B41" s="1">
        <v>3</v>
      </c>
      <c r="C41" s="1">
        <v>1</v>
      </c>
      <c r="D41" s="1">
        <v>500</v>
      </c>
      <c r="E41" s="1">
        <v>70</v>
      </c>
      <c r="F41" s="1">
        <v>22</v>
      </c>
      <c r="G41" s="1">
        <v>12</v>
      </c>
      <c r="H41" s="1">
        <v>1</v>
      </c>
      <c r="I41" s="1">
        <v>0</v>
      </c>
      <c r="J41" s="1">
        <v>185</v>
      </c>
      <c r="K41" s="1">
        <v>19</v>
      </c>
      <c r="L41" s="1">
        <v>89</v>
      </c>
      <c r="M41" s="1" t="s">
        <v>0</v>
      </c>
      <c r="N41" s="1" t="s">
        <v>1</v>
      </c>
      <c r="O41" s="1" t="s">
        <v>10</v>
      </c>
      <c r="P41" s="1" t="s">
        <v>12</v>
      </c>
    </row>
    <row r="42" spans="1:16" x14ac:dyDescent="0.25">
      <c r="A42" s="17">
        <v>6552</v>
      </c>
      <c r="B42" s="1">
        <v>7</v>
      </c>
      <c r="C42" s="1">
        <v>24</v>
      </c>
      <c r="D42" s="1">
        <v>496</v>
      </c>
      <c r="E42" s="1">
        <v>70</v>
      </c>
      <c r="F42" s="1">
        <v>20</v>
      </c>
      <c r="G42" s="1">
        <v>12</v>
      </c>
      <c r="H42" s="1">
        <v>0</v>
      </c>
      <c r="I42" s="1">
        <v>1</v>
      </c>
      <c r="J42" s="1">
        <v>192</v>
      </c>
      <c r="K42" s="1">
        <v>5</v>
      </c>
      <c r="L42" s="1">
        <v>85</v>
      </c>
      <c r="M42" s="1" t="s">
        <v>0</v>
      </c>
      <c r="N42" s="1" t="s">
        <v>5</v>
      </c>
      <c r="O42" s="1" t="s">
        <v>17</v>
      </c>
      <c r="P42" s="1" t="s">
        <v>15</v>
      </c>
    </row>
    <row r="43" spans="1:16" x14ac:dyDescent="0.25">
      <c r="A43" s="17">
        <v>6521</v>
      </c>
      <c r="B43" s="1">
        <v>5</v>
      </c>
      <c r="C43" s="1">
        <v>18</v>
      </c>
      <c r="D43" s="1">
        <v>456</v>
      </c>
      <c r="E43" s="1">
        <v>78</v>
      </c>
      <c r="F43" s="1">
        <v>21</v>
      </c>
      <c r="G43" s="1">
        <v>8</v>
      </c>
      <c r="H43" s="1">
        <v>1</v>
      </c>
      <c r="I43" s="1">
        <v>1</v>
      </c>
      <c r="J43" s="1">
        <v>169</v>
      </c>
      <c r="K43" s="1">
        <v>7</v>
      </c>
      <c r="L43" s="1">
        <v>68</v>
      </c>
      <c r="M43" s="1" t="s">
        <v>4</v>
      </c>
      <c r="N43" s="1" t="s">
        <v>2</v>
      </c>
      <c r="O43" s="1" t="s">
        <v>2</v>
      </c>
      <c r="P43" s="1" t="s">
        <v>8</v>
      </c>
    </row>
    <row r="44" spans="1:16" x14ac:dyDescent="0.25">
      <c r="A44" s="17">
        <v>6413</v>
      </c>
      <c r="B44" s="1">
        <v>7</v>
      </c>
      <c r="C44" s="1">
        <v>0.5</v>
      </c>
      <c r="D44" s="1">
        <v>521</v>
      </c>
      <c r="E44" s="1">
        <v>68</v>
      </c>
      <c r="F44" s="1">
        <v>20</v>
      </c>
      <c r="G44" s="1">
        <v>6</v>
      </c>
      <c r="H44" s="1">
        <v>1</v>
      </c>
      <c r="I44" s="1">
        <v>0</v>
      </c>
      <c r="J44" s="1">
        <v>165</v>
      </c>
      <c r="K44" s="1">
        <v>0</v>
      </c>
      <c r="L44" s="1">
        <v>60</v>
      </c>
      <c r="M44" s="1" t="s">
        <v>4</v>
      </c>
      <c r="N44" s="1" t="s">
        <v>1</v>
      </c>
      <c r="O44" s="1" t="s">
        <v>2</v>
      </c>
      <c r="P44" s="1" t="s">
        <v>3</v>
      </c>
    </row>
    <row r="45" spans="1:16" x14ac:dyDescent="0.25">
      <c r="A45" s="17">
        <v>6402</v>
      </c>
      <c r="B45" s="1">
        <v>4</v>
      </c>
      <c r="C45" s="1">
        <v>4</v>
      </c>
      <c r="D45" s="1">
        <v>500</v>
      </c>
      <c r="E45" s="1">
        <v>65</v>
      </c>
      <c r="F45" s="1">
        <v>22</v>
      </c>
      <c r="G45" s="1">
        <v>7</v>
      </c>
      <c r="H45" s="1">
        <v>0</v>
      </c>
      <c r="I45" s="1">
        <v>3</v>
      </c>
      <c r="J45" s="1">
        <v>177</v>
      </c>
      <c r="K45" s="1">
        <v>0</v>
      </c>
      <c r="L45" s="1">
        <v>73</v>
      </c>
      <c r="M45" s="1" t="s">
        <v>4</v>
      </c>
      <c r="N45" s="1" t="s">
        <v>5</v>
      </c>
      <c r="O45" s="1" t="s">
        <v>2</v>
      </c>
      <c r="P45" s="1" t="s">
        <v>6</v>
      </c>
    </row>
    <row r="46" spans="1:16" x14ac:dyDescent="0.25">
      <c r="A46" s="17">
        <v>6290</v>
      </c>
      <c r="B46" s="1">
        <v>1</v>
      </c>
      <c r="C46" s="1">
        <v>8</v>
      </c>
      <c r="D46" s="1">
        <v>407</v>
      </c>
      <c r="E46" s="1">
        <v>73</v>
      </c>
      <c r="F46" s="3">
        <v>20</v>
      </c>
      <c r="G46" s="1">
        <v>9.5</v>
      </c>
      <c r="H46" s="1">
        <v>2</v>
      </c>
      <c r="I46" s="1">
        <v>0</v>
      </c>
      <c r="J46" s="1">
        <v>181</v>
      </c>
      <c r="K46" s="1">
        <v>15</v>
      </c>
      <c r="L46" s="1">
        <v>87</v>
      </c>
      <c r="M46" s="1" t="s">
        <v>0</v>
      </c>
      <c r="N46" s="1" t="s">
        <v>5</v>
      </c>
      <c r="O46" s="1" t="s">
        <v>2</v>
      </c>
      <c r="P46" s="1" t="s">
        <v>9</v>
      </c>
    </row>
    <row r="47" spans="1:16" x14ac:dyDescent="0.25">
      <c r="A47" s="17">
        <v>6263</v>
      </c>
      <c r="B47" s="1">
        <v>1</v>
      </c>
      <c r="C47" s="1">
        <v>1</v>
      </c>
      <c r="D47" s="1">
        <v>540</v>
      </c>
      <c r="E47" s="1">
        <v>70</v>
      </c>
      <c r="F47" s="1">
        <v>20</v>
      </c>
      <c r="G47" s="1">
        <v>6</v>
      </c>
      <c r="H47" s="1">
        <v>0</v>
      </c>
      <c r="I47" s="1">
        <v>1</v>
      </c>
      <c r="J47" s="1">
        <v>170</v>
      </c>
      <c r="K47" s="1">
        <v>11</v>
      </c>
      <c r="L47" s="1">
        <v>75</v>
      </c>
      <c r="M47" s="1" t="s">
        <v>4</v>
      </c>
      <c r="N47" s="1" t="s">
        <v>2</v>
      </c>
      <c r="O47" s="1" t="s">
        <v>2</v>
      </c>
      <c r="P47" s="1" t="s">
        <v>11</v>
      </c>
    </row>
    <row r="48" spans="1:16" x14ac:dyDescent="0.25">
      <c r="A48" s="17">
        <v>6138</v>
      </c>
      <c r="B48" s="1">
        <v>6</v>
      </c>
      <c r="C48" s="1">
        <v>2</v>
      </c>
      <c r="D48" s="1">
        <v>503</v>
      </c>
      <c r="E48" s="1">
        <v>70</v>
      </c>
      <c r="F48" s="1">
        <v>19</v>
      </c>
      <c r="G48" s="1">
        <v>10</v>
      </c>
      <c r="H48" s="1">
        <v>2</v>
      </c>
      <c r="I48" s="1">
        <v>1</v>
      </c>
      <c r="J48" s="1">
        <v>184</v>
      </c>
      <c r="K48" s="1">
        <v>9</v>
      </c>
      <c r="L48" s="1">
        <v>70</v>
      </c>
      <c r="M48" s="1" t="s">
        <v>0</v>
      </c>
      <c r="N48" s="1" t="s">
        <v>5</v>
      </c>
      <c r="O48" s="1" t="s">
        <v>2</v>
      </c>
      <c r="P48" s="1" t="s">
        <v>11</v>
      </c>
    </row>
    <row r="49" spans="1:16" x14ac:dyDescent="0.25">
      <c r="A49" s="17">
        <v>5870</v>
      </c>
      <c r="B49" s="1">
        <v>5</v>
      </c>
      <c r="C49" s="1">
        <v>0</v>
      </c>
      <c r="D49" s="1">
        <v>517</v>
      </c>
      <c r="E49" s="1">
        <v>68</v>
      </c>
      <c r="F49" s="1">
        <v>19</v>
      </c>
      <c r="G49" s="1">
        <v>11</v>
      </c>
      <c r="H49" s="1">
        <v>1</v>
      </c>
      <c r="I49" s="1">
        <v>1</v>
      </c>
      <c r="J49" s="1">
        <v>176</v>
      </c>
      <c r="K49" s="1">
        <v>0</v>
      </c>
      <c r="L49" s="1">
        <v>76</v>
      </c>
      <c r="M49" s="1" t="s">
        <v>0</v>
      </c>
      <c r="N49" s="1" t="s">
        <v>2</v>
      </c>
      <c r="O49" s="1" t="s">
        <v>2</v>
      </c>
      <c r="P49" s="1" t="s">
        <v>13</v>
      </c>
    </row>
    <row r="50" spans="1:16" x14ac:dyDescent="0.25">
      <c r="A50" s="17">
        <v>5749</v>
      </c>
      <c r="B50" s="1">
        <v>6</v>
      </c>
      <c r="C50" s="1">
        <v>0</v>
      </c>
      <c r="D50" s="1">
        <v>506</v>
      </c>
      <c r="E50" s="1">
        <v>55</v>
      </c>
      <c r="F50" s="1">
        <v>22</v>
      </c>
      <c r="G50" s="1">
        <v>7</v>
      </c>
      <c r="H50" s="1">
        <v>1</v>
      </c>
      <c r="I50" s="1">
        <v>4</v>
      </c>
      <c r="J50" s="1">
        <v>160</v>
      </c>
      <c r="K50" s="1">
        <v>0</v>
      </c>
      <c r="L50" s="1">
        <v>60</v>
      </c>
      <c r="M50" s="1" t="s">
        <v>0</v>
      </c>
      <c r="N50" s="1" t="s">
        <v>1</v>
      </c>
      <c r="O50" s="1" t="s">
        <v>17</v>
      </c>
      <c r="P50" s="1" t="s">
        <v>9</v>
      </c>
    </row>
    <row r="51" spans="1:16" x14ac:dyDescent="0.25">
      <c r="A51" s="17">
        <v>5692</v>
      </c>
      <c r="B51" s="1">
        <v>5</v>
      </c>
      <c r="C51" s="1">
        <v>7</v>
      </c>
      <c r="D51" s="1">
        <v>550</v>
      </c>
      <c r="E51" s="1">
        <v>73</v>
      </c>
      <c r="F51" s="1">
        <v>23</v>
      </c>
      <c r="G51" s="1">
        <v>6</v>
      </c>
      <c r="H51" s="1">
        <v>1</v>
      </c>
      <c r="I51" s="1">
        <v>0</v>
      </c>
      <c r="J51" s="1">
        <v>174</v>
      </c>
      <c r="K51" s="1">
        <v>1</v>
      </c>
      <c r="L51" s="1">
        <v>68</v>
      </c>
      <c r="M51" s="1" t="s">
        <v>4</v>
      </c>
      <c r="N51" s="1" t="s">
        <v>2</v>
      </c>
      <c r="O51" s="1" t="s">
        <v>2</v>
      </c>
      <c r="P51" s="1" t="s">
        <v>16</v>
      </c>
    </row>
    <row r="52" spans="1:16" x14ac:dyDescent="0.25">
      <c r="A52" s="17">
        <v>5567</v>
      </c>
      <c r="B52" s="1">
        <v>4</v>
      </c>
      <c r="C52" s="1">
        <v>20</v>
      </c>
      <c r="D52" s="1">
        <v>460</v>
      </c>
      <c r="E52" s="1">
        <v>66</v>
      </c>
      <c r="F52" s="1">
        <v>19</v>
      </c>
      <c r="G52" s="1">
        <v>11</v>
      </c>
      <c r="H52" s="1">
        <v>1</v>
      </c>
      <c r="I52" s="1">
        <v>1</v>
      </c>
      <c r="J52" s="1">
        <v>185</v>
      </c>
      <c r="K52" s="1">
        <v>24</v>
      </c>
      <c r="L52" s="1">
        <v>82</v>
      </c>
      <c r="M52" s="1" t="s">
        <v>0</v>
      </c>
      <c r="N52" s="1" t="s">
        <v>2</v>
      </c>
      <c r="O52" s="1" t="s">
        <v>2</v>
      </c>
      <c r="P52" s="1" t="s">
        <v>15</v>
      </c>
    </row>
    <row r="53" spans="1:16" x14ac:dyDescent="0.25">
      <c r="A53" s="17">
        <v>5406</v>
      </c>
      <c r="B53" s="1">
        <v>7</v>
      </c>
      <c r="C53" s="1">
        <v>1</v>
      </c>
      <c r="D53" s="1">
        <v>554</v>
      </c>
      <c r="E53" s="1">
        <v>72</v>
      </c>
      <c r="F53" s="1">
        <v>20</v>
      </c>
      <c r="G53" s="1">
        <v>6</v>
      </c>
      <c r="H53" s="1">
        <v>2</v>
      </c>
      <c r="I53" s="1">
        <v>1</v>
      </c>
      <c r="J53" s="1">
        <v>163</v>
      </c>
      <c r="K53" s="1">
        <v>0</v>
      </c>
      <c r="L53" s="1">
        <v>74</v>
      </c>
      <c r="M53" s="1" t="s">
        <v>4</v>
      </c>
      <c r="N53" s="1" t="s">
        <v>1</v>
      </c>
      <c r="O53" s="1" t="s">
        <v>2</v>
      </c>
      <c r="P53" s="1" t="s">
        <v>8</v>
      </c>
    </row>
    <row r="54" spans="1:16" x14ac:dyDescent="0.25">
      <c r="A54" s="17">
        <v>5317</v>
      </c>
      <c r="B54" s="1">
        <v>5</v>
      </c>
      <c r="C54" s="1">
        <v>60</v>
      </c>
      <c r="D54" s="1">
        <v>510</v>
      </c>
      <c r="E54" s="1">
        <v>65</v>
      </c>
      <c r="F54" s="1">
        <v>20</v>
      </c>
      <c r="G54" s="1">
        <v>10</v>
      </c>
      <c r="H54" s="1">
        <v>1</v>
      </c>
      <c r="I54" s="1">
        <v>1</v>
      </c>
      <c r="J54" s="1">
        <v>184</v>
      </c>
      <c r="K54" s="1">
        <v>0</v>
      </c>
      <c r="L54" s="1">
        <v>85</v>
      </c>
      <c r="M54" s="1" t="s">
        <v>0</v>
      </c>
      <c r="N54" s="1" t="s">
        <v>5</v>
      </c>
      <c r="O54" s="1" t="s">
        <v>2</v>
      </c>
      <c r="P54" s="1" t="s">
        <v>20</v>
      </c>
    </row>
    <row r="55" spans="1:16" x14ac:dyDescent="0.25">
      <c r="A55" s="17">
        <v>5289</v>
      </c>
      <c r="B55" s="1">
        <v>8</v>
      </c>
      <c r="C55" s="1">
        <v>7</v>
      </c>
      <c r="D55" s="1">
        <v>520</v>
      </c>
      <c r="E55" s="1">
        <v>62</v>
      </c>
      <c r="F55" s="1">
        <v>20</v>
      </c>
      <c r="G55" s="1">
        <v>5</v>
      </c>
      <c r="H55" s="1">
        <v>0</v>
      </c>
      <c r="I55" s="1">
        <v>2</v>
      </c>
      <c r="J55" s="1">
        <v>165</v>
      </c>
      <c r="K55" s="1">
        <v>7</v>
      </c>
      <c r="L55" s="1">
        <v>70</v>
      </c>
      <c r="M55" s="1" t="s">
        <v>4</v>
      </c>
      <c r="N55" s="1" t="s">
        <v>5</v>
      </c>
      <c r="O55" s="1" t="s">
        <v>17</v>
      </c>
      <c r="P55" s="1" t="s">
        <v>8</v>
      </c>
    </row>
    <row r="56" spans="1:16" x14ac:dyDescent="0.25">
      <c r="A56" s="17">
        <v>5262</v>
      </c>
      <c r="B56" s="1">
        <v>4</v>
      </c>
      <c r="C56" s="1">
        <v>10</v>
      </c>
      <c r="D56" s="3">
        <v>479</v>
      </c>
      <c r="E56" s="1">
        <v>66</v>
      </c>
      <c r="F56" s="1">
        <v>21</v>
      </c>
      <c r="G56" s="1">
        <v>9</v>
      </c>
      <c r="H56" s="1">
        <v>0</v>
      </c>
      <c r="I56" s="1">
        <v>2</v>
      </c>
      <c r="J56" s="1">
        <v>178</v>
      </c>
      <c r="K56" s="1">
        <v>0</v>
      </c>
      <c r="L56" s="1">
        <v>92</v>
      </c>
      <c r="M56" s="1" t="s">
        <v>0</v>
      </c>
      <c r="N56" s="1" t="s">
        <v>1</v>
      </c>
      <c r="O56" s="1" t="s">
        <v>2</v>
      </c>
      <c r="P56" s="1" t="s">
        <v>3</v>
      </c>
    </row>
    <row r="57" spans="1:16" x14ac:dyDescent="0.25">
      <c r="A57" s="17">
        <v>5141</v>
      </c>
      <c r="B57" s="1">
        <v>5</v>
      </c>
      <c r="C57" s="1">
        <v>15</v>
      </c>
      <c r="D57" s="1">
        <v>499</v>
      </c>
      <c r="E57" s="1">
        <v>65</v>
      </c>
      <c r="F57" s="1">
        <v>19</v>
      </c>
      <c r="G57" s="1">
        <v>4</v>
      </c>
      <c r="H57" s="1">
        <v>1</v>
      </c>
      <c r="I57" s="1">
        <v>1</v>
      </c>
      <c r="J57" s="1">
        <v>165.1</v>
      </c>
      <c r="K57" s="1">
        <v>15</v>
      </c>
      <c r="L57" s="1">
        <v>60</v>
      </c>
      <c r="M57" s="1" t="s">
        <v>4</v>
      </c>
      <c r="N57" s="1" t="s">
        <v>2</v>
      </c>
      <c r="O57" s="1" t="s">
        <v>2</v>
      </c>
      <c r="P57" s="1" t="s">
        <v>9</v>
      </c>
    </row>
    <row r="58" spans="1:16" x14ac:dyDescent="0.25">
      <c r="A58" s="17">
        <v>4920</v>
      </c>
      <c r="B58" s="1">
        <v>10</v>
      </c>
      <c r="C58" s="1">
        <v>103</v>
      </c>
      <c r="D58" s="1">
        <v>510</v>
      </c>
      <c r="E58" s="1">
        <v>78</v>
      </c>
      <c r="F58" s="1">
        <v>19</v>
      </c>
      <c r="G58" s="1">
        <v>5</v>
      </c>
      <c r="H58" s="1">
        <v>2</v>
      </c>
      <c r="I58" s="1">
        <v>2</v>
      </c>
      <c r="J58" s="1">
        <v>160</v>
      </c>
      <c r="K58" s="1">
        <v>0</v>
      </c>
      <c r="L58" s="1">
        <v>58</v>
      </c>
      <c r="M58" s="1" t="s">
        <v>4</v>
      </c>
      <c r="N58" s="1" t="s">
        <v>2</v>
      </c>
      <c r="O58" s="1" t="s">
        <v>10</v>
      </c>
      <c r="P58" s="1" t="s">
        <v>13</v>
      </c>
    </row>
    <row r="59" spans="1:16" x14ac:dyDescent="0.25">
      <c r="A59" s="17">
        <v>4839</v>
      </c>
      <c r="B59" s="1">
        <v>5</v>
      </c>
      <c r="C59" s="1">
        <v>10</v>
      </c>
      <c r="D59" s="1">
        <v>529</v>
      </c>
      <c r="E59" s="1">
        <v>75</v>
      </c>
      <c r="F59" s="1">
        <v>24</v>
      </c>
      <c r="G59" s="1">
        <v>10</v>
      </c>
      <c r="H59" s="1">
        <v>2</v>
      </c>
      <c r="I59" s="1">
        <v>0</v>
      </c>
      <c r="J59" s="1">
        <v>171</v>
      </c>
      <c r="K59" s="1">
        <v>7</v>
      </c>
      <c r="L59" s="1">
        <v>59</v>
      </c>
      <c r="M59" s="1" t="s">
        <v>4</v>
      </c>
      <c r="N59" s="1" t="s">
        <v>1</v>
      </c>
      <c r="O59" s="1" t="s">
        <v>7</v>
      </c>
      <c r="P59" s="1" t="s">
        <v>14</v>
      </c>
    </row>
    <row r="60" spans="1:16" x14ac:dyDescent="0.25">
      <c r="A60" s="17">
        <v>4791</v>
      </c>
      <c r="B60" s="1">
        <v>8</v>
      </c>
      <c r="C60" s="1">
        <v>12</v>
      </c>
      <c r="D60" s="1">
        <v>522</v>
      </c>
      <c r="E60" s="1">
        <v>45</v>
      </c>
      <c r="F60" s="1">
        <v>24</v>
      </c>
      <c r="G60" s="1">
        <v>11</v>
      </c>
      <c r="H60" s="1">
        <v>1</v>
      </c>
      <c r="I60" s="1">
        <v>1</v>
      </c>
      <c r="J60" s="1">
        <v>188</v>
      </c>
      <c r="K60" s="1">
        <v>13</v>
      </c>
      <c r="L60" s="1">
        <v>85</v>
      </c>
      <c r="M60" s="1" t="s">
        <v>0</v>
      </c>
      <c r="N60" s="1" t="s">
        <v>5</v>
      </c>
      <c r="O60" s="1" t="s">
        <v>7</v>
      </c>
      <c r="P60" s="1" t="s">
        <v>3</v>
      </c>
    </row>
    <row r="61" spans="1:16" x14ac:dyDescent="0.25">
      <c r="A61" s="17">
        <v>4768</v>
      </c>
      <c r="B61" s="1">
        <v>8</v>
      </c>
      <c r="C61" s="1">
        <v>20</v>
      </c>
      <c r="D61" s="1">
        <v>532</v>
      </c>
      <c r="E61" s="1">
        <v>72</v>
      </c>
      <c r="F61" s="1">
        <v>25</v>
      </c>
      <c r="G61" s="1">
        <v>12</v>
      </c>
      <c r="H61" s="1">
        <v>1</v>
      </c>
      <c r="I61" s="1">
        <v>1</v>
      </c>
      <c r="J61" s="1">
        <v>192</v>
      </c>
      <c r="K61" s="1">
        <v>22</v>
      </c>
      <c r="L61" s="1">
        <v>90</v>
      </c>
      <c r="M61" s="1" t="s">
        <v>0</v>
      </c>
      <c r="N61" s="1" t="s">
        <v>1</v>
      </c>
      <c r="O61" s="1" t="s">
        <v>2</v>
      </c>
      <c r="P61" s="1" t="s">
        <v>12</v>
      </c>
    </row>
    <row r="62" spans="1:16" x14ac:dyDescent="0.25">
      <c r="A62" s="17">
        <v>4653</v>
      </c>
      <c r="B62" s="1">
        <v>4</v>
      </c>
      <c r="C62" s="1">
        <v>3</v>
      </c>
      <c r="D62" s="1">
        <v>532</v>
      </c>
      <c r="E62" s="1">
        <v>68</v>
      </c>
      <c r="F62" s="1">
        <v>25</v>
      </c>
      <c r="G62" s="1">
        <v>12</v>
      </c>
      <c r="H62" s="1">
        <v>0</v>
      </c>
      <c r="I62" s="1">
        <v>1</v>
      </c>
      <c r="J62" s="1">
        <v>183</v>
      </c>
      <c r="K62" s="1">
        <v>1</v>
      </c>
      <c r="L62" s="1">
        <v>86</v>
      </c>
      <c r="M62" s="1" t="s">
        <v>0</v>
      </c>
      <c r="N62" s="1" t="s">
        <v>2</v>
      </c>
      <c r="O62" s="1" t="s">
        <v>17</v>
      </c>
      <c r="P62" s="1" t="s">
        <v>9</v>
      </c>
    </row>
    <row r="63" spans="1:16" x14ac:dyDescent="0.25">
      <c r="A63" s="17">
        <v>4629</v>
      </c>
      <c r="B63" s="1">
        <v>4</v>
      </c>
      <c r="C63" s="1">
        <v>20</v>
      </c>
      <c r="D63" s="1">
        <v>525</v>
      </c>
      <c r="E63" s="1">
        <v>65</v>
      </c>
      <c r="F63" s="1">
        <v>19</v>
      </c>
      <c r="G63" s="1">
        <v>9</v>
      </c>
      <c r="H63" s="1">
        <v>2</v>
      </c>
      <c r="I63" s="1">
        <v>0</v>
      </c>
      <c r="J63" s="1">
        <v>182</v>
      </c>
      <c r="K63" s="1">
        <v>0</v>
      </c>
      <c r="L63" s="1">
        <v>82</v>
      </c>
      <c r="M63" s="1" t="s">
        <v>0</v>
      </c>
      <c r="N63" s="1" t="s">
        <v>2</v>
      </c>
      <c r="O63" s="1" t="s">
        <v>17</v>
      </c>
      <c r="P63" s="1" t="s">
        <v>8</v>
      </c>
    </row>
    <row r="64" spans="1:16" x14ac:dyDescent="0.25">
      <c r="A64" s="17">
        <v>4602</v>
      </c>
      <c r="B64" s="1">
        <v>4</v>
      </c>
      <c r="C64" s="1">
        <v>7</v>
      </c>
      <c r="D64" s="1">
        <v>490</v>
      </c>
      <c r="E64" s="1">
        <v>70</v>
      </c>
      <c r="F64" s="1">
        <v>23</v>
      </c>
      <c r="G64" s="1">
        <v>7</v>
      </c>
      <c r="H64" s="1">
        <v>0</v>
      </c>
      <c r="I64" s="1">
        <v>3</v>
      </c>
      <c r="J64" s="1">
        <v>173</v>
      </c>
      <c r="K64" s="1">
        <v>7</v>
      </c>
      <c r="L64" s="1">
        <v>73</v>
      </c>
      <c r="M64" s="1" t="s">
        <v>4</v>
      </c>
      <c r="N64" s="1" t="s">
        <v>1</v>
      </c>
      <c r="O64" s="1" t="s">
        <v>10</v>
      </c>
      <c r="P64" s="1" t="s">
        <v>12</v>
      </c>
    </row>
    <row r="65" spans="1:16" x14ac:dyDescent="0.25">
      <c r="A65" s="17">
        <v>4397</v>
      </c>
      <c r="B65" s="1">
        <v>10</v>
      </c>
      <c r="C65" s="1">
        <v>15</v>
      </c>
      <c r="D65" s="1">
        <v>557</v>
      </c>
      <c r="E65" s="1">
        <v>50.5</v>
      </c>
      <c r="F65" s="1">
        <v>21</v>
      </c>
      <c r="G65" s="1">
        <v>7</v>
      </c>
      <c r="H65" s="1">
        <v>2</v>
      </c>
      <c r="I65" s="1">
        <v>0</v>
      </c>
      <c r="J65" s="1">
        <v>178</v>
      </c>
      <c r="K65" s="1">
        <v>15</v>
      </c>
      <c r="L65" s="1">
        <v>68</v>
      </c>
      <c r="M65" s="1" t="s">
        <v>0</v>
      </c>
      <c r="N65" s="1" t="s">
        <v>1</v>
      </c>
      <c r="O65" s="1" t="s">
        <v>2</v>
      </c>
      <c r="P65" s="1" t="s">
        <v>14</v>
      </c>
    </row>
    <row r="66" spans="1:16" x14ac:dyDescent="0.25">
      <c r="A66" s="17">
        <v>4253</v>
      </c>
      <c r="B66" s="1">
        <v>4</v>
      </c>
      <c r="C66" s="1">
        <v>1</v>
      </c>
      <c r="D66" s="1">
        <v>491</v>
      </c>
      <c r="E66" s="1">
        <v>65</v>
      </c>
      <c r="F66" s="1">
        <v>21</v>
      </c>
      <c r="G66" s="1">
        <v>5</v>
      </c>
      <c r="H66" s="1">
        <v>0</v>
      </c>
      <c r="I66" s="1">
        <v>2</v>
      </c>
      <c r="J66" s="1">
        <v>172</v>
      </c>
      <c r="K66" s="1">
        <v>0</v>
      </c>
      <c r="L66" s="1">
        <v>65</v>
      </c>
      <c r="M66" s="1" t="s">
        <v>4</v>
      </c>
      <c r="N66" s="1" t="s">
        <v>5</v>
      </c>
      <c r="O66" s="1" t="s">
        <v>2</v>
      </c>
      <c r="P66" s="1" t="s">
        <v>18</v>
      </c>
    </row>
    <row r="67" spans="1:16" x14ac:dyDescent="0.25">
      <c r="A67" s="17">
        <v>4250</v>
      </c>
      <c r="B67" s="1">
        <v>9</v>
      </c>
      <c r="C67" s="1">
        <v>1</v>
      </c>
      <c r="D67" s="1">
        <v>521</v>
      </c>
      <c r="E67" s="1">
        <v>65</v>
      </c>
      <c r="F67" s="1">
        <v>20</v>
      </c>
      <c r="G67" s="1">
        <v>13</v>
      </c>
      <c r="H67" s="1">
        <v>2</v>
      </c>
      <c r="I67" s="1">
        <v>0</v>
      </c>
      <c r="J67" s="1">
        <v>193</v>
      </c>
      <c r="K67" s="1">
        <v>9</v>
      </c>
      <c r="L67" s="1">
        <v>90</v>
      </c>
      <c r="M67" s="1" t="s">
        <v>0</v>
      </c>
      <c r="N67" s="1" t="s">
        <v>5</v>
      </c>
      <c r="O67" s="1" t="s">
        <v>17</v>
      </c>
      <c r="P67" s="1" t="s">
        <v>6</v>
      </c>
    </row>
    <row r="68" spans="1:16" x14ac:dyDescent="0.25">
      <c r="A68" s="17">
        <v>4230</v>
      </c>
      <c r="B68" s="1">
        <v>10</v>
      </c>
      <c r="C68" s="1">
        <v>4</v>
      </c>
      <c r="D68" s="1">
        <v>545</v>
      </c>
      <c r="E68" s="1">
        <v>65</v>
      </c>
      <c r="F68" s="1">
        <v>20</v>
      </c>
      <c r="G68" s="1">
        <v>5</v>
      </c>
      <c r="H68" s="1">
        <v>3</v>
      </c>
      <c r="I68" s="1">
        <v>0</v>
      </c>
      <c r="J68" s="1">
        <v>163</v>
      </c>
      <c r="K68" s="1">
        <v>0</v>
      </c>
      <c r="L68" s="1">
        <v>55</v>
      </c>
      <c r="M68" s="1" t="s">
        <v>4</v>
      </c>
      <c r="N68" s="1" t="s">
        <v>5</v>
      </c>
      <c r="O68" s="1" t="s">
        <v>10</v>
      </c>
      <c r="P68" s="1" t="s">
        <v>16</v>
      </c>
    </row>
    <row r="69" spans="1:16" x14ac:dyDescent="0.25">
      <c r="A69" s="17">
        <v>4118</v>
      </c>
      <c r="B69" s="1">
        <v>9</v>
      </c>
      <c r="C69" s="1">
        <v>42</v>
      </c>
      <c r="D69" s="1">
        <v>488</v>
      </c>
      <c r="E69" s="1">
        <v>67</v>
      </c>
      <c r="F69" s="1">
        <v>25</v>
      </c>
      <c r="G69" s="1">
        <v>10</v>
      </c>
      <c r="H69" s="1">
        <v>4</v>
      </c>
      <c r="I69" s="1">
        <v>1</v>
      </c>
      <c r="J69" s="1">
        <v>193</v>
      </c>
      <c r="K69" s="1">
        <v>0</v>
      </c>
      <c r="L69" s="1">
        <v>87</v>
      </c>
      <c r="M69" s="1" t="s">
        <v>0</v>
      </c>
      <c r="N69" s="1" t="s">
        <v>1</v>
      </c>
      <c r="O69" s="1" t="s">
        <v>17</v>
      </c>
      <c r="P69" s="1" t="s">
        <v>12</v>
      </c>
    </row>
    <row r="70" spans="1:16" x14ac:dyDescent="0.25">
      <c r="A70" s="17">
        <v>4091</v>
      </c>
      <c r="B70" s="1">
        <v>5</v>
      </c>
      <c r="C70" s="1">
        <v>4.4000000000000004</v>
      </c>
      <c r="D70" s="1">
        <v>564</v>
      </c>
      <c r="E70" s="1">
        <v>74</v>
      </c>
      <c r="F70" s="1">
        <v>23</v>
      </c>
      <c r="G70" s="1">
        <v>7.5</v>
      </c>
      <c r="H70" s="1">
        <v>0</v>
      </c>
      <c r="I70" s="1">
        <v>1</v>
      </c>
      <c r="J70" s="1">
        <v>176</v>
      </c>
      <c r="K70" s="1">
        <v>1</v>
      </c>
      <c r="L70" s="1">
        <v>64</v>
      </c>
      <c r="M70" s="1" t="s">
        <v>4</v>
      </c>
      <c r="N70" s="1" t="s">
        <v>1</v>
      </c>
      <c r="O70" s="1" t="s">
        <v>10</v>
      </c>
      <c r="P70" s="1" t="s">
        <v>15</v>
      </c>
    </row>
    <row r="71" spans="1:16" x14ac:dyDescent="0.25">
      <c r="A71" s="17">
        <v>3988</v>
      </c>
      <c r="B71" s="1">
        <v>8</v>
      </c>
      <c r="C71" s="1">
        <v>5</v>
      </c>
      <c r="D71" s="1">
        <v>525</v>
      </c>
      <c r="E71" s="1">
        <v>76</v>
      </c>
      <c r="F71" s="1">
        <v>22</v>
      </c>
      <c r="G71" s="1">
        <v>5</v>
      </c>
      <c r="H71" s="1">
        <v>1</v>
      </c>
      <c r="I71" s="1">
        <v>0</v>
      </c>
      <c r="J71" s="1">
        <v>167</v>
      </c>
      <c r="K71" s="1">
        <v>0</v>
      </c>
      <c r="L71" s="1">
        <v>56</v>
      </c>
      <c r="M71" s="1" t="s">
        <v>4</v>
      </c>
      <c r="N71" s="1" t="s">
        <v>1</v>
      </c>
      <c r="O71" s="1" t="s">
        <v>2</v>
      </c>
      <c r="P71" s="1" t="s">
        <v>8</v>
      </c>
    </row>
    <row r="72" spans="1:16" x14ac:dyDescent="0.25">
      <c r="A72" s="17">
        <v>3675</v>
      </c>
      <c r="B72" s="1">
        <v>10</v>
      </c>
      <c r="C72" s="1">
        <v>20</v>
      </c>
      <c r="D72" s="1">
        <v>380</v>
      </c>
      <c r="E72" s="1">
        <v>86</v>
      </c>
      <c r="F72" s="1">
        <v>33</v>
      </c>
      <c r="G72" s="1">
        <v>8</v>
      </c>
      <c r="H72" s="1">
        <v>2</v>
      </c>
      <c r="I72" s="1">
        <v>1</v>
      </c>
      <c r="J72" s="1">
        <v>194</v>
      </c>
      <c r="K72" s="1">
        <v>0</v>
      </c>
      <c r="L72" s="1">
        <v>87</v>
      </c>
      <c r="M72" s="1" t="s">
        <v>0</v>
      </c>
      <c r="N72" s="1" t="s">
        <v>1</v>
      </c>
      <c r="O72" s="1" t="s">
        <v>2</v>
      </c>
      <c r="P72" s="1" t="s">
        <v>15</v>
      </c>
    </row>
    <row r="73" spans="1:16" x14ac:dyDescent="0.25">
      <c r="A73" s="17">
        <v>3559</v>
      </c>
      <c r="B73" s="1">
        <v>5</v>
      </c>
      <c r="C73" s="1">
        <v>0</v>
      </c>
      <c r="D73" s="1">
        <v>529</v>
      </c>
      <c r="E73" s="1">
        <v>60</v>
      </c>
      <c r="F73" s="1">
        <v>20</v>
      </c>
      <c r="G73" s="1">
        <v>5</v>
      </c>
      <c r="H73" s="1">
        <v>1</v>
      </c>
      <c r="I73" s="1">
        <v>0</v>
      </c>
      <c r="J73" s="1">
        <v>160</v>
      </c>
      <c r="K73" s="1">
        <v>7</v>
      </c>
      <c r="L73" s="1">
        <v>60</v>
      </c>
      <c r="M73" s="1" t="s">
        <v>4</v>
      </c>
      <c r="N73" s="1" t="s">
        <v>2</v>
      </c>
      <c r="O73" s="1" t="s">
        <v>7</v>
      </c>
      <c r="P73" s="1" t="s">
        <v>18</v>
      </c>
    </row>
    <row r="74" spans="1:16" x14ac:dyDescent="0.25">
      <c r="A74" s="17">
        <v>3513</v>
      </c>
      <c r="B74" s="1">
        <v>10</v>
      </c>
      <c r="C74" s="1">
        <v>13</v>
      </c>
      <c r="D74" s="1">
        <v>521</v>
      </c>
      <c r="E74" s="1">
        <v>55</v>
      </c>
      <c r="F74" s="1">
        <v>20</v>
      </c>
      <c r="G74" s="1">
        <v>6</v>
      </c>
      <c r="H74" s="1">
        <v>0</v>
      </c>
      <c r="I74" s="1">
        <v>2</v>
      </c>
      <c r="J74" s="1">
        <v>167</v>
      </c>
      <c r="K74" s="1">
        <v>0</v>
      </c>
      <c r="L74" s="1">
        <v>70</v>
      </c>
      <c r="M74" s="1" t="s">
        <v>4</v>
      </c>
      <c r="N74" s="1" t="s">
        <v>5</v>
      </c>
      <c r="O74" s="1" t="s">
        <v>10</v>
      </c>
      <c r="P74" s="1" t="s">
        <v>8</v>
      </c>
    </row>
    <row r="75" spans="1:16" x14ac:dyDescent="0.25">
      <c r="A75" s="17">
        <v>3349</v>
      </c>
      <c r="B75" s="1">
        <v>5</v>
      </c>
      <c r="C75" s="1">
        <v>5</v>
      </c>
      <c r="D75" s="1">
        <v>533</v>
      </c>
      <c r="E75" s="1">
        <v>66</v>
      </c>
      <c r="F75" s="1">
        <v>22</v>
      </c>
      <c r="G75" s="1">
        <v>9</v>
      </c>
      <c r="H75" s="1">
        <v>1</v>
      </c>
      <c r="I75" s="1">
        <v>0</v>
      </c>
      <c r="J75" s="1">
        <v>180</v>
      </c>
      <c r="K75" s="1">
        <v>0</v>
      </c>
      <c r="L75" s="1">
        <v>70</v>
      </c>
      <c r="M75" s="1" t="s">
        <v>0</v>
      </c>
      <c r="N75" s="1" t="s">
        <v>1</v>
      </c>
      <c r="O75" s="1" t="s">
        <v>2</v>
      </c>
      <c r="P75" s="1" t="s">
        <v>6</v>
      </c>
    </row>
    <row r="76" spans="1:16" x14ac:dyDescent="0.25">
      <c r="A76" s="17">
        <v>3320</v>
      </c>
      <c r="B76" s="1">
        <v>4</v>
      </c>
      <c r="C76" s="1">
        <v>1</v>
      </c>
      <c r="D76" s="1">
        <v>566</v>
      </c>
      <c r="E76" s="1">
        <v>74</v>
      </c>
      <c r="F76" s="1">
        <v>20</v>
      </c>
      <c r="G76" s="1">
        <v>11</v>
      </c>
      <c r="H76" s="1">
        <v>1</v>
      </c>
      <c r="I76" s="1">
        <v>3</v>
      </c>
      <c r="J76" s="1">
        <v>190</v>
      </c>
      <c r="K76" s="1">
        <v>9</v>
      </c>
      <c r="L76" s="1">
        <v>84</v>
      </c>
      <c r="M76" s="1" t="s">
        <v>0</v>
      </c>
      <c r="N76" s="1" t="s">
        <v>2</v>
      </c>
      <c r="O76" s="1" t="s">
        <v>17</v>
      </c>
      <c r="P76" s="1" t="s">
        <v>15</v>
      </c>
    </row>
    <row r="77" spans="1:16" x14ac:dyDescent="0.25">
      <c r="A77" s="17">
        <v>3308</v>
      </c>
      <c r="B77" s="1">
        <v>9</v>
      </c>
      <c r="C77" s="1">
        <v>17</v>
      </c>
      <c r="D77" s="1">
        <v>521</v>
      </c>
      <c r="E77" s="1">
        <v>67</v>
      </c>
      <c r="F77" s="1">
        <v>19</v>
      </c>
      <c r="G77" s="1">
        <v>4</v>
      </c>
      <c r="H77" s="1">
        <v>1</v>
      </c>
      <c r="I77" s="1">
        <v>1</v>
      </c>
      <c r="J77" s="1">
        <v>164</v>
      </c>
      <c r="K77" s="1">
        <v>15</v>
      </c>
      <c r="L77" s="1">
        <v>65</v>
      </c>
      <c r="M77" s="1" t="s">
        <v>4</v>
      </c>
      <c r="N77" s="1" t="s">
        <v>1</v>
      </c>
      <c r="O77" s="1" t="s">
        <v>2</v>
      </c>
      <c r="P77" s="1" t="s">
        <v>15</v>
      </c>
    </row>
    <row r="78" spans="1:16" x14ac:dyDescent="0.25">
      <c r="A78" s="17">
        <v>3220</v>
      </c>
      <c r="B78" s="1">
        <v>5</v>
      </c>
      <c r="C78" s="1">
        <v>1</v>
      </c>
      <c r="D78" s="1">
        <v>555</v>
      </c>
      <c r="E78" s="1">
        <v>68</v>
      </c>
      <c r="F78" s="1">
        <v>21</v>
      </c>
      <c r="G78" s="1">
        <v>11</v>
      </c>
      <c r="H78" s="1">
        <v>2</v>
      </c>
      <c r="I78" s="1">
        <v>1</v>
      </c>
      <c r="J78" s="1">
        <v>188</v>
      </c>
      <c r="K78" s="1">
        <v>9</v>
      </c>
      <c r="L78" s="1">
        <v>84</v>
      </c>
      <c r="M78" s="1" t="s">
        <v>0</v>
      </c>
      <c r="N78" s="1" t="s">
        <v>2</v>
      </c>
      <c r="O78" s="1" t="s">
        <v>17</v>
      </c>
      <c r="P78" s="1" t="s">
        <v>15</v>
      </c>
    </row>
    <row r="79" spans="1:16" x14ac:dyDescent="0.25">
      <c r="A79" s="17">
        <v>3173</v>
      </c>
      <c r="B79" s="1">
        <v>5</v>
      </c>
      <c r="C79" s="1">
        <v>5</v>
      </c>
      <c r="D79" s="1">
        <v>425</v>
      </c>
      <c r="E79" s="1">
        <v>65</v>
      </c>
      <c r="F79" s="1">
        <v>21</v>
      </c>
      <c r="G79" s="1">
        <v>6.5</v>
      </c>
      <c r="H79" s="1">
        <v>1</v>
      </c>
      <c r="I79" s="1">
        <v>1</v>
      </c>
      <c r="J79" s="1">
        <v>175</v>
      </c>
      <c r="K79" s="1">
        <v>0</v>
      </c>
      <c r="L79" s="1">
        <v>63</v>
      </c>
      <c r="M79" s="1" t="s">
        <v>4</v>
      </c>
      <c r="N79" s="1" t="s">
        <v>5</v>
      </c>
      <c r="O79" s="1" t="s">
        <v>10</v>
      </c>
      <c r="P79" s="1" t="s">
        <v>16</v>
      </c>
    </row>
    <row r="80" spans="1:16" x14ac:dyDescent="0.25">
      <c r="A80" s="17">
        <v>2986</v>
      </c>
      <c r="B80" s="1">
        <v>5</v>
      </c>
      <c r="C80" s="1">
        <v>9</v>
      </c>
      <c r="D80" s="1">
        <v>498</v>
      </c>
      <c r="E80" s="1">
        <v>65</v>
      </c>
      <c r="F80" s="1">
        <v>19</v>
      </c>
      <c r="G80" s="1">
        <v>5.5</v>
      </c>
      <c r="H80" s="1">
        <v>1</v>
      </c>
      <c r="I80" s="1">
        <v>2</v>
      </c>
      <c r="J80" s="1">
        <v>156</v>
      </c>
      <c r="K80" s="1">
        <v>13</v>
      </c>
      <c r="L80" s="1">
        <v>55</v>
      </c>
      <c r="M80" s="1" t="s">
        <v>4</v>
      </c>
      <c r="N80" s="1" t="s">
        <v>5</v>
      </c>
      <c r="O80" s="1" t="s">
        <v>2</v>
      </c>
      <c r="P80" s="1" t="s">
        <v>9</v>
      </c>
    </row>
    <row r="81" spans="1:16" x14ac:dyDescent="0.25">
      <c r="A81" s="17">
        <v>2955</v>
      </c>
      <c r="B81" s="1">
        <v>3</v>
      </c>
      <c r="C81" s="1">
        <v>15</v>
      </c>
      <c r="D81" s="1">
        <v>460</v>
      </c>
      <c r="E81" s="1">
        <v>70</v>
      </c>
      <c r="F81" s="1">
        <v>21</v>
      </c>
      <c r="G81" s="1">
        <v>6</v>
      </c>
      <c r="H81" s="1">
        <v>1</v>
      </c>
      <c r="I81" s="1">
        <v>1</v>
      </c>
      <c r="J81" s="1">
        <v>167</v>
      </c>
      <c r="K81" s="1">
        <v>15</v>
      </c>
      <c r="L81" s="1">
        <v>79</v>
      </c>
      <c r="M81" s="1" t="s">
        <v>4</v>
      </c>
      <c r="N81" s="1" t="s">
        <v>1</v>
      </c>
      <c r="O81" s="1" t="s">
        <v>2</v>
      </c>
      <c r="P81" s="1" t="s">
        <v>6</v>
      </c>
    </row>
    <row r="82" spans="1:16" x14ac:dyDescent="0.25">
      <c r="A82" s="17">
        <v>2803</v>
      </c>
      <c r="B82" s="1">
        <v>5</v>
      </c>
      <c r="C82" s="1">
        <v>3.5</v>
      </c>
      <c r="D82" s="1">
        <v>400</v>
      </c>
      <c r="E82" s="1">
        <v>48</v>
      </c>
      <c r="F82" s="1">
        <v>21</v>
      </c>
      <c r="G82" s="1">
        <v>10</v>
      </c>
      <c r="H82" s="1">
        <v>1</v>
      </c>
      <c r="I82" s="1">
        <v>0</v>
      </c>
      <c r="J82" s="1">
        <v>180</v>
      </c>
      <c r="K82" s="1">
        <v>0</v>
      </c>
      <c r="L82" s="1">
        <v>75</v>
      </c>
      <c r="M82" s="1" t="s">
        <v>0</v>
      </c>
      <c r="N82" s="1" t="s">
        <v>2</v>
      </c>
      <c r="O82" s="1" t="s">
        <v>2</v>
      </c>
      <c r="P82" s="1" t="s">
        <v>14</v>
      </c>
    </row>
    <row r="83" spans="1:16" x14ac:dyDescent="0.25">
      <c r="A83" s="17">
        <v>2785</v>
      </c>
      <c r="B83" s="1">
        <v>4</v>
      </c>
      <c r="C83" s="1">
        <v>5</v>
      </c>
      <c r="D83" s="1">
        <v>521</v>
      </c>
      <c r="E83" s="1">
        <v>68</v>
      </c>
      <c r="F83" s="1">
        <v>20</v>
      </c>
      <c r="G83" s="1">
        <v>9</v>
      </c>
      <c r="H83" s="1">
        <v>1</v>
      </c>
      <c r="I83" s="1">
        <v>0</v>
      </c>
      <c r="J83" s="1">
        <v>178</v>
      </c>
      <c r="K83" s="1">
        <v>9</v>
      </c>
      <c r="L83" s="1">
        <v>77</v>
      </c>
      <c r="M83" s="1" t="s">
        <v>0</v>
      </c>
      <c r="N83" s="1" t="s">
        <v>5</v>
      </c>
      <c r="O83" s="1" t="s">
        <v>7</v>
      </c>
      <c r="P83" s="1" t="s">
        <v>20</v>
      </c>
    </row>
    <row r="84" spans="1:16" x14ac:dyDescent="0.25">
      <c r="A84" s="17">
        <v>2666</v>
      </c>
      <c r="B84" s="1">
        <v>4</v>
      </c>
      <c r="C84" s="1">
        <v>78</v>
      </c>
      <c r="D84" s="1">
        <v>578</v>
      </c>
      <c r="E84" s="1">
        <v>72</v>
      </c>
      <c r="F84" s="1">
        <v>20</v>
      </c>
      <c r="G84" s="1">
        <v>8.5</v>
      </c>
      <c r="H84" s="1">
        <v>3</v>
      </c>
      <c r="I84" s="1">
        <v>0</v>
      </c>
      <c r="J84" s="1">
        <v>180</v>
      </c>
      <c r="K84" s="1">
        <v>0</v>
      </c>
      <c r="L84" s="1">
        <v>63</v>
      </c>
      <c r="M84" s="1" t="s">
        <v>0</v>
      </c>
      <c r="N84" s="1" t="s">
        <v>1</v>
      </c>
      <c r="O84" s="1" t="s">
        <v>2</v>
      </c>
      <c r="P84" s="1" t="s">
        <v>3</v>
      </c>
    </row>
    <row r="85" spans="1:16" x14ac:dyDescent="0.25">
      <c r="A85" s="17">
        <v>2576</v>
      </c>
      <c r="B85" s="1">
        <v>3</v>
      </c>
      <c r="C85" s="1">
        <v>3</v>
      </c>
      <c r="D85" s="1">
        <v>466</v>
      </c>
      <c r="E85" s="1">
        <v>60</v>
      </c>
      <c r="F85" s="1">
        <v>20</v>
      </c>
      <c r="G85" s="1">
        <v>12</v>
      </c>
      <c r="H85" s="1">
        <v>1</v>
      </c>
      <c r="I85" s="1">
        <v>1</v>
      </c>
      <c r="J85" s="1">
        <v>198</v>
      </c>
      <c r="K85" s="1">
        <v>11</v>
      </c>
      <c r="L85" s="1">
        <v>90</v>
      </c>
      <c r="M85" s="1" t="s">
        <v>0</v>
      </c>
      <c r="N85" s="1" t="s">
        <v>1</v>
      </c>
      <c r="O85" s="1" t="s">
        <v>2</v>
      </c>
      <c r="P85" s="1" t="s">
        <v>3</v>
      </c>
    </row>
    <row r="86" spans="1:16" x14ac:dyDescent="0.25">
      <c r="A86" s="17">
        <v>2561</v>
      </c>
      <c r="B86" s="1">
        <v>5</v>
      </c>
      <c r="C86" s="1">
        <v>17</v>
      </c>
      <c r="D86" s="1">
        <v>554</v>
      </c>
      <c r="E86" s="1">
        <v>76</v>
      </c>
      <c r="F86" s="1">
        <v>20</v>
      </c>
      <c r="G86" s="1">
        <v>8</v>
      </c>
      <c r="H86" s="1">
        <v>1</v>
      </c>
      <c r="I86" s="1">
        <v>2</v>
      </c>
      <c r="J86" s="1">
        <v>183</v>
      </c>
      <c r="K86" s="1">
        <v>15</v>
      </c>
      <c r="L86" s="1">
        <v>80</v>
      </c>
      <c r="M86" s="1" t="s">
        <v>0</v>
      </c>
      <c r="N86" s="1" t="s">
        <v>1</v>
      </c>
      <c r="O86" s="1" t="s">
        <v>2</v>
      </c>
      <c r="P86" s="1" t="s">
        <v>15</v>
      </c>
    </row>
    <row r="87" spans="1:16" x14ac:dyDescent="0.25">
      <c r="A87" s="17">
        <v>2523</v>
      </c>
      <c r="B87" s="1">
        <v>9</v>
      </c>
      <c r="C87" s="1">
        <v>1.7</v>
      </c>
      <c r="D87" s="1">
        <v>521</v>
      </c>
      <c r="E87" s="1">
        <v>70</v>
      </c>
      <c r="F87" s="1">
        <v>20</v>
      </c>
      <c r="G87" s="1">
        <v>10</v>
      </c>
      <c r="H87" s="1">
        <v>0</v>
      </c>
      <c r="I87" s="1">
        <v>1</v>
      </c>
      <c r="J87" s="1">
        <v>189</v>
      </c>
      <c r="K87" s="1">
        <v>11</v>
      </c>
      <c r="L87" s="1">
        <v>68</v>
      </c>
      <c r="M87" s="1" t="s">
        <v>0</v>
      </c>
      <c r="N87" s="1" t="s">
        <v>5</v>
      </c>
      <c r="O87" s="1" t="s">
        <v>2</v>
      </c>
      <c r="P87" s="1" t="s">
        <v>20</v>
      </c>
    </row>
    <row r="88" spans="1:16" x14ac:dyDescent="0.25">
      <c r="A88" s="17">
        <v>2424</v>
      </c>
      <c r="B88" s="1">
        <v>3</v>
      </c>
      <c r="C88" s="1">
        <v>3</v>
      </c>
      <c r="D88" s="1">
        <v>490</v>
      </c>
      <c r="E88" s="1">
        <v>73</v>
      </c>
      <c r="F88" s="1">
        <v>26</v>
      </c>
      <c r="G88" s="1">
        <v>8</v>
      </c>
      <c r="H88" s="1">
        <v>0</v>
      </c>
      <c r="I88" s="1">
        <v>2</v>
      </c>
      <c r="J88" s="1">
        <v>169</v>
      </c>
      <c r="K88" s="1">
        <v>0</v>
      </c>
      <c r="L88" s="1">
        <v>60</v>
      </c>
      <c r="M88" s="1" t="s">
        <v>4</v>
      </c>
      <c r="N88" s="1" t="s">
        <v>2</v>
      </c>
      <c r="O88" s="1" t="s">
        <v>2</v>
      </c>
      <c r="P88" s="1" t="s">
        <v>11</v>
      </c>
    </row>
    <row r="89" spans="1:16" x14ac:dyDescent="0.25">
      <c r="A89" s="17">
        <v>2408</v>
      </c>
      <c r="B89" s="1">
        <v>6</v>
      </c>
      <c r="C89" s="1">
        <v>20</v>
      </c>
      <c r="D89" s="1">
        <v>524</v>
      </c>
      <c r="E89" s="1">
        <v>70</v>
      </c>
      <c r="F89" s="1">
        <v>21</v>
      </c>
      <c r="G89" s="1">
        <v>10</v>
      </c>
      <c r="H89" s="1">
        <v>1</v>
      </c>
      <c r="I89" s="1">
        <v>1</v>
      </c>
      <c r="J89" s="1">
        <v>170</v>
      </c>
      <c r="K89" s="1">
        <v>7</v>
      </c>
      <c r="L89" s="1">
        <v>68</v>
      </c>
      <c r="M89" s="1" t="s">
        <v>4</v>
      </c>
      <c r="N89" s="1" t="s">
        <v>1</v>
      </c>
      <c r="O89" s="1" t="s">
        <v>2</v>
      </c>
      <c r="P89" s="1" t="s">
        <v>15</v>
      </c>
    </row>
    <row r="90" spans="1:16" x14ac:dyDescent="0.25">
      <c r="A90" s="17">
        <v>2356</v>
      </c>
      <c r="B90" s="1">
        <v>8</v>
      </c>
      <c r="C90" s="1">
        <v>6.7</v>
      </c>
      <c r="D90" s="1">
        <v>550</v>
      </c>
      <c r="E90" s="1">
        <v>99</v>
      </c>
      <c r="F90" s="1">
        <v>33</v>
      </c>
      <c r="G90" s="1">
        <v>10</v>
      </c>
      <c r="H90" s="1">
        <v>2</v>
      </c>
      <c r="I90" s="1">
        <v>1</v>
      </c>
      <c r="J90" s="1">
        <v>180</v>
      </c>
      <c r="K90" s="1">
        <v>12</v>
      </c>
      <c r="L90" s="1">
        <v>80</v>
      </c>
      <c r="M90" s="1" t="s">
        <v>0</v>
      </c>
      <c r="N90" s="1" t="s">
        <v>1</v>
      </c>
      <c r="O90" s="1" t="s">
        <v>17</v>
      </c>
      <c r="P90" s="1" t="s">
        <v>16</v>
      </c>
    </row>
    <row r="91" spans="1:16" x14ac:dyDescent="0.25">
      <c r="A91" s="17">
        <v>2288</v>
      </c>
      <c r="B91" s="1">
        <v>10</v>
      </c>
      <c r="C91" s="1">
        <v>4</v>
      </c>
      <c r="D91" s="1">
        <v>498</v>
      </c>
      <c r="E91" s="1">
        <v>72</v>
      </c>
      <c r="F91" s="1">
        <v>19</v>
      </c>
      <c r="G91" s="1">
        <v>6</v>
      </c>
      <c r="H91" s="1">
        <v>1</v>
      </c>
      <c r="I91" s="1">
        <v>1</v>
      </c>
      <c r="J91" s="1">
        <v>165</v>
      </c>
      <c r="K91" s="1">
        <v>11</v>
      </c>
      <c r="L91" s="1">
        <v>60</v>
      </c>
      <c r="M91" s="1" t="s">
        <v>4</v>
      </c>
      <c r="N91" s="1" t="s">
        <v>2</v>
      </c>
      <c r="O91" s="1" t="s">
        <v>17</v>
      </c>
      <c r="P91" s="1" t="s">
        <v>18</v>
      </c>
    </row>
    <row r="92" spans="1:16" x14ac:dyDescent="0.25">
      <c r="A92" s="17">
        <v>2231</v>
      </c>
      <c r="B92" s="1">
        <v>5</v>
      </c>
      <c r="C92" s="1">
        <v>46</v>
      </c>
      <c r="D92" s="1">
        <v>400</v>
      </c>
      <c r="E92" s="1">
        <v>63</v>
      </c>
      <c r="F92" s="1">
        <v>22</v>
      </c>
      <c r="G92" s="1">
        <v>10</v>
      </c>
      <c r="H92" s="1">
        <v>2</v>
      </c>
      <c r="I92" s="1">
        <v>1</v>
      </c>
      <c r="J92" s="1">
        <v>182</v>
      </c>
      <c r="K92" s="1">
        <v>12</v>
      </c>
      <c r="L92" s="1">
        <v>77</v>
      </c>
      <c r="M92" s="1" t="s">
        <v>0</v>
      </c>
      <c r="N92" s="1" t="s">
        <v>5</v>
      </c>
      <c r="O92" s="1" t="s">
        <v>10</v>
      </c>
      <c r="P92" s="1" t="s">
        <v>15</v>
      </c>
    </row>
    <row r="93" spans="1:16" x14ac:dyDescent="0.25">
      <c r="A93" s="17">
        <v>2228</v>
      </c>
      <c r="B93" s="1">
        <v>12</v>
      </c>
      <c r="C93" s="1">
        <v>2</v>
      </c>
      <c r="D93" s="1">
        <v>550</v>
      </c>
      <c r="E93" s="1">
        <v>75</v>
      </c>
      <c r="F93" s="1">
        <v>23</v>
      </c>
      <c r="G93" s="1">
        <v>7</v>
      </c>
      <c r="H93" s="1">
        <v>1</v>
      </c>
      <c r="I93" s="1">
        <v>0</v>
      </c>
      <c r="J93" s="1">
        <v>175</v>
      </c>
      <c r="K93" s="1">
        <v>1</v>
      </c>
      <c r="L93" s="1">
        <v>75</v>
      </c>
      <c r="M93" s="1" t="s">
        <v>0</v>
      </c>
      <c r="N93" s="1" t="s">
        <v>2</v>
      </c>
      <c r="O93" s="1" t="s">
        <v>2</v>
      </c>
      <c r="P93" s="1" t="s">
        <v>3</v>
      </c>
    </row>
    <row r="94" spans="1:16" x14ac:dyDescent="0.25">
      <c r="A94" s="17">
        <v>1816</v>
      </c>
      <c r="B94" s="1">
        <v>6</v>
      </c>
      <c r="C94" s="1">
        <v>0</v>
      </c>
      <c r="D94" s="1">
        <v>496</v>
      </c>
      <c r="E94" s="1">
        <v>70</v>
      </c>
      <c r="F94" s="1">
        <v>20</v>
      </c>
      <c r="G94" s="1">
        <v>9</v>
      </c>
      <c r="H94" s="1">
        <v>0</v>
      </c>
      <c r="I94" s="1">
        <v>1</v>
      </c>
      <c r="J94" s="1">
        <v>182</v>
      </c>
      <c r="K94" s="1">
        <v>0</v>
      </c>
      <c r="L94" s="1">
        <v>80</v>
      </c>
      <c r="M94" s="1" t="s">
        <v>0</v>
      </c>
      <c r="N94" s="1" t="s">
        <v>5</v>
      </c>
      <c r="O94" s="1" t="s">
        <v>2</v>
      </c>
      <c r="P94" s="1" t="s">
        <v>12</v>
      </c>
    </row>
    <row r="95" spans="1:16" x14ac:dyDescent="0.25">
      <c r="A95" s="17">
        <v>1699</v>
      </c>
      <c r="B95" s="1">
        <v>3</v>
      </c>
      <c r="C95" s="1">
        <v>7</v>
      </c>
      <c r="D95" s="1">
        <v>565</v>
      </c>
      <c r="E95" s="1">
        <v>71</v>
      </c>
      <c r="F95" s="1">
        <v>21</v>
      </c>
      <c r="G95" s="1">
        <v>6</v>
      </c>
      <c r="H95" s="1">
        <v>2</v>
      </c>
      <c r="I95" s="1">
        <v>1</v>
      </c>
      <c r="J95" s="1">
        <v>170</v>
      </c>
      <c r="K95" s="1">
        <v>14</v>
      </c>
      <c r="L95" s="1">
        <v>59</v>
      </c>
      <c r="M95" s="1" t="s">
        <v>4</v>
      </c>
      <c r="N95" s="1" t="s">
        <v>5</v>
      </c>
      <c r="O95" s="1" t="s">
        <v>17</v>
      </c>
      <c r="P95" s="1" t="s">
        <v>20</v>
      </c>
    </row>
    <row r="96" spans="1:16" x14ac:dyDescent="0.25">
      <c r="A96" s="17">
        <v>1546</v>
      </c>
      <c r="B96" s="1">
        <v>3</v>
      </c>
      <c r="C96" s="1">
        <v>7</v>
      </c>
      <c r="D96" s="1">
        <v>500</v>
      </c>
      <c r="E96" s="1">
        <v>75</v>
      </c>
      <c r="F96" s="1">
        <v>24</v>
      </c>
      <c r="G96" s="1">
        <v>6.5</v>
      </c>
      <c r="H96" s="1">
        <v>0</v>
      </c>
      <c r="I96" s="1">
        <v>3</v>
      </c>
      <c r="J96" s="1">
        <v>174</v>
      </c>
      <c r="K96" s="1">
        <v>1</v>
      </c>
      <c r="L96" s="1">
        <v>70</v>
      </c>
      <c r="M96" s="1" t="s">
        <v>4</v>
      </c>
      <c r="N96" s="1" t="s">
        <v>1</v>
      </c>
      <c r="O96" s="1" t="s">
        <v>10</v>
      </c>
      <c r="P96" s="1" t="s">
        <v>12</v>
      </c>
    </row>
    <row r="97" spans="1:16" x14ac:dyDescent="0.25">
      <c r="A97" s="17">
        <v>1462</v>
      </c>
      <c r="B97" s="1">
        <v>6</v>
      </c>
      <c r="C97" s="1">
        <v>5</v>
      </c>
      <c r="D97" s="1">
        <v>500</v>
      </c>
      <c r="E97" s="1">
        <v>80</v>
      </c>
      <c r="F97" s="1">
        <v>21</v>
      </c>
      <c r="G97" s="1">
        <v>8</v>
      </c>
      <c r="H97" s="1">
        <v>1</v>
      </c>
      <c r="I97" s="1">
        <v>2</v>
      </c>
      <c r="J97" s="1">
        <v>169</v>
      </c>
      <c r="K97" s="1">
        <v>12</v>
      </c>
      <c r="L97" s="1">
        <v>57</v>
      </c>
      <c r="M97" s="1" t="s">
        <v>4</v>
      </c>
      <c r="N97" s="1" t="s">
        <v>1</v>
      </c>
      <c r="O97" s="1" t="s">
        <v>17</v>
      </c>
      <c r="P97" s="1" t="s">
        <v>6</v>
      </c>
    </row>
    <row r="98" spans="1:16" x14ac:dyDescent="0.25">
      <c r="A98" s="17">
        <v>1446</v>
      </c>
      <c r="B98" s="1">
        <v>11</v>
      </c>
      <c r="C98" s="1">
        <v>4.8</v>
      </c>
      <c r="D98" s="1">
        <v>510</v>
      </c>
      <c r="E98" s="1">
        <v>63</v>
      </c>
      <c r="F98" s="1">
        <v>19</v>
      </c>
      <c r="G98" s="1">
        <v>6</v>
      </c>
      <c r="H98" s="1">
        <v>0</v>
      </c>
      <c r="I98" s="1">
        <v>0</v>
      </c>
      <c r="J98" s="1">
        <v>162</v>
      </c>
      <c r="K98" s="1">
        <v>7</v>
      </c>
      <c r="L98" s="1">
        <v>62</v>
      </c>
      <c r="M98" s="1" t="s">
        <v>4</v>
      </c>
      <c r="N98" s="1" t="s">
        <v>2</v>
      </c>
      <c r="O98" s="1" t="s">
        <v>2</v>
      </c>
      <c r="P98" s="1" t="s">
        <v>13</v>
      </c>
    </row>
    <row r="99" spans="1:16" x14ac:dyDescent="0.25">
      <c r="A99" s="17">
        <v>1352</v>
      </c>
      <c r="B99" s="1">
        <v>7</v>
      </c>
      <c r="C99" s="1">
        <v>20</v>
      </c>
      <c r="D99" s="1">
        <v>355</v>
      </c>
      <c r="E99" s="1">
        <v>66</v>
      </c>
      <c r="F99" s="1">
        <v>22</v>
      </c>
      <c r="G99" s="1">
        <v>13</v>
      </c>
      <c r="H99" s="1">
        <v>0</v>
      </c>
      <c r="I99" s="1">
        <v>2</v>
      </c>
      <c r="J99" s="1">
        <v>193</v>
      </c>
      <c r="K99" s="1">
        <v>0</v>
      </c>
      <c r="L99" s="1">
        <v>97</v>
      </c>
      <c r="M99" s="1" t="s">
        <v>0</v>
      </c>
      <c r="N99" s="1" t="s">
        <v>5</v>
      </c>
      <c r="O99" s="1" t="s">
        <v>2</v>
      </c>
      <c r="P99" s="1" t="s">
        <v>20</v>
      </c>
    </row>
    <row r="100" spans="1:16" x14ac:dyDescent="0.25">
      <c r="A100" s="17">
        <v>1291</v>
      </c>
      <c r="B100" s="1">
        <v>6</v>
      </c>
      <c r="C100" s="1">
        <v>0</v>
      </c>
      <c r="D100" s="1">
        <v>507</v>
      </c>
      <c r="E100" s="1">
        <v>70</v>
      </c>
      <c r="F100" s="1">
        <v>20</v>
      </c>
      <c r="G100" s="1">
        <v>5.5</v>
      </c>
      <c r="H100" s="1">
        <v>0</v>
      </c>
      <c r="I100" s="1">
        <v>0</v>
      </c>
      <c r="J100" s="1">
        <v>163</v>
      </c>
      <c r="K100" s="1">
        <v>0</v>
      </c>
      <c r="L100" s="1">
        <v>57</v>
      </c>
      <c r="M100" s="1" t="s">
        <v>4</v>
      </c>
      <c r="N100" s="1" t="s">
        <v>1</v>
      </c>
      <c r="O100" s="1" t="s">
        <v>2</v>
      </c>
      <c r="P100" s="1" t="s">
        <v>13</v>
      </c>
    </row>
    <row r="101" spans="1:16" x14ac:dyDescent="0.25">
      <c r="A101" s="17">
        <v>1278</v>
      </c>
      <c r="B101" s="1">
        <v>2</v>
      </c>
      <c r="C101" s="1">
        <v>1</v>
      </c>
      <c r="D101" s="1">
        <v>504</v>
      </c>
      <c r="E101" s="1">
        <v>76</v>
      </c>
      <c r="F101" s="1">
        <v>21</v>
      </c>
      <c r="G101" s="1">
        <v>9</v>
      </c>
      <c r="H101" s="1">
        <v>1</v>
      </c>
      <c r="I101" s="1">
        <v>1</v>
      </c>
      <c r="J101" s="1">
        <v>175</v>
      </c>
      <c r="K101" s="1">
        <v>0</v>
      </c>
      <c r="L101" s="1">
        <v>82</v>
      </c>
      <c r="M101" s="1" t="s">
        <v>0</v>
      </c>
      <c r="N101" s="1" t="s">
        <v>5</v>
      </c>
      <c r="O101" s="1" t="s">
        <v>17</v>
      </c>
      <c r="P101" s="1" t="s">
        <v>6</v>
      </c>
    </row>
    <row r="102" spans="1:16" x14ac:dyDescent="0.25">
      <c r="A102" s="17">
        <v>1238</v>
      </c>
      <c r="B102" s="1">
        <v>6</v>
      </c>
      <c r="C102" s="1">
        <v>12</v>
      </c>
      <c r="D102" s="1">
        <v>400</v>
      </c>
      <c r="E102" s="1">
        <v>55</v>
      </c>
      <c r="F102" s="1">
        <v>22</v>
      </c>
      <c r="G102" s="1">
        <v>8</v>
      </c>
      <c r="H102" s="1">
        <v>1</v>
      </c>
      <c r="I102" s="1">
        <v>0</v>
      </c>
      <c r="J102" s="1">
        <v>173</v>
      </c>
      <c r="K102" s="1">
        <v>0</v>
      </c>
      <c r="L102" s="1">
        <v>58</v>
      </c>
      <c r="M102" s="1" t="s">
        <v>0</v>
      </c>
      <c r="N102" s="1" t="s">
        <v>5</v>
      </c>
      <c r="O102" s="1" t="s">
        <v>2</v>
      </c>
      <c r="P102" s="1" t="s">
        <v>20</v>
      </c>
    </row>
    <row r="103" spans="1:16" x14ac:dyDescent="0.25">
      <c r="A103" s="17">
        <v>1145</v>
      </c>
      <c r="B103" s="1">
        <v>6</v>
      </c>
      <c r="C103" s="1">
        <v>5</v>
      </c>
      <c r="D103" s="1">
        <v>552</v>
      </c>
      <c r="E103" s="1">
        <v>68</v>
      </c>
      <c r="F103" s="1">
        <v>20</v>
      </c>
      <c r="G103" s="1">
        <v>10</v>
      </c>
      <c r="H103" s="1">
        <v>1</v>
      </c>
      <c r="I103" s="1">
        <v>1</v>
      </c>
      <c r="J103" s="1">
        <v>177</v>
      </c>
      <c r="K103" s="1">
        <v>11</v>
      </c>
      <c r="L103" s="1">
        <v>70</v>
      </c>
      <c r="M103" s="1" t="s">
        <v>0</v>
      </c>
      <c r="N103" s="1" t="s">
        <v>1</v>
      </c>
      <c r="O103" s="1" t="s">
        <v>2</v>
      </c>
      <c r="P103" s="1" t="s">
        <v>12</v>
      </c>
    </row>
    <row r="104" spans="1:16" x14ac:dyDescent="0.25">
      <c r="A104" s="17">
        <v>1128</v>
      </c>
      <c r="B104" s="1">
        <v>1</v>
      </c>
      <c r="C104" s="1">
        <v>0</v>
      </c>
      <c r="D104" s="1">
        <v>500</v>
      </c>
      <c r="E104" s="1">
        <v>90</v>
      </c>
      <c r="F104" s="1">
        <v>19</v>
      </c>
      <c r="G104" s="1">
        <v>7</v>
      </c>
      <c r="H104" s="1">
        <v>0</v>
      </c>
      <c r="I104" s="1">
        <v>0</v>
      </c>
      <c r="J104" s="1">
        <v>168</v>
      </c>
      <c r="K104" s="1">
        <v>3</v>
      </c>
      <c r="L104" s="1">
        <v>66</v>
      </c>
      <c r="M104" s="1" t="s">
        <v>4</v>
      </c>
      <c r="N104" s="1" t="s">
        <v>5</v>
      </c>
      <c r="O104" s="1" t="s">
        <v>7</v>
      </c>
      <c r="P104" s="1" t="s">
        <v>16</v>
      </c>
    </row>
    <row r="105" spans="1:16" x14ac:dyDescent="0.25">
      <c r="A105" s="17">
        <v>1049</v>
      </c>
      <c r="B105" s="1">
        <v>7</v>
      </c>
      <c r="C105" s="1">
        <v>5</v>
      </c>
      <c r="D105" s="1">
        <v>450</v>
      </c>
      <c r="E105" s="1">
        <v>57</v>
      </c>
      <c r="F105" s="1">
        <v>18</v>
      </c>
      <c r="G105" s="1">
        <v>5</v>
      </c>
      <c r="H105" s="1">
        <v>0</v>
      </c>
      <c r="I105" s="1">
        <v>1</v>
      </c>
      <c r="J105" s="1">
        <v>163</v>
      </c>
      <c r="K105" s="1">
        <v>9</v>
      </c>
      <c r="L105" s="1">
        <v>56</v>
      </c>
      <c r="M105" s="1" t="s">
        <v>4</v>
      </c>
      <c r="N105" s="1" t="s">
        <v>2</v>
      </c>
      <c r="O105" s="1" t="s">
        <v>2</v>
      </c>
      <c r="P105" s="1" t="s">
        <v>20</v>
      </c>
    </row>
    <row r="106" spans="1:16" x14ac:dyDescent="0.25">
      <c r="A106" s="17">
        <v>1024</v>
      </c>
      <c r="B106" s="1">
        <v>6</v>
      </c>
      <c r="C106" s="1">
        <v>7</v>
      </c>
      <c r="D106" s="1">
        <v>450</v>
      </c>
      <c r="E106" s="1">
        <v>66</v>
      </c>
      <c r="F106" s="1">
        <v>21</v>
      </c>
      <c r="G106" s="1">
        <v>8</v>
      </c>
      <c r="H106" s="1">
        <v>1</v>
      </c>
      <c r="I106" s="1">
        <v>2</v>
      </c>
      <c r="J106" s="1">
        <v>176</v>
      </c>
      <c r="K106" s="1">
        <v>7</v>
      </c>
      <c r="L106" s="1">
        <v>80</v>
      </c>
      <c r="M106" s="1" t="s">
        <v>0</v>
      </c>
      <c r="N106" s="1" t="s">
        <v>2</v>
      </c>
      <c r="O106" s="1" t="s">
        <v>2</v>
      </c>
      <c r="P106" s="1" t="s">
        <v>6</v>
      </c>
    </row>
    <row r="107" spans="1:16" x14ac:dyDescent="0.25">
      <c r="A107" s="17">
        <v>999</v>
      </c>
      <c r="B107" s="1">
        <v>2</v>
      </c>
      <c r="C107" s="1">
        <v>4.7</v>
      </c>
      <c r="D107" s="1">
        <v>550</v>
      </c>
      <c r="E107" s="1">
        <v>73</v>
      </c>
      <c r="F107" s="1">
        <v>21</v>
      </c>
      <c r="G107" s="1">
        <v>13</v>
      </c>
      <c r="H107" s="1">
        <v>1</v>
      </c>
      <c r="I107" s="1">
        <v>0</v>
      </c>
      <c r="J107" s="1">
        <v>193</v>
      </c>
      <c r="K107" s="1">
        <v>1</v>
      </c>
      <c r="L107" s="1">
        <v>88</v>
      </c>
      <c r="M107" s="1" t="s">
        <v>0</v>
      </c>
      <c r="N107" s="1" t="s">
        <v>2</v>
      </c>
      <c r="O107" s="1" t="s">
        <v>2</v>
      </c>
      <c r="P107" s="1" t="s">
        <v>11</v>
      </c>
    </row>
    <row r="108" spans="1:16" x14ac:dyDescent="0.25">
      <c r="A108" s="17">
        <v>987</v>
      </c>
      <c r="B108" s="1">
        <v>4</v>
      </c>
      <c r="C108" s="1">
        <v>10</v>
      </c>
      <c r="D108" s="1">
        <v>552</v>
      </c>
      <c r="E108" s="1">
        <v>80</v>
      </c>
      <c r="F108" s="1">
        <v>20</v>
      </c>
      <c r="G108" s="1">
        <v>8</v>
      </c>
      <c r="H108" s="1">
        <v>3</v>
      </c>
      <c r="I108" s="1">
        <v>0</v>
      </c>
      <c r="J108" s="1">
        <v>170</v>
      </c>
      <c r="K108" s="1">
        <v>3</v>
      </c>
      <c r="L108" s="1">
        <v>58</v>
      </c>
      <c r="M108" s="1" t="s">
        <v>4</v>
      </c>
      <c r="N108" s="1" t="s">
        <v>1</v>
      </c>
      <c r="O108" s="1" t="s">
        <v>7</v>
      </c>
      <c r="P108" s="1" t="s">
        <v>11</v>
      </c>
    </row>
    <row r="109" spans="1:16" x14ac:dyDescent="0.25">
      <c r="A109" s="17">
        <v>971</v>
      </c>
      <c r="B109" s="1">
        <v>8</v>
      </c>
      <c r="C109" s="1">
        <v>5</v>
      </c>
      <c r="D109" s="1">
        <v>567</v>
      </c>
      <c r="E109" s="1">
        <v>68</v>
      </c>
      <c r="F109" s="1">
        <v>20</v>
      </c>
      <c r="G109" s="1">
        <v>6</v>
      </c>
      <c r="H109" s="1">
        <v>4</v>
      </c>
      <c r="I109" s="1">
        <v>0</v>
      </c>
      <c r="J109" s="1">
        <v>169</v>
      </c>
      <c r="K109" s="1">
        <v>9</v>
      </c>
      <c r="L109" s="1">
        <v>63</v>
      </c>
      <c r="M109" s="1" t="s">
        <v>4</v>
      </c>
      <c r="N109" s="1" t="s">
        <v>5</v>
      </c>
      <c r="O109" s="1" t="s">
        <v>17</v>
      </c>
      <c r="P109" s="1" t="s">
        <v>15</v>
      </c>
    </row>
    <row r="110" spans="1:16" x14ac:dyDescent="0.25">
      <c r="A110" s="17">
        <v>949</v>
      </c>
      <c r="B110" s="1">
        <v>3</v>
      </c>
      <c r="C110" s="1">
        <v>1</v>
      </c>
      <c r="D110" s="1">
        <v>479</v>
      </c>
      <c r="E110" s="1">
        <v>86</v>
      </c>
      <c r="F110" s="1">
        <v>19</v>
      </c>
      <c r="G110" s="1">
        <v>11</v>
      </c>
      <c r="H110" s="1">
        <v>2</v>
      </c>
      <c r="I110" s="1">
        <v>0</v>
      </c>
      <c r="J110" s="1">
        <v>187</v>
      </c>
      <c r="K110" s="1">
        <v>9</v>
      </c>
      <c r="L110" s="1">
        <v>87</v>
      </c>
      <c r="M110" s="1" t="s">
        <v>0</v>
      </c>
      <c r="N110" s="1" t="s">
        <v>5</v>
      </c>
      <c r="O110" s="1" t="s">
        <v>2</v>
      </c>
      <c r="P110" s="1" t="s">
        <v>18</v>
      </c>
    </row>
    <row r="111" spans="1:16" x14ac:dyDescent="0.25">
      <c r="A111" s="17">
        <v>937</v>
      </c>
      <c r="B111" s="1">
        <v>3</v>
      </c>
      <c r="C111" s="1">
        <v>3</v>
      </c>
      <c r="D111" s="1">
        <v>588</v>
      </c>
      <c r="E111" s="1">
        <v>70</v>
      </c>
      <c r="F111" s="1">
        <v>22</v>
      </c>
      <c r="G111" s="1">
        <v>9</v>
      </c>
      <c r="H111" s="1">
        <v>1</v>
      </c>
      <c r="I111" s="1">
        <v>0</v>
      </c>
      <c r="J111" s="1">
        <v>190</v>
      </c>
      <c r="K111" s="1">
        <v>11</v>
      </c>
      <c r="L111" s="1">
        <v>82</v>
      </c>
      <c r="M111" s="1" t="s">
        <v>0</v>
      </c>
      <c r="N111" s="1" t="s">
        <v>5</v>
      </c>
      <c r="O111" s="1" t="s">
        <v>10</v>
      </c>
      <c r="P111" s="1" t="s">
        <v>8</v>
      </c>
    </row>
    <row r="112" spans="1:16" x14ac:dyDescent="0.25">
      <c r="A112" s="17">
        <v>904</v>
      </c>
      <c r="B112" s="1">
        <v>5</v>
      </c>
      <c r="C112" s="1">
        <v>3</v>
      </c>
      <c r="D112" s="1">
        <v>357</v>
      </c>
      <c r="E112" s="1">
        <v>42</v>
      </c>
      <c r="F112" s="1">
        <v>23</v>
      </c>
      <c r="G112" s="1">
        <v>11</v>
      </c>
      <c r="H112" s="1">
        <v>2</v>
      </c>
      <c r="I112" s="1">
        <v>0</v>
      </c>
      <c r="J112" s="1">
        <v>187</v>
      </c>
      <c r="K112" s="1">
        <v>0</v>
      </c>
      <c r="L112" s="1">
        <v>75</v>
      </c>
      <c r="M112" s="1" t="s">
        <v>0</v>
      </c>
      <c r="N112" s="1" t="s">
        <v>5</v>
      </c>
      <c r="O112" s="1" t="s">
        <v>2</v>
      </c>
      <c r="P112" s="1" t="s">
        <v>12</v>
      </c>
    </row>
    <row r="113" spans="1:16" x14ac:dyDescent="0.25">
      <c r="A113" s="17">
        <v>844</v>
      </c>
      <c r="B113" s="1">
        <v>3</v>
      </c>
      <c r="C113" s="1">
        <v>2</v>
      </c>
      <c r="D113" s="1">
        <v>500</v>
      </c>
      <c r="E113" s="1">
        <v>66</v>
      </c>
      <c r="F113" s="1">
        <v>21</v>
      </c>
      <c r="G113" s="1">
        <v>6</v>
      </c>
      <c r="H113" s="1">
        <v>0</v>
      </c>
      <c r="I113" s="1">
        <v>1</v>
      </c>
      <c r="J113" s="1">
        <v>174</v>
      </c>
      <c r="K113" s="1">
        <v>0</v>
      </c>
      <c r="L113" s="1">
        <v>60</v>
      </c>
      <c r="M113" s="1" t="s">
        <v>4</v>
      </c>
      <c r="N113" s="1" t="s">
        <v>1</v>
      </c>
      <c r="O113" s="1" t="s">
        <v>10</v>
      </c>
      <c r="P113" s="1" t="s">
        <v>6</v>
      </c>
    </row>
    <row r="114" spans="1:16" x14ac:dyDescent="0.25">
      <c r="A114" s="17">
        <v>838</v>
      </c>
      <c r="B114" s="3">
        <v>5</v>
      </c>
      <c r="C114" s="1">
        <v>10</v>
      </c>
      <c r="D114" s="1">
        <v>543</v>
      </c>
      <c r="E114" s="1">
        <v>71</v>
      </c>
      <c r="F114" s="1">
        <v>19</v>
      </c>
      <c r="G114" s="1">
        <v>9</v>
      </c>
      <c r="H114" s="1">
        <v>0</v>
      </c>
      <c r="I114" s="1">
        <v>1</v>
      </c>
      <c r="J114" s="1">
        <v>187</v>
      </c>
      <c r="K114" s="1">
        <v>13</v>
      </c>
      <c r="L114" s="1">
        <v>76</v>
      </c>
      <c r="M114" s="1" t="s">
        <v>0</v>
      </c>
      <c r="N114" s="1" t="s">
        <v>5</v>
      </c>
      <c r="O114" s="1" t="s">
        <v>7</v>
      </c>
      <c r="P114" s="1" t="s">
        <v>8</v>
      </c>
    </row>
    <row r="115" spans="1:16" x14ac:dyDescent="0.25">
      <c r="A115" s="17">
        <v>817</v>
      </c>
      <c r="B115" s="1">
        <v>3</v>
      </c>
      <c r="C115" s="1">
        <v>0.05</v>
      </c>
      <c r="D115" s="1">
        <v>435</v>
      </c>
      <c r="E115" s="1">
        <v>66</v>
      </c>
      <c r="F115" s="1">
        <v>22</v>
      </c>
      <c r="G115" s="1">
        <v>10.5</v>
      </c>
      <c r="H115" s="1">
        <v>0</v>
      </c>
      <c r="I115" s="1">
        <v>2</v>
      </c>
      <c r="J115" s="1">
        <v>158</v>
      </c>
      <c r="K115" s="1">
        <v>0</v>
      </c>
      <c r="L115" s="1">
        <v>69</v>
      </c>
      <c r="M115" s="1" t="s">
        <v>0</v>
      </c>
      <c r="N115" s="1" t="s">
        <v>5</v>
      </c>
      <c r="O115" s="1" t="s">
        <v>10</v>
      </c>
      <c r="P115" s="1" t="s">
        <v>11</v>
      </c>
    </row>
    <row r="116" spans="1:16" x14ac:dyDescent="0.25">
      <c r="A116" s="17">
        <v>730</v>
      </c>
      <c r="B116" s="1">
        <v>5</v>
      </c>
      <c r="C116" s="1">
        <v>7</v>
      </c>
      <c r="D116" s="1">
        <v>450</v>
      </c>
      <c r="E116" s="1">
        <v>65</v>
      </c>
      <c r="F116" s="1">
        <v>20</v>
      </c>
      <c r="G116" s="1">
        <v>8</v>
      </c>
      <c r="H116" s="1">
        <v>1</v>
      </c>
      <c r="I116" s="1">
        <v>1</v>
      </c>
      <c r="J116" s="1">
        <v>174</v>
      </c>
      <c r="K116" s="1">
        <v>7</v>
      </c>
      <c r="L116" s="1">
        <v>62</v>
      </c>
      <c r="M116" s="1" t="s">
        <v>4</v>
      </c>
      <c r="N116" s="1" t="s">
        <v>1</v>
      </c>
      <c r="O116" s="1" t="s">
        <v>17</v>
      </c>
      <c r="P116" s="1" t="s">
        <v>12</v>
      </c>
    </row>
    <row r="117" spans="1:16" x14ac:dyDescent="0.25">
      <c r="A117" s="17">
        <v>608</v>
      </c>
      <c r="B117" s="1">
        <v>3</v>
      </c>
      <c r="C117" s="1">
        <v>10</v>
      </c>
      <c r="D117" s="1">
        <v>509</v>
      </c>
      <c r="E117" s="1">
        <v>64</v>
      </c>
      <c r="F117" s="1">
        <v>19</v>
      </c>
      <c r="G117" s="1">
        <v>10</v>
      </c>
      <c r="H117" s="1">
        <v>0</v>
      </c>
      <c r="I117" s="1">
        <v>0</v>
      </c>
      <c r="J117" s="1">
        <v>187</v>
      </c>
      <c r="K117" s="1">
        <v>3</v>
      </c>
      <c r="L117" s="1">
        <v>68</v>
      </c>
      <c r="M117" s="1" t="s">
        <v>0</v>
      </c>
      <c r="N117" s="1" t="s">
        <v>2</v>
      </c>
      <c r="O117" s="1" t="s">
        <v>2</v>
      </c>
      <c r="P117" s="1" t="s">
        <v>12</v>
      </c>
    </row>
    <row r="118" spans="1:16" x14ac:dyDescent="0.25">
      <c r="A118" s="17">
        <v>602</v>
      </c>
      <c r="B118" s="1">
        <v>8</v>
      </c>
      <c r="C118" s="1">
        <v>5.5</v>
      </c>
      <c r="D118" s="1">
        <v>525</v>
      </c>
      <c r="E118" s="1">
        <v>70</v>
      </c>
      <c r="F118" s="1">
        <v>22</v>
      </c>
      <c r="G118" s="1">
        <v>5</v>
      </c>
      <c r="H118" s="1">
        <v>1</v>
      </c>
      <c r="I118" s="1">
        <v>0</v>
      </c>
      <c r="J118" s="1">
        <v>165</v>
      </c>
      <c r="K118" s="1">
        <v>0</v>
      </c>
      <c r="L118" s="1">
        <v>56</v>
      </c>
      <c r="M118" s="1" t="s">
        <v>4</v>
      </c>
      <c r="N118" s="1" t="s">
        <v>5</v>
      </c>
      <c r="O118" s="1" t="s">
        <v>2</v>
      </c>
      <c r="P118" s="1" t="s">
        <v>11</v>
      </c>
    </row>
    <row r="119" spans="1:16" x14ac:dyDescent="0.25">
      <c r="A119" s="17">
        <v>460</v>
      </c>
      <c r="B119" s="1">
        <v>3</v>
      </c>
      <c r="C119" s="1">
        <v>31</v>
      </c>
      <c r="D119" s="1">
        <v>555</v>
      </c>
      <c r="E119" s="1">
        <v>80</v>
      </c>
      <c r="F119" s="1">
        <v>20</v>
      </c>
      <c r="G119" s="1">
        <v>10</v>
      </c>
      <c r="H119" s="1">
        <v>1</v>
      </c>
      <c r="I119" s="1">
        <v>0</v>
      </c>
      <c r="J119" s="1">
        <v>181</v>
      </c>
      <c r="K119" s="1">
        <v>0</v>
      </c>
      <c r="L119" s="1">
        <v>80</v>
      </c>
      <c r="M119" s="1" t="s">
        <v>0</v>
      </c>
      <c r="N119" s="1" t="s">
        <v>2</v>
      </c>
      <c r="O119" s="1" t="s">
        <v>2</v>
      </c>
      <c r="P119" s="1" t="s">
        <v>8</v>
      </c>
    </row>
    <row r="120" spans="1:16" x14ac:dyDescent="0.25">
      <c r="A120" s="17">
        <v>130</v>
      </c>
      <c r="B120" s="1">
        <v>7</v>
      </c>
      <c r="C120" s="1">
        <v>9</v>
      </c>
      <c r="D120" s="1">
        <v>513</v>
      </c>
      <c r="E120" s="1">
        <v>61</v>
      </c>
      <c r="F120" s="1">
        <v>19</v>
      </c>
      <c r="G120" s="1">
        <v>10</v>
      </c>
      <c r="H120" s="1">
        <v>1</v>
      </c>
      <c r="I120" s="1">
        <v>0</v>
      </c>
      <c r="J120" s="1">
        <v>170</v>
      </c>
      <c r="K120" s="1">
        <v>3</v>
      </c>
      <c r="L120" s="1">
        <v>79</v>
      </c>
      <c r="M120" s="1" t="s">
        <v>0</v>
      </c>
      <c r="N120" s="1" t="s">
        <v>5</v>
      </c>
      <c r="O120" s="1" t="s">
        <v>17</v>
      </c>
      <c r="P120" s="1" t="s">
        <v>11</v>
      </c>
    </row>
    <row r="121" spans="1:16" x14ac:dyDescent="0.25">
      <c r="A121" s="17">
        <v>111</v>
      </c>
      <c r="B121" s="1">
        <v>5</v>
      </c>
      <c r="C121" s="1">
        <v>4.5</v>
      </c>
      <c r="D121" s="1">
        <v>500</v>
      </c>
      <c r="E121" s="1">
        <v>63</v>
      </c>
      <c r="F121" s="1">
        <v>22</v>
      </c>
      <c r="G121" s="1">
        <v>10</v>
      </c>
      <c r="H121" s="1">
        <v>1</v>
      </c>
      <c r="I121" s="1">
        <v>0</v>
      </c>
      <c r="J121" s="1">
        <v>167</v>
      </c>
      <c r="K121" s="1">
        <v>7</v>
      </c>
      <c r="L121" s="1">
        <v>51</v>
      </c>
      <c r="M121" s="1" t="s">
        <v>4</v>
      </c>
      <c r="N121" s="1" t="s">
        <v>1</v>
      </c>
      <c r="O121" s="1" t="s">
        <v>10</v>
      </c>
      <c r="P121" s="1" t="s">
        <v>12</v>
      </c>
    </row>
    <row r="122" spans="1:16" x14ac:dyDescent="0.25">
      <c r="A122" s="17">
        <v>87</v>
      </c>
      <c r="B122" s="1">
        <v>10</v>
      </c>
      <c r="C122" s="1">
        <v>2</v>
      </c>
      <c r="D122" s="1">
        <v>566</v>
      </c>
      <c r="E122" s="1">
        <v>70</v>
      </c>
      <c r="F122" s="1">
        <v>19</v>
      </c>
      <c r="G122" s="1">
        <v>5</v>
      </c>
      <c r="H122" s="1">
        <v>2</v>
      </c>
      <c r="I122" s="1">
        <v>0</v>
      </c>
      <c r="J122" s="1">
        <v>167</v>
      </c>
      <c r="K122" s="1">
        <v>0</v>
      </c>
      <c r="L122" s="1">
        <v>60</v>
      </c>
      <c r="M122" s="1" t="s">
        <v>4</v>
      </c>
      <c r="N122" s="1" t="s">
        <v>1</v>
      </c>
      <c r="O122" s="1" t="s">
        <v>2</v>
      </c>
      <c r="P122" s="1" t="s">
        <v>13</v>
      </c>
    </row>
    <row r="123" spans="1:16" x14ac:dyDescent="0.25">
      <c r="A123" s="17">
        <v>59</v>
      </c>
      <c r="B123" s="1">
        <v>10</v>
      </c>
      <c r="C123" s="1">
        <v>1</v>
      </c>
      <c r="D123" s="1">
        <v>510</v>
      </c>
      <c r="E123" s="1">
        <v>70</v>
      </c>
      <c r="F123" s="1">
        <v>20</v>
      </c>
      <c r="G123" s="1">
        <v>8</v>
      </c>
      <c r="H123" s="1">
        <v>0</v>
      </c>
      <c r="I123" s="1">
        <v>0</v>
      </c>
      <c r="J123" s="1">
        <v>160</v>
      </c>
      <c r="K123" s="1">
        <v>0</v>
      </c>
      <c r="L123" s="1">
        <v>76</v>
      </c>
      <c r="M123" s="1" t="s">
        <v>0</v>
      </c>
      <c r="N123" s="1" t="s">
        <v>2</v>
      </c>
      <c r="O123" s="1" t="s">
        <v>17</v>
      </c>
      <c r="P123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01F6-5D0A-466F-B800-073D0A8F2D0C}">
  <dimension ref="A1:I152"/>
  <sheetViews>
    <sheetView topLeftCell="A9" workbookViewId="0">
      <selection activeCell="A17" sqref="A17"/>
    </sheetView>
  </sheetViews>
  <sheetFormatPr defaultRowHeight="15.75" x14ac:dyDescent="0.25"/>
  <cols>
    <col min="1" max="1" width="36.25" bestFit="1" customWidth="1"/>
    <col min="5" max="5" width="11.87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0.32109277124878688</v>
      </c>
    </row>
    <row r="5" spans="1:9" x14ac:dyDescent="0.25">
      <c r="A5" t="s">
        <v>46</v>
      </c>
      <c r="B5">
        <v>0.10310056774822576</v>
      </c>
    </row>
    <row r="6" spans="1:9" x14ac:dyDescent="0.25">
      <c r="A6" t="s">
        <v>47</v>
      </c>
      <c r="B6">
        <v>2.0054324021209633E-2</v>
      </c>
    </row>
    <row r="7" spans="1:9" x14ac:dyDescent="0.25">
      <c r="A7" t="s">
        <v>48</v>
      </c>
      <c r="B7">
        <v>8.4553539730315386</v>
      </c>
    </row>
    <row r="8" spans="1:9" ht="16.5" thickBot="1" x14ac:dyDescent="0.3">
      <c r="A8" s="4" t="s">
        <v>49</v>
      </c>
      <c r="B8" s="4">
        <v>119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10</v>
      </c>
      <c r="C12">
        <v>887.57416033097343</v>
      </c>
      <c r="D12">
        <v>88.757416033097343</v>
      </c>
      <c r="E12">
        <v>1.2414838181860557</v>
      </c>
      <c r="F12" s="14">
        <v>0.27325153685902842</v>
      </c>
    </row>
    <row r="13" spans="1:9" x14ac:dyDescent="0.25">
      <c r="A13" t="s">
        <v>52</v>
      </c>
      <c r="B13">
        <v>108</v>
      </c>
      <c r="C13">
        <v>7721.2451674001049</v>
      </c>
      <c r="D13">
        <v>71.493010809260227</v>
      </c>
    </row>
    <row r="14" spans="1:9" ht="16.5" thickBot="1" x14ac:dyDescent="0.3">
      <c r="A14" s="4" t="s">
        <v>53</v>
      </c>
      <c r="B14" s="4">
        <v>118</v>
      </c>
      <c r="C14" s="4">
        <v>8608.8193277310784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5">
      <c r="A17" s="14" t="s">
        <v>54</v>
      </c>
      <c r="B17">
        <v>33.714195644403297</v>
      </c>
      <c r="C17">
        <v>19.766052942179606</v>
      </c>
      <c r="D17">
        <v>1.7056615067775704</v>
      </c>
      <c r="E17" s="14">
        <v>9.0945592858340821E-2</v>
      </c>
      <c r="F17">
        <v>-5.4655503672418178</v>
      </c>
      <c r="G17">
        <v>72.893941656048412</v>
      </c>
      <c r="H17">
        <v>-5.4655503672418178</v>
      </c>
      <c r="I17">
        <v>72.893941656048412</v>
      </c>
    </row>
    <row r="18" spans="1:9" x14ac:dyDescent="0.25">
      <c r="A18" s="7" t="s">
        <v>22</v>
      </c>
      <c r="B18">
        <v>2.6937690812076084E-2</v>
      </c>
      <c r="C18">
        <v>1.0712223199223801E-2</v>
      </c>
      <c r="D18">
        <v>2.5146685530252926</v>
      </c>
      <c r="E18" s="7">
        <v>1.3387991138872939E-2</v>
      </c>
      <c r="F18">
        <v>5.7042060393007882E-3</v>
      </c>
      <c r="G18">
        <v>4.8171175584851379E-2</v>
      </c>
      <c r="H18">
        <v>5.7042060393007882E-3</v>
      </c>
      <c r="I18">
        <v>4.8171175584851379E-2</v>
      </c>
    </row>
    <row r="19" spans="1:9" x14ac:dyDescent="0.25">
      <c r="A19" t="s">
        <v>21</v>
      </c>
      <c r="B19">
        <v>0.21993408530395248</v>
      </c>
      <c r="C19">
        <v>0.17994630105521497</v>
      </c>
      <c r="D19">
        <v>1.2222206514623914</v>
      </c>
      <c r="E19">
        <v>0.22428497417624893</v>
      </c>
      <c r="F19">
        <v>-0.1367507010670041</v>
      </c>
      <c r="G19">
        <v>0.57661887167490899</v>
      </c>
      <c r="H19">
        <v>-0.1367507010670041</v>
      </c>
      <c r="I19">
        <v>0.57661887167490899</v>
      </c>
    </row>
    <row r="20" spans="1:9" x14ac:dyDescent="0.25">
      <c r="A20" s="14" t="s">
        <v>25</v>
      </c>
      <c r="B20">
        <v>-0.59169740837382145</v>
      </c>
      <c r="C20">
        <v>0.30797335217816857</v>
      </c>
      <c r="D20">
        <v>-1.9212617071866431</v>
      </c>
      <c r="E20" s="14">
        <v>5.7334769074930243E-2</v>
      </c>
      <c r="F20">
        <v>-1.2021540206267796</v>
      </c>
      <c r="G20">
        <v>1.8759203879136654E-2</v>
      </c>
      <c r="H20">
        <v>-1.2021540206267796</v>
      </c>
      <c r="I20">
        <v>1.8759203879136654E-2</v>
      </c>
    </row>
    <row r="21" spans="1:9" x14ac:dyDescent="0.25">
      <c r="A21" t="s">
        <v>23</v>
      </c>
      <c r="B21">
        <v>3.7226676443178244E-2</v>
      </c>
      <c r="C21">
        <v>5.3719094521209834E-2</v>
      </c>
      <c r="D21">
        <v>0.69298778721000387</v>
      </c>
      <c r="E21">
        <v>0.4898047597215216</v>
      </c>
      <c r="F21">
        <v>-6.9253888264065339E-2</v>
      </c>
      <c r="G21">
        <v>0.14370724115042183</v>
      </c>
      <c r="H21">
        <v>-6.9253888264065339E-2</v>
      </c>
      <c r="I21">
        <v>0.14370724115042183</v>
      </c>
    </row>
    <row r="22" spans="1:9" x14ac:dyDescent="0.25">
      <c r="A22" t="s">
        <v>27</v>
      </c>
      <c r="B22">
        <v>-0.14540581978654887</v>
      </c>
      <c r="C22">
        <v>0.79849339444791056</v>
      </c>
      <c r="D22">
        <v>-0.18210021622919559</v>
      </c>
      <c r="E22">
        <v>0.85584543953266234</v>
      </c>
      <c r="F22">
        <v>-1.7281582528575754</v>
      </c>
      <c r="G22">
        <v>1.4373466132844777</v>
      </c>
      <c r="H22">
        <v>-1.7281582528575754</v>
      </c>
      <c r="I22">
        <v>1.4373466132844777</v>
      </c>
    </row>
    <row r="23" spans="1:9" x14ac:dyDescent="0.25">
      <c r="A23" t="s">
        <v>28</v>
      </c>
      <c r="B23">
        <v>-1.883195973988068E-2</v>
      </c>
      <c r="C23">
        <v>0.91378962048030643</v>
      </c>
      <c r="D23">
        <v>-2.0608638266193281E-2</v>
      </c>
      <c r="E23">
        <v>0.9835958763133974</v>
      </c>
      <c r="F23">
        <v>-1.8301215147777765</v>
      </c>
      <c r="G23">
        <v>1.7924575952980151</v>
      </c>
      <c r="H23">
        <v>-1.8301215147777765</v>
      </c>
      <c r="I23">
        <v>1.7924575952980151</v>
      </c>
    </row>
    <row r="24" spans="1:9" x14ac:dyDescent="0.25">
      <c r="A24" t="s">
        <v>29</v>
      </c>
      <c r="B24">
        <v>-4.1573019455762944E-2</v>
      </c>
      <c r="C24">
        <v>0.13265971694042111</v>
      </c>
      <c r="D24">
        <v>-0.31338088467679925</v>
      </c>
      <c r="E24">
        <v>0.75459572617622206</v>
      </c>
      <c r="F24">
        <v>-0.30452759267817464</v>
      </c>
      <c r="G24">
        <v>0.22138155376664878</v>
      </c>
      <c r="H24">
        <v>-0.30452759267817464</v>
      </c>
      <c r="I24">
        <v>0.22138155376664878</v>
      </c>
    </row>
    <row r="25" spans="1:9" x14ac:dyDescent="0.25">
      <c r="A25" t="s">
        <v>30</v>
      </c>
      <c r="B25">
        <v>0.1079559457046565</v>
      </c>
      <c r="C25">
        <v>0.1359440011376078</v>
      </c>
      <c r="D25">
        <v>0.79412070265152268</v>
      </c>
      <c r="E25">
        <v>0.42886662750805571</v>
      </c>
      <c r="F25">
        <v>-0.1615086485650653</v>
      </c>
      <c r="G25">
        <v>0.3774205399743783</v>
      </c>
      <c r="H25">
        <v>-0.1615086485650653</v>
      </c>
      <c r="I25">
        <v>0.3774205399743783</v>
      </c>
    </row>
    <row r="26" spans="1:9" x14ac:dyDescent="0.25">
      <c r="A26" t="s">
        <v>31</v>
      </c>
      <c r="B26">
        <v>5.8806884449730756E-2</v>
      </c>
      <c r="C26">
        <v>9.9339130451275515E-2</v>
      </c>
      <c r="D26">
        <v>0.59198106710401222</v>
      </c>
      <c r="E26">
        <v>0.55510051656821957</v>
      </c>
      <c r="F26">
        <v>-0.13810050578563482</v>
      </c>
      <c r="G26">
        <v>0.25571427468509633</v>
      </c>
      <c r="H26">
        <v>-0.13810050578563482</v>
      </c>
      <c r="I26">
        <v>0.25571427468509633</v>
      </c>
    </row>
    <row r="27" spans="1:9" ht="16.5" thickBot="1" x14ac:dyDescent="0.3">
      <c r="A27" s="4" t="s">
        <v>36</v>
      </c>
      <c r="B27" s="4">
        <v>-0.374262301241927</v>
      </c>
      <c r="C27" s="4">
        <v>0.49717119144814037</v>
      </c>
      <c r="D27" s="4">
        <v>-0.75278356364895305</v>
      </c>
      <c r="E27" s="4">
        <v>0.45321772165876106</v>
      </c>
      <c r="F27" s="4">
        <v>-1.3597418535949408</v>
      </c>
      <c r="G27" s="4">
        <v>0.61121725111108671</v>
      </c>
      <c r="H27" s="4">
        <v>-1.3597418535949408</v>
      </c>
      <c r="I27" s="4">
        <v>0.61121725111108671</v>
      </c>
    </row>
    <row r="31" spans="1:9" x14ac:dyDescent="0.25">
      <c r="A31" t="s">
        <v>67</v>
      </c>
    </row>
    <row r="32" spans="1:9" ht="16.5" thickBot="1" x14ac:dyDescent="0.3"/>
    <row r="33" spans="1:2" x14ac:dyDescent="0.25">
      <c r="A33" s="5" t="s">
        <v>68</v>
      </c>
      <c r="B33" s="5" t="s">
        <v>24</v>
      </c>
    </row>
    <row r="34" spans="1:2" x14ac:dyDescent="0.25">
      <c r="A34">
        <v>0.42016806722689076</v>
      </c>
      <c r="B34">
        <v>42</v>
      </c>
    </row>
    <row r="35" spans="1:2" x14ac:dyDescent="0.25">
      <c r="A35">
        <v>1.2605042016806722</v>
      </c>
      <c r="B35">
        <v>45</v>
      </c>
    </row>
    <row r="36" spans="1:2" x14ac:dyDescent="0.25">
      <c r="A36">
        <v>2.1008403361344539</v>
      </c>
      <c r="B36">
        <v>48</v>
      </c>
    </row>
    <row r="37" spans="1:2" x14ac:dyDescent="0.25">
      <c r="A37">
        <v>2.9411764705882351</v>
      </c>
      <c r="B37">
        <v>50</v>
      </c>
    </row>
    <row r="38" spans="1:2" x14ac:dyDescent="0.25">
      <c r="A38">
        <v>3.7815126050420167</v>
      </c>
      <c r="B38">
        <v>50.5</v>
      </c>
    </row>
    <row r="39" spans="1:2" x14ac:dyDescent="0.25">
      <c r="A39">
        <v>4.6218487394957988</v>
      </c>
      <c r="B39">
        <v>53</v>
      </c>
    </row>
    <row r="40" spans="1:2" x14ac:dyDescent="0.25">
      <c r="A40">
        <v>5.46218487394958</v>
      </c>
      <c r="B40">
        <v>54</v>
      </c>
    </row>
    <row r="41" spans="1:2" x14ac:dyDescent="0.25">
      <c r="A41">
        <v>6.302521008403362</v>
      </c>
      <c r="B41">
        <v>55</v>
      </c>
    </row>
    <row r="42" spans="1:2" x14ac:dyDescent="0.25">
      <c r="A42">
        <v>7.1428571428571432</v>
      </c>
      <c r="B42">
        <v>55</v>
      </c>
    </row>
    <row r="43" spans="1:2" x14ac:dyDescent="0.25">
      <c r="A43">
        <v>7.9831932773109244</v>
      </c>
      <c r="B43">
        <v>55</v>
      </c>
    </row>
    <row r="44" spans="1:2" x14ac:dyDescent="0.25">
      <c r="A44">
        <v>8.8235294117647065</v>
      </c>
      <c r="B44">
        <v>55</v>
      </c>
    </row>
    <row r="45" spans="1:2" x14ac:dyDescent="0.25">
      <c r="A45">
        <v>9.6638655462184886</v>
      </c>
      <c r="B45">
        <v>57</v>
      </c>
    </row>
    <row r="46" spans="1:2" x14ac:dyDescent="0.25">
      <c r="A46">
        <v>10.504201680672269</v>
      </c>
      <c r="B46">
        <v>60</v>
      </c>
    </row>
    <row r="47" spans="1:2" x14ac:dyDescent="0.25">
      <c r="A47">
        <v>11.344537815126051</v>
      </c>
      <c r="B47">
        <v>60</v>
      </c>
    </row>
    <row r="48" spans="1:2" x14ac:dyDescent="0.25">
      <c r="A48">
        <v>12.184873949579833</v>
      </c>
      <c r="B48">
        <v>61</v>
      </c>
    </row>
    <row r="49" spans="1:2" x14ac:dyDescent="0.25">
      <c r="A49">
        <v>13.025210084033613</v>
      </c>
      <c r="B49">
        <v>62</v>
      </c>
    </row>
    <row r="50" spans="1:2" x14ac:dyDescent="0.25">
      <c r="A50">
        <v>13.865546218487395</v>
      </c>
      <c r="B50">
        <v>63</v>
      </c>
    </row>
    <row r="51" spans="1:2" x14ac:dyDescent="0.25">
      <c r="A51">
        <v>14.705882352941178</v>
      </c>
      <c r="B51">
        <v>63</v>
      </c>
    </row>
    <row r="52" spans="1:2" x14ac:dyDescent="0.25">
      <c r="A52">
        <v>15.546218487394958</v>
      </c>
      <c r="B52">
        <v>63</v>
      </c>
    </row>
    <row r="53" spans="1:2" x14ac:dyDescent="0.25">
      <c r="A53">
        <v>16.386554621848738</v>
      </c>
      <c r="B53">
        <v>64</v>
      </c>
    </row>
    <row r="54" spans="1:2" x14ac:dyDescent="0.25">
      <c r="A54">
        <v>17.22689075630252</v>
      </c>
      <c r="B54">
        <v>65</v>
      </c>
    </row>
    <row r="55" spans="1:2" x14ac:dyDescent="0.25">
      <c r="A55">
        <v>18.067226890756302</v>
      </c>
      <c r="B55">
        <v>65</v>
      </c>
    </row>
    <row r="56" spans="1:2" x14ac:dyDescent="0.25">
      <c r="A56">
        <v>18.907563025210084</v>
      </c>
      <c r="B56">
        <v>65</v>
      </c>
    </row>
    <row r="57" spans="1:2" x14ac:dyDescent="0.25">
      <c r="A57">
        <v>19.747899159663863</v>
      </c>
      <c r="B57">
        <v>65</v>
      </c>
    </row>
    <row r="58" spans="1:2" x14ac:dyDescent="0.25">
      <c r="A58">
        <v>20.588235294117645</v>
      </c>
      <c r="B58">
        <v>65</v>
      </c>
    </row>
    <row r="59" spans="1:2" x14ac:dyDescent="0.25">
      <c r="A59">
        <v>21.428571428571427</v>
      </c>
      <c r="B59">
        <v>65</v>
      </c>
    </row>
    <row r="60" spans="1:2" x14ac:dyDescent="0.25">
      <c r="A60">
        <v>22.268907563025209</v>
      </c>
      <c r="B60">
        <v>65</v>
      </c>
    </row>
    <row r="61" spans="1:2" x14ac:dyDescent="0.25">
      <c r="A61">
        <v>23.109243697478991</v>
      </c>
      <c r="B61">
        <v>65</v>
      </c>
    </row>
    <row r="62" spans="1:2" x14ac:dyDescent="0.25">
      <c r="A62">
        <v>23.949579831932773</v>
      </c>
      <c r="B62">
        <v>65</v>
      </c>
    </row>
    <row r="63" spans="1:2" x14ac:dyDescent="0.25">
      <c r="A63">
        <v>24.789915966386552</v>
      </c>
      <c r="B63">
        <v>65</v>
      </c>
    </row>
    <row r="64" spans="1:2" x14ac:dyDescent="0.25">
      <c r="A64">
        <v>25.630252100840334</v>
      </c>
      <c r="B64">
        <v>65</v>
      </c>
    </row>
    <row r="65" spans="1:2" x14ac:dyDescent="0.25">
      <c r="A65">
        <v>26.470588235294116</v>
      </c>
      <c r="B65">
        <v>65</v>
      </c>
    </row>
    <row r="66" spans="1:2" x14ac:dyDescent="0.25">
      <c r="A66">
        <v>27.310924369747898</v>
      </c>
      <c r="B66">
        <v>65</v>
      </c>
    </row>
    <row r="67" spans="1:2" x14ac:dyDescent="0.25">
      <c r="A67">
        <v>28.15126050420168</v>
      </c>
      <c r="B67">
        <v>65</v>
      </c>
    </row>
    <row r="68" spans="1:2" x14ac:dyDescent="0.25">
      <c r="A68">
        <v>28.991596638655462</v>
      </c>
      <c r="B68">
        <v>65</v>
      </c>
    </row>
    <row r="69" spans="1:2" x14ac:dyDescent="0.25">
      <c r="A69">
        <v>29.831932773109244</v>
      </c>
      <c r="B69">
        <v>66</v>
      </c>
    </row>
    <row r="70" spans="1:2" x14ac:dyDescent="0.25">
      <c r="A70">
        <v>30.672268907563023</v>
      </c>
      <c r="B70">
        <v>66</v>
      </c>
    </row>
    <row r="71" spans="1:2" x14ac:dyDescent="0.25">
      <c r="A71">
        <v>31.512605042016805</v>
      </c>
      <c r="B71">
        <v>66</v>
      </c>
    </row>
    <row r="72" spans="1:2" x14ac:dyDescent="0.25">
      <c r="A72">
        <v>32.352941176470587</v>
      </c>
      <c r="B72">
        <v>66</v>
      </c>
    </row>
    <row r="73" spans="1:2" x14ac:dyDescent="0.25">
      <c r="A73">
        <v>33.193277310924366</v>
      </c>
      <c r="B73">
        <v>66</v>
      </c>
    </row>
    <row r="74" spans="1:2" x14ac:dyDescent="0.25">
      <c r="A74">
        <v>34.033613445378151</v>
      </c>
      <c r="B74">
        <v>66</v>
      </c>
    </row>
    <row r="75" spans="1:2" x14ac:dyDescent="0.25">
      <c r="A75">
        <v>34.87394957983193</v>
      </c>
      <c r="B75">
        <v>66</v>
      </c>
    </row>
    <row r="76" spans="1:2" x14ac:dyDescent="0.25">
      <c r="A76">
        <v>35.714285714285715</v>
      </c>
      <c r="B76">
        <v>66</v>
      </c>
    </row>
    <row r="77" spans="1:2" x14ac:dyDescent="0.25">
      <c r="A77">
        <v>36.554621848739494</v>
      </c>
      <c r="B77">
        <v>67</v>
      </c>
    </row>
    <row r="78" spans="1:2" x14ac:dyDescent="0.25">
      <c r="A78">
        <v>37.394957983193279</v>
      </c>
      <c r="B78">
        <v>67</v>
      </c>
    </row>
    <row r="79" spans="1:2" x14ac:dyDescent="0.25">
      <c r="A79">
        <v>38.235294117647058</v>
      </c>
      <c r="B79">
        <v>67</v>
      </c>
    </row>
    <row r="80" spans="1:2" x14ac:dyDescent="0.25">
      <c r="A80">
        <v>39.075630252100837</v>
      </c>
      <c r="B80">
        <v>67</v>
      </c>
    </row>
    <row r="81" spans="1:2" x14ac:dyDescent="0.25">
      <c r="A81">
        <v>39.915966386554622</v>
      </c>
      <c r="B81">
        <v>67</v>
      </c>
    </row>
    <row r="82" spans="1:2" x14ac:dyDescent="0.25">
      <c r="A82">
        <v>40.756302521008401</v>
      </c>
      <c r="B82">
        <v>68</v>
      </c>
    </row>
    <row r="83" spans="1:2" x14ac:dyDescent="0.25">
      <c r="A83">
        <v>41.596638655462186</v>
      </c>
      <c r="B83">
        <v>68</v>
      </c>
    </row>
    <row r="84" spans="1:2" x14ac:dyDescent="0.25">
      <c r="A84">
        <v>42.436974789915965</v>
      </c>
      <c r="B84">
        <v>68</v>
      </c>
    </row>
    <row r="85" spans="1:2" x14ac:dyDescent="0.25">
      <c r="A85">
        <v>43.27731092436975</v>
      </c>
      <c r="B85">
        <v>68</v>
      </c>
    </row>
    <row r="86" spans="1:2" x14ac:dyDescent="0.25">
      <c r="A86">
        <v>44.117647058823529</v>
      </c>
      <c r="B86">
        <v>68</v>
      </c>
    </row>
    <row r="87" spans="1:2" x14ac:dyDescent="0.25">
      <c r="A87">
        <v>44.957983193277308</v>
      </c>
      <c r="B87">
        <v>68</v>
      </c>
    </row>
    <row r="88" spans="1:2" x14ac:dyDescent="0.25">
      <c r="A88">
        <v>45.798319327731093</v>
      </c>
      <c r="B88">
        <v>68</v>
      </c>
    </row>
    <row r="89" spans="1:2" x14ac:dyDescent="0.25">
      <c r="A89">
        <v>46.638655462184872</v>
      </c>
      <c r="B89">
        <v>68</v>
      </c>
    </row>
    <row r="90" spans="1:2" x14ac:dyDescent="0.25">
      <c r="A90">
        <v>47.478991596638657</v>
      </c>
      <c r="B90">
        <v>68</v>
      </c>
    </row>
    <row r="91" spans="1:2" x14ac:dyDescent="0.25">
      <c r="A91">
        <v>48.319327731092436</v>
      </c>
      <c r="B91">
        <v>68</v>
      </c>
    </row>
    <row r="92" spans="1:2" x14ac:dyDescent="0.25">
      <c r="A92">
        <v>49.159663865546214</v>
      </c>
      <c r="B92">
        <v>68</v>
      </c>
    </row>
    <row r="93" spans="1:2" x14ac:dyDescent="0.25">
      <c r="A93">
        <v>50</v>
      </c>
      <c r="B93">
        <v>68</v>
      </c>
    </row>
    <row r="94" spans="1:2" x14ac:dyDescent="0.25">
      <c r="A94">
        <v>50.840336134453779</v>
      </c>
      <c r="B94">
        <v>68</v>
      </c>
    </row>
    <row r="95" spans="1:2" x14ac:dyDescent="0.25">
      <c r="A95">
        <v>51.680672268907564</v>
      </c>
      <c r="B95">
        <v>68</v>
      </c>
    </row>
    <row r="96" spans="1:2" x14ac:dyDescent="0.25">
      <c r="A96">
        <v>52.521008403361343</v>
      </c>
      <c r="B96">
        <v>69</v>
      </c>
    </row>
    <row r="97" spans="1:2" x14ac:dyDescent="0.25">
      <c r="A97">
        <v>53.361344537815128</v>
      </c>
      <c r="B97">
        <v>70</v>
      </c>
    </row>
    <row r="98" spans="1:2" x14ac:dyDescent="0.25">
      <c r="A98">
        <v>54.201680672268907</v>
      </c>
      <c r="B98">
        <v>70</v>
      </c>
    </row>
    <row r="99" spans="1:2" x14ac:dyDescent="0.25">
      <c r="A99">
        <v>55.042016806722685</v>
      </c>
      <c r="B99">
        <v>70</v>
      </c>
    </row>
    <row r="100" spans="1:2" x14ac:dyDescent="0.25">
      <c r="A100">
        <v>55.882352941176471</v>
      </c>
      <c r="B100">
        <v>70</v>
      </c>
    </row>
    <row r="101" spans="1:2" x14ac:dyDescent="0.25">
      <c r="A101">
        <v>56.72268907563025</v>
      </c>
      <c r="B101">
        <v>70</v>
      </c>
    </row>
    <row r="102" spans="1:2" x14ac:dyDescent="0.25">
      <c r="A102">
        <v>57.563025210084035</v>
      </c>
      <c r="B102">
        <v>70</v>
      </c>
    </row>
    <row r="103" spans="1:2" x14ac:dyDescent="0.25">
      <c r="A103">
        <v>58.403361344537814</v>
      </c>
      <c r="B103">
        <v>70</v>
      </c>
    </row>
    <row r="104" spans="1:2" x14ac:dyDescent="0.25">
      <c r="A104">
        <v>59.243697478991599</v>
      </c>
      <c r="B104">
        <v>70</v>
      </c>
    </row>
    <row r="105" spans="1:2" x14ac:dyDescent="0.25">
      <c r="A105">
        <v>60.084033613445378</v>
      </c>
      <c r="B105">
        <v>70</v>
      </c>
    </row>
    <row r="106" spans="1:2" x14ac:dyDescent="0.25">
      <c r="A106">
        <v>60.924369747899156</v>
      </c>
      <c r="B106">
        <v>70</v>
      </c>
    </row>
    <row r="107" spans="1:2" x14ac:dyDescent="0.25">
      <c r="A107">
        <v>61.764705882352942</v>
      </c>
      <c r="B107">
        <v>70</v>
      </c>
    </row>
    <row r="108" spans="1:2" x14ac:dyDescent="0.25">
      <c r="A108">
        <v>62.605042016806721</v>
      </c>
      <c r="B108">
        <v>70</v>
      </c>
    </row>
    <row r="109" spans="1:2" x14ac:dyDescent="0.25">
      <c r="A109">
        <v>63.445378151260506</v>
      </c>
      <c r="B109">
        <v>70</v>
      </c>
    </row>
    <row r="110" spans="1:2" x14ac:dyDescent="0.25">
      <c r="A110">
        <v>64.285714285714292</v>
      </c>
      <c r="B110">
        <v>70</v>
      </c>
    </row>
    <row r="111" spans="1:2" x14ac:dyDescent="0.25">
      <c r="A111">
        <v>65.12605042016807</v>
      </c>
      <c r="B111">
        <v>70</v>
      </c>
    </row>
    <row r="112" spans="1:2" x14ac:dyDescent="0.25">
      <c r="A112">
        <v>65.966386554621849</v>
      </c>
      <c r="B112">
        <v>70</v>
      </c>
    </row>
    <row r="113" spans="1:2" x14ac:dyDescent="0.25">
      <c r="A113">
        <v>66.806722689075642</v>
      </c>
      <c r="B113">
        <v>70</v>
      </c>
    </row>
    <row r="114" spans="1:2" x14ac:dyDescent="0.25">
      <c r="A114">
        <v>67.64705882352942</v>
      </c>
      <c r="B114">
        <v>70</v>
      </c>
    </row>
    <row r="115" spans="1:2" x14ac:dyDescent="0.25">
      <c r="A115">
        <v>68.487394957983199</v>
      </c>
      <c r="B115">
        <v>71</v>
      </c>
    </row>
    <row r="116" spans="1:2" x14ac:dyDescent="0.25">
      <c r="A116">
        <v>69.327731092436977</v>
      </c>
      <c r="B116">
        <v>71</v>
      </c>
    </row>
    <row r="117" spans="1:2" x14ac:dyDescent="0.25">
      <c r="A117">
        <v>70.16806722689077</v>
      </c>
      <c r="B117">
        <v>72</v>
      </c>
    </row>
    <row r="118" spans="1:2" x14ac:dyDescent="0.25">
      <c r="A118">
        <v>71.008403361344548</v>
      </c>
      <c r="B118">
        <v>72</v>
      </c>
    </row>
    <row r="119" spans="1:2" x14ac:dyDescent="0.25">
      <c r="A119">
        <v>71.848739495798327</v>
      </c>
      <c r="B119">
        <v>72</v>
      </c>
    </row>
    <row r="120" spans="1:2" x14ac:dyDescent="0.25">
      <c r="A120">
        <v>72.689075630252105</v>
      </c>
      <c r="B120">
        <v>72</v>
      </c>
    </row>
    <row r="121" spans="1:2" x14ac:dyDescent="0.25">
      <c r="A121">
        <v>73.529411764705884</v>
      </c>
      <c r="B121">
        <v>72</v>
      </c>
    </row>
    <row r="122" spans="1:2" x14ac:dyDescent="0.25">
      <c r="A122">
        <v>74.369747899159677</v>
      </c>
      <c r="B122">
        <v>72</v>
      </c>
    </row>
    <row r="123" spans="1:2" x14ac:dyDescent="0.25">
      <c r="A123">
        <v>75.210084033613455</v>
      </c>
      <c r="B123">
        <v>72</v>
      </c>
    </row>
    <row r="124" spans="1:2" x14ac:dyDescent="0.25">
      <c r="A124">
        <v>76.050420168067234</v>
      </c>
      <c r="B124">
        <v>73</v>
      </c>
    </row>
    <row r="125" spans="1:2" x14ac:dyDescent="0.25">
      <c r="A125">
        <v>76.890756302521012</v>
      </c>
      <c r="B125">
        <v>73</v>
      </c>
    </row>
    <row r="126" spans="1:2" x14ac:dyDescent="0.25">
      <c r="A126">
        <v>77.731092436974791</v>
      </c>
      <c r="B126">
        <v>73</v>
      </c>
    </row>
    <row r="127" spans="1:2" x14ac:dyDescent="0.25">
      <c r="A127">
        <v>78.571428571428584</v>
      </c>
      <c r="B127">
        <v>73</v>
      </c>
    </row>
    <row r="128" spans="1:2" x14ac:dyDescent="0.25">
      <c r="A128">
        <v>79.411764705882362</v>
      </c>
      <c r="B128">
        <v>74</v>
      </c>
    </row>
    <row r="129" spans="1:2" x14ac:dyDescent="0.25">
      <c r="A129">
        <v>80.252100840336141</v>
      </c>
      <c r="B129">
        <v>74</v>
      </c>
    </row>
    <row r="130" spans="1:2" x14ac:dyDescent="0.25">
      <c r="A130">
        <v>81.092436974789919</v>
      </c>
      <c r="B130">
        <v>74</v>
      </c>
    </row>
    <row r="131" spans="1:2" x14ac:dyDescent="0.25">
      <c r="A131">
        <v>81.932773109243698</v>
      </c>
      <c r="B131">
        <v>74</v>
      </c>
    </row>
    <row r="132" spans="1:2" x14ac:dyDescent="0.25">
      <c r="A132">
        <v>82.77310924369749</v>
      </c>
      <c r="B132">
        <v>75</v>
      </c>
    </row>
    <row r="133" spans="1:2" x14ac:dyDescent="0.25">
      <c r="A133">
        <v>83.613445378151269</v>
      </c>
      <c r="B133">
        <v>75</v>
      </c>
    </row>
    <row r="134" spans="1:2" x14ac:dyDescent="0.25">
      <c r="A134">
        <v>84.453781512605048</v>
      </c>
      <c r="B134">
        <v>75</v>
      </c>
    </row>
    <row r="135" spans="1:2" x14ac:dyDescent="0.25">
      <c r="A135">
        <v>85.294117647058826</v>
      </c>
      <c r="B135">
        <v>75</v>
      </c>
    </row>
    <row r="136" spans="1:2" x14ac:dyDescent="0.25">
      <c r="A136">
        <v>86.134453781512619</v>
      </c>
      <c r="B136">
        <v>75</v>
      </c>
    </row>
    <row r="137" spans="1:2" x14ac:dyDescent="0.25">
      <c r="A137">
        <v>86.974789915966397</v>
      </c>
      <c r="B137">
        <v>76</v>
      </c>
    </row>
    <row r="138" spans="1:2" x14ac:dyDescent="0.25">
      <c r="A138">
        <v>87.815126050420176</v>
      </c>
      <c r="B138">
        <v>76</v>
      </c>
    </row>
    <row r="139" spans="1:2" x14ac:dyDescent="0.25">
      <c r="A139">
        <v>88.655462184873954</v>
      </c>
      <c r="B139">
        <v>76</v>
      </c>
    </row>
    <row r="140" spans="1:2" x14ac:dyDescent="0.25">
      <c r="A140">
        <v>89.495798319327733</v>
      </c>
      <c r="B140">
        <v>76</v>
      </c>
    </row>
    <row r="141" spans="1:2" x14ac:dyDescent="0.25">
      <c r="A141">
        <v>90.336134453781526</v>
      </c>
      <c r="B141">
        <v>78</v>
      </c>
    </row>
    <row r="142" spans="1:2" x14ac:dyDescent="0.25">
      <c r="A142">
        <v>91.176470588235304</v>
      </c>
      <c r="B142">
        <v>78</v>
      </c>
    </row>
    <row r="143" spans="1:2" x14ac:dyDescent="0.25">
      <c r="A143">
        <v>92.016806722689083</v>
      </c>
      <c r="B143">
        <v>79</v>
      </c>
    </row>
    <row r="144" spans="1:2" x14ac:dyDescent="0.25">
      <c r="A144">
        <v>92.857142857142861</v>
      </c>
      <c r="B144">
        <v>80</v>
      </c>
    </row>
    <row r="145" spans="1:2" x14ac:dyDescent="0.25">
      <c r="A145">
        <v>93.69747899159664</v>
      </c>
      <c r="B145">
        <v>80</v>
      </c>
    </row>
    <row r="146" spans="1:2" x14ac:dyDescent="0.25">
      <c r="A146">
        <v>94.537815126050432</v>
      </c>
      <c r="B146">
        <v>80</v>
      </c>
    </row>
    <row r="147" spans="1:2" x14ac:dyDescent="0.25">
      <c r="A147">
        <v>95.378151260504211</v>
      </c>
      <c r="B147">
        <v>82</v>
      </c>
    </row>
    <row r="148" spans="1:2" x14ac:dyDescent="0.25">
      <c r="A148">
        <v>96.21848739495799</v>
      </c>
      <c r="B148">
        <v>86</v>
      </c>
    </row>
    <row r="149" spans="1:2" x14ac:dyDescent="0.25">
      <c r="A149">
        <v>97.058823529411768</v>
      </c>
      <c r="B149">
        <v>86</v>
      </c>
    </row>
    <row r="150" spans="1:2" x14ac:dyDescent="0.25">
      <c r="A150">
        <v>97.899159663865547</v>
      </c>
      <c r="B150">
        <v>90</v>
      </c>
    </row>
    <row r="151" spans="1:2" x14ac:dyDescent="0.25">
      <c r="A151">
        <v>98.739495798319339</v>
      </c>
      <c r="B151">
        <v>95</v>
      </c>
    </row>
    <row r="152" spans="1:2" ht="16.5" thickBot="1" x14ac:dyDescent="0.3">
      <c r="A152" s="4">
        <v>99.579831932773118</v>
      </c>
      <c r="B152" s="4">
        <v>99</v>
      </c>
    </row>
  </sheetData>
  <sortState xmlns:xlrd2="http://schemas.microsoft.com/office/spreadsheetml/2017/richdata2" ref="B34:B152">
    <sortCondition ref="B3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AA03-8B73-4353-92FF-BD8831CD7C48}">
  <dimension ref="A1:J143"/>
  <sheetViews>
    <sheetView topLeftCell="A9" workbookViewId="0">
      <selection activeCell="J34" sqref="J34:J35"/>
    </sheetView>
  </sheetViews>
  <sheetFormatPr defaultRowHeight="15.75" x14ac:dyDescent="0.25"/>
  <cols>
    <col min="1" max="1" width="20.625" bestFit="1" customWidth="1"/>
    <col min="5" max="5" width="11.875" bestFit="1" customWidth="1"/>
    <col min="6" max="6" width="12.7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0.18663490601430519</v>
      </c>
    </row>
    <row r="5" spans="1:9" x14ac:dyDescent="0.25">
      <c r="A5" t="s">
        <v>46</v>
      </c>
      <c r="B5">
        <v>3.4832588142968531E-2</v>
      </c>
    </row>
    <row r="6" spans="1:9" x14ac:dyDescent="0.25">
      <c r="A6" t="s">
        <v>47</v>
      </c>
      <c r="B6">
        <v>2.6583294024532363E-2</v>
      </c>
    </row>
    <row r="7" spans="1:9" x14ac:dyDescent="0.25">
      <c r="A7" t="s">
        <v>48</v>
      </c>
      <c r="B7">
        <v>8.4271396480022549</v>
      </c>
    </row>
    <row r="8" spans="1:9" ht="16.5" thickBot="1" x14ac:dyDescent="0.3">
      <c r="A8" s="4" t="s">
        <v>49</v>
      </c>
      <c r="B8" s="4">
        <v>119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1</v>
      </c>
      <c r="C12">
        <v>299.86745804008387</v>
      </c>
      <c r="D12">
        <v>299.86745804008387</v>
      </c>
      <c r="E12">
        <v>4.2224931785523259</v>
      </c>
      <c r="F12" s="7">
        <v>4.2118211800494937E-2</v>
      </c>
    </row>
    <row r="13" spans="1:9" x14ac:dyDescent="0.25">
      <c r="A13" t="s">
        <v>52</v>
      </c>
      <c r="B13">
        <v>117</v>
      </c>
      <c r="C13">
        <v>8308.9518696909945</v>
      </c>
      <c r="D13">
        <v>71.016682646931571</v>
      </c>
    </row>
    <row r="14" spans="1:9" ht="16.5" thickBot="1" x14ac:dyDescent="0.3">
      <c r="A14" s="4" t="s">
        <v>53</v>
      </c>
      <c r="B14" s="4">
        <v>118</v>
      </c>
      <c r="C14" s="4">
        <v>8608.8193277310784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10" x14ac:dyDescent="0.25">
      <c r="A17" t="s">
        <v>54</v>
      </c>
      <c r="B17">
        <v>58.288957528838857</v>
      </c>
      <c r="C17">
        <v>5.0652510877473214</v>
      </c>
      <c r="D17">
        <v>11.507614631353213</v>
      </c>
      <c r="E17" s="7">
        <v>5.8762530840702837E-21</v>
      </c>
      <c r="F17">
        <v>48.257493175381178</v>
      </c>
      <c r="G17">
        <v>68.320421882296543</v>
      </c>
      <c r="H17">
        <v>48.257493175381178</v>
      </c>
      <c r="I17">
        <v>68.320421882296543</v>
      </c>
    </row>
    <row r="18" spans="1:10" ht="16.5" thickBot="1" x14ac:dyDescent="0.3">
      <c r="A18" s="4" t="s">
        <v>22</v>
      </c>
      <c r="B18" s="4">
        <v>2.103035810243056E-2</v>
      </c>
      <c r="C18" s="4">
        <v>1.0234395349697141E-2</v>
      </c>
      <c r="D18" s="4">
        <v>2.0548705989800262</v>
      </c>
      <c r="E18" s="9">
        <v>4.2118211800490267E-2</v>
      </c>
      <c r="F18" s="4">
        <v>7.6167440814626369E-4</v>
      </c>
      <c r="G18" s="4">
        <v>4.1299041796714855E-2</v>
      </c>
      <c r="H18" s="4">
        <v>7.6167440814626369E-4</v>
      </c>
      <c r="I18" s="4">
        <v>4.1299041796714855E-2</v>
      </c>
      <c r="J18" s="1"/>
    </row>
    <row r="22" spans="1:10" x14ac:dyDescent="0.25">
      <c r="A22" t="s">
        <v>67</v>
      </c>
    </row>
    <row r="23" spans="1:10" ht="16.5" thickBot="1" x14ac:dyDescent="0.3"/>
    <row r="24" spans="1:10" x14ac:dyDescent="0.25">
      <c r="A24" s="5" t="s">
        <v>68</v>
      </c>
      <c r="B24" s="5" t="s">
        <v>24</v>
      </c>
    </row>
    <row r="25" spans="1:10" x14ac:dyDescent="0.25">
      <c r="A25">
        <v>0.42016806722689076</v>
      </c>
      <c r="B25">
        <v>42</v>
      </c>
    </row>
    <row r="26" spans="1:10" x14ac:dyDescent="0.25">
      <c r="A26">
        <v>1.2605042016806722</v>
      </c>
      <c r="B26">
        <v>45</v>
      </c>
    </row>
    <row r="27" spans="1:10" x14ac:dyDescent="0.25">
      <c r="A27">
        <v>2.1008403361344539</v>
      </c>
      <c r="B27">
        <v>48</v>
      </c>
    </row>
    <row r="28" spans="1:10" x14ac:dyDescent="0.25">
      <c r="A28">
        <v>2.9411764705882351</v>
      </c>
      <c r="B28">
        <v>50</v>
      </c>
    </row>
    <row r="29" spans="1:10" x14ac:dyDescent="0.25">
      <c r="A29">
        <v>3.7815126050420167</v>
      </c>
      <c r="B29">
        <v>50.5</v>
      </c>
    </row>
    <row r="30" spans="1:10" x14ac:dyDescent="0.25">
      <c r="A30">
        <v>4.6218487394957988</v>
      </c>
      <c r="B30">
        <v>53</v>
      </c>
    </row>
    <row r="31" spans="1:10" x14ac:dyDescent="0.25">
      <c r="A31">
        <v>5.46218487394958</v>
      </c>
      <c r="B31">
        <v>54</v>
      </c>
    </row>
    <row r="32" spans="1:10" x14ac:dyDescent="0.25">
      <c r="A32">
        <v>6.302521008403362</v>
      </c>
      <c r="B32">
        <v>55</v>
      </c>
    </row>
    <row r="33" spans="1:2" x14ac:dyDescent="0.25">
      <c r="A33">
        <v>7.1428571428571432</v>
      </c>
      <c r="B33">
        <v>55</v>
      </c>
    </row>
    <row r="34" spans="1:2" x14ac:dyDescent="0.25">
      <c r="A34">
        <v>7.9831932773109244</v>
      </c>
      <c r="B34">
        <v>55</v>
      </c>
    </row>
    <row r="35" spans="1:2" x14ac:dyDescent="0.25">
      <c r="A35">
        <v>8.8235294117647065</v>
      </c>
      <c r="B35">
        <v>55</v>
      </c>
    </row>
    <row r="36" spans="1:2" x14ac:dyDescent="0.25">
      <c r="A36">
        <v>9.6638655462184886</v>
      </c>
      <c r="B36">
        <v>57</v>
      </c>
    </row>
    <row r="37" spans="1:2" x14ac:dyDescent="0.25">
      <c r="A37">
        <v>10.504201680672269</v>
      </c>
      <c r="B37">
        <v>60</v>
      </c>
    </row>
    <row r="38" spans="1:2" x14ac:dyDescent="0.25">
      <c r="A38">
        <v>11.344537815126051</v>
      </c>
      <c r="B38">
        <v>60</v>
      </c>
    </row>
    <row r="39" spans="1:2" x14ac:dyDescent="0.25">
      <c r="A39">
        <v>12.184873949579833</v>
      </c>
      <c r="B39">
        <v>61</v>
      </c>
    </row>
    <row r="40" spans="1:2" x14ac:dyDescent="0.25">
      <c r="A40">
        <v>13.025210084033613</v>
      </c>
      <c r="B40">
        <v>62</v>
      </c>
    </row>
    <row r="41" spans="1:2" x14ac:dyDescent="0.25">
      <c r="A41">
        <v>13.865546218487395</v>
      </c>
      <c r="B41">
        <v>63</v>
      </c>
    </row>
    <row r="42" spans="1:2" x14ac:dyDescent="0.25">
      <c r="A42">
        <v>14.705882352941178</v>
      </c>
      <c r="B42">
        <v>63</v>
      </c>
    </row>
    <row r="43" spans="1:2" x14ac:dyDescent="0.25">
      <c r="A43">
        <v>15.546218487394958</v>
      </c>
      <c r="B43">
        <v>63</v>
      </c>
    </row>
    <row r="44" spans="1:2" x14ac:dyDescent="0.25">
      <c r="A44">
        <v>16.386554621848738</v>
      </c>
      <c r="B44">
        <v>64</v>
      </c>
    </row>
    <row r="45" spans="1:2" x14ac:dyDescent="0.25">
      <c r="A45">
        <v>17.22689075630252</v>
      </c>
      <c r="B45">
        <v>65</v>
      </c>
    </row>
    <row r="46" spans="1:2" x14ac:dyDescent="0.25">
      <c r="A46">
        <v>18.067226890756302</v>
      </c>
      <c r="B46">
        <v>65</v>
      </c>
    </row>
    <row r="47" spans="1:2" x14ac:dyDescent="0.25">
      <c r="A47">
        <v>18.907563025210084</v>
      </c>
      <c r="B47">
        <v>65</v>
      </c>
    </row>
    <row r="48" spans="1:2" x14ac:dyDescent="0.25">
      <c r="A48">
        <v>19.747899159663863</v>
      </c>
      <c r="B48">
        <v>65</v>
      </c>
    </row>
    <row r="49" spans="1:2" x14ac:dyDescent="0.25">
      <c r="A49">
        <v>20.588235294117645</v>
      </c>
      <c r="B49">
        <v>65</v>
      </c>
    </row>
    <row r="50" spans="1:2" x14ac:dyDescent="0.25">
      <c r="A50">
        <v>21.428571428571427</v>
      </c>
      <c r="B50">
        <v>65</v>
      </c>
    </row>
    <row r="51" spans="1:2" x14ac:dyDescent="0.25">
      <c r="A51">
        <v>22.268907563025209</v>
      </c>
      <c r="B51">
        <v>65</v>
      </c>
    </row>
    <row r="52" spans="1:2" x14ac:dyDescent="0.25">
      <c r="A52">
        <v>23.109243697478991</v>
      </c>
      <c r="B52">
        <v>65</v>
      </c>
    </row>
    <row r="53" spans="1:2" x14ac:dyDescent="0.25">
      <c r="A53">
        <v>23.949579831932773</v>
      </c>
      <c r="B53">
        <v>65</v>
      </c>
    </row>
    <row r="54" spans="1:2" x14ac:dyDescent="0.25">
      <c r="A54">
        <v>24.789915966386552</v>
      </c>
      <c r="B54">
        <v>65</v>
      </c>
    </row>
    <row r="55" spans="1:2" x14ac:dyDescent="0.25">
      <c r="A55">
        <v>25.630252100840334</v>
      </c>
      <c r="B55">
        <v>65</v>
      </c>
    </row>
    <row r="56" spans="1:2" x14ac:dyDescent="0.25">
      <c r="A56">
        <v>26.470588235294116</v>
      </c>
      <c r="B56">
        <v>65</v>
      </c>
    </row>
    <row r="57" spans="1:2" x14ac:dyDescent="0.25">
      <c r="A57">
        <v>27.310924369747898</v>
      </c>
      <c r="B57">
        <v>65</v>
      </c>
    </row>
    <row r="58" spans="1:2" x14ac:dyDescent="0.25">
      <c r="A58">
        <v>28.15126050420168</v>
      </c>
      <c r="B58">
        <v>65</v>
      </c>
    </row>
    <row r="59" spans="1:2" x14ac:dyDescent="0.25">
      <c r="A59">
        <v>28.991596638655462</v>
      </c>
      <c r="B59">
        <v>65</v>
      </c>
    </row>
    <row r="60" spans="1:2" x14ac:dyDescent="0.25">
      <c r="A60">
        <v>29.831932773109244</v>
      </c>
      <c r="B60">
        <v>66</v>
      </c>
    </row>
    <row r="61" spans="1:2" x14ac:dyDescent="0.25">
      <c r="A61">
        <v>30.672268907563023</v>
      </c>
      <c r="B61">
        <v>66</v>
      </c>
    </row>
    <row r="62" spans="1:2" x14ac:dyDescent="0.25">
      <c r="A62">
        <v>31.512605042016805</v>
      </c>
      <c r="B62">
        <v>66</v>
      </c>
    </row>
    <row r="63" spans="1:2" x14ac:dyDescent="0.25">
      <c r="A63">
        <v>32.352941176470587</v>
      </c>
      <c r="B63">
        <v>66</v>
      </c>
    </row>
    <row r="64" spans="1:2" x14ac:dyDescent="0.25">
      <c r="A64">
        <v>33.193277310924366</v>
      </c>
      <c r="B64">
        <v>66</v>
      </c>
    </row>
    <row r="65" spans="1:2" x14ac:dyDescent="0.25">
      <c r="A65">
        <v>34.033613445378151</v>
      </c>
      <c r="B65">
        <v>66</v>
      </c>
    </row>
    <row r="66" spans="1:2" x14ac:dyDescent="0.25">
      <c r="A66">
        <v>34.87394957983193</v>
      </c>
      <c r="B66">
        <v>66</v>
      </c>
    </row>
    <row r="67" spans="1:2" x14ac:dyDescent="0.25">
      <c r="A67">
        <v>35.714285714285715</v>
      </c>
      <c r="B67">
        <v>66</v>
      </c>
    </row>
    <row r="68" spans="1:2" x14ac:dyDescent="0.25">
      <c r="A68">
        <v>36.554621848739494</v>
      </c>
      <c r="B68">
        <v>67</v>
      </c>
    </row>
    <row r="69" spans="1:2" x14ac:dyDescent="0.25">
      <c r="A69">
        <v>37.394957983193279</v>
      </c>
      <c r="B69">
        <v>67</v>
      </c>
    </row>
    <row r="70" spans="1:2" x14ac:dyDescent="0.25">
      <c r="A70">
        <v>38.235294117647058</v>
      </c>
      <c r="B70">
        <v>67</v>
      </c>
    </row>
    <row r="71" spans="1:2" x14ac:dyDescent="0.25">
      <c r="A71">
        <v>39.075630252100837</v>
      </c>
      <c r="B71">
        <v>67</v>
      </c>
    </row>
    <row r="72" spans="1:2" x14ac:dyDescent="0.25">
      <c r="A72">
        <v>39.915966386554622</v>
      </c>
      <c r="B72">
        <v>67</v>
      </c>
    </row>
    <row r="73" spans="1:2" x14ac:dyDescent="0.25">
      <c r="A73">
        <v>40.756302521008401</v>
      </c>
      <c r="B73">
        <v>68</v>
      </c>
    </row>
    <row r="74" spans="1:2" x14ac:dyDescent="0.25">
      <c r="A74">
        <v>41.596638655462186</v>
      </c>
      <c r="B74">
        <v>68</v>
      </c>
    </row>
    <row r="75" spans="1:2" x14ac:dyDescent="0.25">
      <c r="A75">
        <v>42.436974789915965</v>
      </c>
      <c r="B75">
        <v>68</v>
      </c>
    </row>
    <row r="76" spans="1:2" x14ac:dyDescent="0.25">
      <c r="A76">
        <v>43.27731092436975</v>
      </c>
      <c r="B76">
        <v>68</v>
      </c>
    </row>
    <row r="77" spans="1:2" x14ac:dyDescent="0.25">
      <c r="A77">
        <v>44.117647058823529</v>
      </c>
      <c r="B77">
        <v>68</v>
      </c>
    </row>
    <row r="78" spans="1:2" x14ac:dyDescent="0.25">
      <c r="A78">
        <v>44.957983193277308</v>
      </c>
      <c r="B78">
        <v>68</v>
      </c>
    </row>
    <row r="79" spans="1:2" x14ac:dyDescent="0.25">
      <c r="A79">
        <v>45.798319327731093</v>
      </c>
      <c r="B79">
        <v>68</v>
      </c>
    </row>
    <row r="80" spans="1:2" x14ac:dyDescent="0.25">
      <c r="A80">
        <v>46.638655462184872</v>
      </c>
      <c r="B80">
        <v>68</v>
      </c>
    </row>
    <row r="81" spans="1:2" x14ac:dyDescent="0.25">
      <c r="A81">
        <v>47.478991596638657</v>
      </c>
      <c r="B81">
        <v>68</v>
      </c>
    </row>
    <row r="82" spans="1:2" x14ac:dyDescent="0.25">
      <c r="A82">
        <v>48.319327731092436</v>
      </c>
      <c r="B82">
        <v>68</v>
      </c>
    </row>
    <row r="83" spans="1:2" x14ac:dyDescent="0.25">
      <c r="A83">
        <v>49.159663865546214</v>
      </c>
      <c r="B83">
        <v>68</v>
      </c>
    </row>
    <row r="84" spans="1:2" x14ac:dyDescent="0.25">
      <c r="A84">
        <v>50</v>
      </c>
      <c r="B84">
        <v>68</v>
      </c>
    </row>
    <row r="85" spans="1:2" x14ac:dyDescent="0.25">
      <c r="A85">
        <v>50.840336134453779</v>
      </c>
      <c r="B85">
        <v>68</v>
      </c>
    </row>
    <row r="86" spans="1:2" x14ac:dyDescent="0.25">
      <c r="A86">
        <v>51.680672268907564</v>
      </c>
      <c r="B86">
        <v>68</v>
      </c>
    </row>
    <row r="87" spans="1:2" x14ac:dyDescent="0.25">
      <c r="A87">
        <v>52.521008403361343</v>
      </c>
      <c r="B87">
        <v>69</v>
      </c>
    </row>
    <row r="88" spans="1:2" x14ac:dyDescent="0.25">
      <c r="A88">
        <v>53.361344537815128</v>
      </c>
      <c r="B88">
        <v>70</v>
      </c>
    </row>
    <row r="89" spans="1:2" x14ac:dyDescent="0.25">
      <c r="A89">
        <v>54.201680672268907</v>
      </c>
      <c r="B89">
        <v>70</v>
      </c>
    </row>
    <row r="90" spans="1:2" x14ac:dyDescent="0.25">
      <c r="A90">
        <v>55.042016806722685</v>
      </c>
      <c r="B90">
        <v>70</v>
      </c>
    </row>
    <row r="91" spans="1:2" x14ac:dyDescent="0.25">
      <c r="A91">
        <v>55.882352941176471</v>
      </c>
      <c r="B91">
        <v>70</v>
      </c>
    </row>
    <row r="92" spans="1:2" x14ac:dyDescent="0.25">
      <c r="A92">
        <v>56.72268907563025</v>
      </c>
      <c r="B92">
        <v>70</v>
      </c>
    </row>
    <row r="93" spans="1:2" x14ac:dyDescent="0.25">
      <c r="A93">
        <v>57.563025210084035</v>
      </c>
      <c r="B93">
        <v>70</v>
      </c>
    </row>
    <row r="94" spans="1:2" x14ac:dyDescent="0.25">
      <c r="A94">
        <v>58.403361344537814</v>
      </c>
      <c r="B94">
        <v>70</v>
      </c>
    </row>
    <row r="95" spans="1:2" x14ac:dyDescent="0.25">
      <c r="A95">
        <v>59.243697478991599</v>
      </c>
      <c r="B95">
        <v>70</v>
      </c>
    </row>
    <row r="96" spans="1:2" x14ac:dyDescent="0.25">
      <c r="A96">
        <v>60.084033613445378</v>
      </c>
      <c r="B96">
        <v>70</v>
      </c>
    </row>
    <row r="97" spans="1:2" x14ac:dyDescent="0.25">
      <c r="A97">
        <v>60.924369747899156</v>
      </c>
      <c r="B97">
        <v>70</v>
      </c>
    </row>
    <row r="98" spans="1:2" x14ac:dyDescent="0.25">
      <c r="A98">
        <v>61.764705882352942</v>
      </c>
      <c r="B98">
        <v>70</v>
      </c>
    </row>
    <row r="99" spans="1:2" x14ac:dyDescent="0.25">
      <c r="A99">
        <v>62.605042016806721</v>
      </c>
      <c r="B99">
        <v>70</v>
      </c>
    </row>
    <row r="100" spans="1:2" x14ac:dyDescent="0.25">
      <c r="A100">
        <v>63.445378151260506</v>
      </c>
      <c r="B100">
        <v>70</v>
      </c>
    </row>
    <row r="101" spans="1:2" x14ac:dyDescent="0.25">
      <c r="A101">
        <v>64.285714285714292</v>
      </c>
      <c r="B101">
        <v>70</v>
      </c>
    </row>
    <row r="102" spans="1:2" x14ac:dyDescent="0.25">
      <c r="A102">
        <v>65.12605042016807</v>
      </c>
      <c r="B102">
        <v>70</v>
      </c>
    </row>
    <row r="103" spans="1:2" x14ac:dyDescent="0.25">
      <c r="A103">
        <v>65.966386554621849</v>
      </c>
      <c r="B103">
        <v>70</v>
      </c>
    </row>
    <row r="104" spans="1:2" x14ac:dyDescent="0.25">
      <c r="A104">
        <v>66.806722689075642</v>
      </c>
      <c r="B104">
        <v>70</v>
      </c>
    </row>
    <row r="105" spans="1:2" x14ac:dyDescent="0.25">
      <c r="A105">
        <v>67.64705882352942</v>
      </c>
      <c r="B105">
        <v>70</v>
      </c>
    </row>
    <row r="106" spans="1:2" x14ac:dyDescent="0.25">
      <c r="A106">
        <v>68.487394957983199</v>
      </c>
      <c r="B106">
        <v>71</v>
      </c>
    </row>
    <row r="107" spans="1:2" x14ac:dyDescent="0.25">
      <c r="A107">
        <v>69.327731092436977</v>
      </c>
      <c r="B107">
        <v>71</v>
      </c>
    </row>
    <row r="108" spans="1:2" x14ac:dyDescent="0.25">
      <c r="A108">
        <v>70.16806722689077</v>
      </c>
      <c r="B108">
        <v>72</v>
      </c>
    </row>
    <row r="109" spans="1:2" x14ac:dyDescent="0.25">
      <c r="A109">
        <v>71.008403361344548</v>
      </c>
      <c r="B109">
        <v>72</v>
      </c>
    </row>
    <row r="110" spans="1:2" x14ac:dyDescent="0.25">
      <c r="A110">
        <v>71.848739495798327</v>
      </c>
      <c r="B110">
        <v>72</v>
      </c>
    </row>
    <row r="111" spans="1:2" x14ac:dyDescent="0.25">
      <c r="A111">
        <v>72.689075630252105</v>
      </c>
      <c r="B111">
        <v>72</v>
      </c>
    </row>
    <row r="112" spans="1:2" x14ac:dyDescent="0.25">
      <c r="A112">
        <v>73.529411764705884</v>
      </c>
      <c r="B112">
        <v>72</v>
      </c>
    </row>
    <row r="113" spans="1:2" x14ac:dyDescent="0.25">
      <c r="A113">
        <v>74.369747899159677</v>
      </c>
      <c r="B113">
        <v>72</v>
      </c>
    </row>
    <row r="114" spans="1:2" x14ac:dyDescent="0.25">
      <c r="A114">
        <v>75.210084033613455</v>
      </c>
      <c r="B114">
        <v>72</v>
      </c>
    </row>
    <row r="115" spans="1:2" x14ac:dyDescent="0.25">
      <c r="A115">
        <v>76.050420168067234</v>
      </c>
      <c r="B115">
        <v>73</v>
      </c>
    </row>
    <row r="116" spans="1:2" x14ac:dyDescent="0.25">
      <c r="A116">
        <v>76.890756302521012</v>
      </c>
      <c r="B116">
        <v>73</v>
      </c>
    </row>
    <row r="117" spans="1:2" x14ac:dyDescent="0.25">
      <c r="A117">
        <v>77.731092436974791</v>
      </c>
      <c r="B117">
        <v>73</v>
      </c>
    </row>
    <row r="118" spans="1:2" x14ac:dyDescent="0.25">
      <c r="A118">
        <v>78.571428571428584</v>
      </c>
      <c r="B118">
        <v>73</v>
      </c>
    </row>
    <row r="119" spans="1:2" x14ac:dyDescent="0.25">
      <c r="A119">
        <v>79.411764705882362</v>
      </c>
      <c r="B119">
        <v>74</v>
      </c>
    </row>
    <row r="120" spans="1:2" x14ac:dyDescent="0.25">
      <c r="A120">
        <v>80.252100840336141</v>
      </c>
      <c r="B120">
        <v>74</v>
      </c>
    </row>
    <row r="121" spans="1:2" x14ac:dyDescent="0.25">
      <c r="A121">
        <v>81.092436974789919</v>
      </c>
      <c r="B121">
        <v>74</v>
      </c>
    </row>
    <row r="122" spans="1:2" x14ac:dyDescent="0.25">
      <c r="A122">
        <v>81.932773109243698</v>
      </c>
      <c r="B122">
        <v>74</v>
      </c>
    </row>
    <row r="123" spans="1:2" x14ac:dyDescent="0.25">
      <c r="A123">
        <v>82.77310924369749</v>
      </c>
      <c r="B123">
        <v>75</v>
      </c>
    </row>
    <row r="124" spans="1:2" x14ac:dyDescent="0.25">
      <c r="A124">
        <v>83.613445378151269</v>
      </c>
      <c r="B124">
        <v>75</v>
      </c>
    </row>
    <row r="125" spans="1:2" x14ac:dyDescent="0.25">
      <c r="A125">
        <v>84.453781512605048</v>
      </c>
      <c r="B125">
        <v>75</v>
      </c>
    </row>
    <row r="126" spans="1:2" x14ac:dyDescent="0.25">
      <c r="A126">
        <v>85.294117647058826</v>
      </c>
      <c r="B126">
        <v>75</v>
      </c>
    </row>
    <row r="127" spans="1:2" x14ac:dyDescent="0.25">
      <c r="A127">
        <v>86.134453781512619</v>
      </c>
      <c r="B127">
        <v>75</v>
      </c>
    </row>
    <row r="128" spans="1:2" x14ac:dyDescent="0.25">
      <c r="A128">
        <v>86.974789915966397</v>
      </c>
      <c r="B128">
        <v>76</v>
      </c>
    </row>
    <row r="129" spans="1:2" x14ac:dyDescent="0.25">
      <c r="A129">
        <v>87.815126050420176</v>
      </c>
      <c r="B129">
        <v>76</v>
      </c>
    </row>
    <row r="130" spans="1:2" x14ac:dyDescent="0.25">
      <c r="A130">
        <v>88.655462184873954</v>
      </c>
      <c r="B130">
        <v>76</v>
      </c>
    </row>
    <row r="131" spans="1:2" x14ac:dyDescent="0.25">
      <c r="A131">
        <v>89.495798319327733</v>
      </c>
      <c r="B131">
        <v>76</v>
      </c>
    </row>
    <row r="132" spans="1:2" x14ac:dyDescent="0.25">
      <c r="A132">
        <v>90.336134453781526</v>
      </c>
      <c r="B132">
        <v>78</v>
      </c>
    </row>
    <row r="133" spans="1:2" x14ac:dyDescent="0.25">
      <c r="A133">
        <v>91.176470588235304</v>
      </c>
      <c r="B133">
        <v>78</v>
      </c>
    </row>
    <row r="134" spans="1:2" x14ac:dyDescent="0.25">
      <c r="A134">
        <v>92.016806722689083</v>
      </c>
      <c r="B134">
        <v>79</v>
      </c>
    </row>
    <row r="135" spans="1:2" x14ac:dyDescent="0.25">
      <c r="A135">
        <v>92.857142857142861</v>
      </c>
      <c r="B135">
        <v>80</v>
      </c>
    </row>
    <row r="136" spans="1:2" x14ac:dyDescent="0.25">
      <c r="A136">
        <v>93.69747899159664</v>
      </c>
      <c r="B136">
        <v>80</v>
      </c>
    </row>
    <row r="137" spans="1:2" x14ac:dyDescent="0.25">
      <c r="A137">
        <v>94.537815126050432</v>
      </c>
      <c r="B137">
        <v>80</v>
      </c>
    </row>
    <row r="138" spans="1:2" x14ac:dyDescent="0.25">
      <c r="A138">
        <v>95.378151260504211</v>
      </c>
      <c r="B138">
        <v>82</v>
      </c>
    </row>
    <row r="139" spans="1:2" x14ac:dyDescent="0.25">
      <c r="A139">
        <v>96.21848739495799</v>
      </c>
      <c r="B139">
        <v>86</v>
      </c>
    </row>
    <row r="140" spans="1:2" x14ac:dyDescent="0.25">
      <c r="A140">
        <v>97.058823529411768</v>
      </c>
      <c r="B140">
        <v>86</v>
      </c>
    </row>
    <row r="141" spans="1:2" x14ac:dyDescent="0.25">
      <c r="A141">
        <v>97.899159663865547</v>
      </c>
      <c r="B141">
        <v>90</v>
      </c>
    </row>
    <row r="142" spans="1:2" x14ac:dyDescent="0.25">
      <c r="A142">
        <v>98.739495798319339</v>
      </c>
      <c r="B142">
        <v>95</v>
      </c>
    </row>
    <row r="143" spans="1:2" ht="16.5" thickBot="1" x14ac:dyDescent="0.3">
      <c r="A143" s="4">
        <v>99.579831932773118</v>
      </c>
      <c r="B143" s="4">
        <v>99</v>
      </c>
    </row>
  </sheetData>
  <sortState xmlns:xlrd2="http://schemas.microsoft.com/office/spreadsheetml/2017/richdata2" ref="B25:B143">
    <sortCondition ref="B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D223-8C91-4A7D-86EE-1C96AC2AE72F}">
  <dimension ref="A1:K144"/>
  <sheetViews>
    <sheetView topLeftCell="A9" workbookViewId="0">
      <selection activeCell="J22" sqref="J22"/>
    </sheetView>
  </sheetViews>
  <sheetFormatPr defaultRowHeight="15.75" x14ac:dyDescent="0.25"/>
  <cols>
    <col min="5" max="5" width="11.875" bestFit="1" customWidth="1"/>
    <col min="10" max="10" width="13.125" bestFit="1" customWidth="1"/>
    <col min="11" max="11" width="11.375" bestFit="1" customWidth="1"/>
  </cols>
  <sheetData>
    <row r="1" spans="1:11" x14ac:dyDescent="0.25">
      <c r="A1" t="s">
        <v>43</v>
      </c>
    </row>
    <row r="2" spans="1:11" ht="16.5" thickBot="1" x14ac:dyDescent="0.3"/>
    <row r="3" spans="1:11" x14ac:dyDescent="0.25">
      <c r="A3" s="6" t="s">
        <v>44</v>
      </c>
      <c r="B3" s="6"/>
    </row>
    <row r="4" spans="1:11" x14ac:dyDescent="0.25">
      <c r="A4" t="s">
        <v>45</v>
      </c>
      <c r="B4">
        <v>0.23459007022887063</v>
      </c>
    </row>
    <row r="5" spans="1:11" x14ac:dyDescent="0.25">
      <c r="A5" t="s">
        <v>46</v>
      </c>
      <c r="B5">
        <v>5.5032501049986457E-2</v>
      </c>
    </row>
    <row r="6" spans="1:11" x14ac:dyDescent="0.25">
      <c r="A6" t="s">
        <v>47</v>
      </c>
      <c r="B6">
        <v>3.8739957964641393E-2</v>
      </c>
    </row>
    <row r="7" spans="1:11" x14ac:dyDescent="0.25">
      <c r="A7" t="s">
        <v>48</v>
      </c>
      <c r="B7">
        <v>8.3743525066422269</v>
      </c>
    </row>
    <row r="8" spans="1:11" ht="16.5" thickBot="1" x14ac:dyDescent="0.3">
      <c r="A8" s="4" t="s">
        <v>49</v>
      </c>
      <c r="B8" s="4">
        <v>119</v>
      </c>
    </row>
    <row r="10" spans="1:11" ht="16.5" thickBot="1" x14ac:dyDescent="0.3">
      <c r="A10" t="s">
        <v>50</v>
      </c>
    </row>
    <row r="11" spans="1:11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11" x14ac:dyDescent="0.25">
      <c r="A12" t="s">
        <v>51</v>
      </c>
      <c r="B12">
        <v>2</v>
      </c>
      <c r="C12">
        <v>473.76485869250428</v>
      </c>
      <c r="D12">
        <v>236.88242934625214</v>
      </c>
      <c r="E12">
        <v>3.3777723196256271</v>
      </c>
      <c r="F12" s="7">
        <v>3.7512720354582973E-2</v>
      </c>
    </row>
    <row r="13" spans="1:11" x14ac:dyDescent="0.25">
      <c r="A13" t="s">
        <v>52</v>
      </c>
      <c r="B13">
        <v>116</v>
      </c>
      <c r="C13">
        <v>8135.0544690385741</v>
      </c>
      <c r="D13">
        <v>70.129779905504947</v>
      </c>
    </row>
    <row r="14" spans="1:11" ht="16.5" thickBot="1" x14ac:dyDescent="0.3">
      <c r="A14" s="4" t="s">
        <v>53</v>
      </c>
      <c r="B14" s="4">
        <v>118</v>
      </c>
      <c r="C14" s="4">
        <v>8608.8193277310784</v>
      </c>
      <c r="D14" s="4"/>
      <c r="E14" s="4"/>
      <c r="F14" s="4"/>
    </row>
    <row r="15" spans="1:11" ht="16.5" thickBot="1" x14ac:dyDescent="0.3"/>
    <row r="16" spans="1:11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  <c r="J16" s="5" t="s">
        <v>75</v>
      </c>
      <c r="K16" s="5" t="s">
        <v>73</v>
      </c>
    </row>
    <row r="17" spans="1:11" x14ac:dyDescent="0.25">
      <c r="A17" t="s">
        <v>54</v>
      </c>
      <c r="B17" s="12">
        <v>59.920608564697602</v>
      </c>
      <c r="C17">
        <v>5.1390663649454034</v>
      </c>
      <c r="D17">
        <v>11.659823849216664</v>
      </c>
      <c r="E17" s="7">
        <v>2.8962510453432472E-21</v>
      </c>
      <c r="F17">
        <v>49.742040093923819</v>
      </c>
      <c r="G17">
        <v>70.099177035471385</v>
      </c>
      <c r="H17">
        <v>49.742040093923819</v>
      </c>
      <c r="I17">
        <v>70.099177035471385</v>
      </c>
    </row>
    <row r="18" spans="1:11" x14ac:dyDescent="0.25">
      <c r="A18" t="s">
        <v>22</v>
      </c>
      <c r="B18" s="12">
        <v>2.2823299652243056E-2</v>
      </c>
      <c r="C18">
        <v>1.0233824254811497E-2</v>
      </c>
      <c r="D18">
        <v>2.2301828802182664</v>
      </c>
      <c r="E18" s="7">
        <v>2.7659478631650747E-2</v>
      </c>
      <c r="F18">
        <v>2.5539212285668848E-3</v>
      </c>
      <c r="G18">
        <v>4.3092678075919225E-2</v>
      </c>
      <c r="H18">
        <v>2.5539212285668848E-3</v>
      </c>
      <c r="I18">
        <v>4.3092678075919225E-2</v>
      </c>
      <c r="J18" s="22">
        <v>600</v>
      </c>
    </row>
    <row r="19" spans="1:11" ht="16.5" thickBot="1" x14ac:dyDescent="0.3">
      <c r="A19" s="4" t="s">
        <v>25</v>
      </c>
      <c r="B19" s="13">
        <v>-0.44357833886645825</v>
      </c>
      <c r="C19" s="4">
        <v>0.28169233060125565</v>
      </c>
      <c r="D19" s="4">
        <v>-1.5746908619047828</v>
      </c>
      <c r="E19" s="11">
        <v>0.11805130313305016</v>
      </c>
      <c r="F19" s="4">
        <v>-1.0015054935486076</v>
      </c>
      <c r="G19" s="4">
        <v>0.11434881581569112</v>
      </c>
      <c r="H19" s="4">
        <v>-1.0015054935486076</v>
      </c>
      <c r="I19" s="4">
        <v>0.11434881581569112</v>
      </c>
      <c r="J19" s="23">
        <v>6</v>
      </c>
      <c r="K19" s="4"/>
    </row>
    <row r="20" spans="1:11" x14ac:dyDescent="0.25">
      <c r="J20">
        <f>J22</f>
        <v>70.953118322844688</v>
      </c>
      <c r="K20" s="21">
        <f>ROUND(J22,0)</f>
        <v>71</v>
      </c>
    </row>
    <row r="22" spans="1:11" x14ac:dyDescent="0.25">
      <c r="J22">
        <f>B17+B18*J18+B19*J19</f>
        <v>70.953118322844688</v>
      </c>
    </row>
    <row r="23" spans="1:11" x14ac:dyDescent="0.25">
      <c r="A23" t="s">
        <v>67</v>
      </c>
    </row>
    <row r="24" spans="1:11" ht="16.5" thickBot="1" x14ac:dyDescent="0.3"/>
    <row r="25" spans="1:11" x14ac:dyDescent="0.25">
      <c r="A25" s="5" t="s">
        <v>68</v>
      </c>
      <c r="B25" s="5" t="s">
        <v>24</v>
      </c>
    </row>
    <row r="26" spans="1:11" x14ac:dyDescent="0.25">
      <c r="A26">
        <v>0.42016806722689076</v>
      </c>
      <c r="B26">
        <v>42</v>
      </c>
    </row>
    <row r="27" spans="1:11" x14ac:dyDescent="0.25">
      <c r="A27">
        <v>1.2605042016806722</v>
      </c>
      <c r="B27">
        <v>45</v>
      </c>
    </row>
    <row r="28" spans="1:11" x14ac:dyDescent="0.25">
      <c r="A28">
        <v>2.1008403361344539</v>
      </c>
      <c r="B28">
        <v>48</v>
      </c>
    </row>
    <row r="29" spans="1:11" x14ac:dyDescent="0.25">
      <c r="A29">
        <v>2.9411764705882351</v>
      </c>
      <c r="B29">
        <v>50</v>
      </c>
    </row>
    <row r="30" spans="1:11" x14ac:dyDescent="0.25">
      <c r="A30">
        <v>3.7815126050420167</v>
      </c>
      <c r="B30">
        <v>50.5</v>
      </c>
    </row>
    <row r="31" spans="1:11" x14ac:dyDescent="0.25">
      <c r="A31">
        <v>4.6218487394957988</v>
      </c>
      <c r="B31">
        <v>53</v>
      </c>
    </row>
    <row r="32" spans="1:11" x14ac:dyDescent="0.25">
      <c r="A32">
        <v>5.46218487394958</v>
      </c>
      <c r="B32">
        <v>54</v>
      </c>
    </row>
    <row r="33" spans="1:2" x14ac:dyDescent="0.25">
      <c r="A33">
        <v>6.302521008403362</v>
      </c>
      <c r="B33">
        <v>55</v>
      </c>
    </row>
    <row r="34" spans="1:2" x14ac:dyDescent="0.25">
      <c r="A34">
        <v>7.1428571428571432</v>
      </c>
      <c r="B34">
        <v>55</v>
      </c>
    </row>
    <row r="35" spans="1:2" x14ac:dyDescent="0.25">
      <c r="A35">
        <v>7.9831932773109244</v>
      </c>
      <c r="B35">
        <v>55</v>
      </c>
    </row>
    <row r="36" spans="1:2" x14ac:dyDescent="0.25">
      <c r="A36">
        <v>8.8235294117647065</v>
      </c>
      <c r="B36">
        <v>55</v>
      </c>
    </row>
    <row r="37" spans="1:2" x14ac:dyDescent="0.25">
      <c r="A37">
        <v>9.6638655462184886</v>
      </c>
      <c r="B37">
        <v>57</v>
      </c>
    </row>
    <row r="38" spans="1:2" x14ac:dyDescent="0.25">
      <c r="A38">
        <v>10.504201680672269</v>
      </c>
      <c r="B38">
        <v>60</v>
      </c>
    </row>
    <row r="39" spans="1:2" x14ac:dyDescent="0.25">
      <c r="A39">
        <v>11.344537815126051</v>
      </c>
      <c r="B39">
        <v>60</v>
      </c>
    </row>
    <row r="40" spans="1:2" x14ac:dyDescent="0.25">
      <c r="A40">
        <v>12.184873949579833</v>
      </c>
      <c r="B40">
        <v>61</v>
      </c>
    </row>
    <row r="41" spans="1:2" x14ac:dyDescent="0.25">
      <c r="A41">
        <v>13.025210084033613</v>
      </c>
      <c r="B41">
        <v>62</v>
      </c>
    </row>
    <row r="42" spans="1:2" x14ac:dyDescent="0.25">
      <c r="A42">
        <v>13.865546218487395</v>
      </c>
      <c r="B42">
        <v>63</v>
      </c>
    </row>
    <row r="43" spans="1:2" x14ac:dyDescent="0.25">
      <c r="A43">
        <v>14.705882352941178</v>
      </c>
      <c r="B43">
        <v>63</v>
      </c>
    </row>
    <row r="44" spans="1:2" x14ac:dyDescent="0.25">
      <c r="A44">
        <v>15.546218487394958</v>
      </c>
      <c r="B44">
        <v>63</v>
      </c>
    </row>
    <row r="45" spans="1:2" x14ac:dyDescent="0.25">
      <c r="A45">
        <v>16.386554621848738</v>
      </c>
      <c r="B45">
        <v>64</v>
      </c>
    </row>
    <row r="46" spans="1:2" x14ac:dyDescent="0.25">
      <c r="A46">
        <v>17.22689075630252</v>
      </c>
      <c r="B46">
        <v>65</v>
      </c>
    </row>
    <row r="47" spans="1:2" x14ac:dyDescent="0.25">
      <c r="A47">
        <v>18.067226890756302</v>
      </c>
      <c r="B47">
        <v>65</v>
      </c>
    </row>
    <row r="48" spans="1:2" x14ac:dyDescent="0.25">
      <c r="A48">
        <v>18.907563025210084</v>
      </c>
      <c r="B48">
        <v>65</v>
      </c>
    </row>
    <row r="49" spans="1:2" x14ac:dyDescent="0.25">
      <c r="A49">
        <v>19.747899159663863</v>
      </c>
      <c r="B49">
        <v>65</v>
      </c>
    </row>
    <row r="50" spans="1:2" x14ac:dyDescent="0.25">
      <c r="A50">
        <v>20.588235294117645</v>
      </c>
      <c r="B50">
        <v>65</v>
      </c>
    </row>
    <row r="51" spans="1:2" x14ac:dyDescent="0.25">
      <c r="A51">
        <v>21.428571428571427</v>
      </c>
      <c r="B51">
        <v>65</v>
      </c>
    </row>
    <row r="52" spans="1:2" x14ac:dyDescent="0.25">
      <c r="A52">
        <v>22.268907563025209</v>
      </c>
      <c r="B52">
        <v>65</v>
      </c>
    </row>
    <row r="53" spans="1:2" x14ac:dyDescent="0.25">
      <c r="A53">
        <v>23.109243697478991</v>
      </c>
      <c r="B53">
        <v>65</v>
      </c>
    </row>
    <row r="54" spans="1:2" x14ac:dyDescent="0.25">
      <c r="A54">
        <v>23.949579831932773</v>
      </c>
      <c r="B54">
        <v>65</v>
      </c>
    </row>
    <row r="55" spans="1:2" x14ac:dyDescent="0.25">
      <c r="A55">
        <v>24.789915966386552</v>
      </c>
      <c r="B55">
        <v>65</v>
      </c>
    </row>
    <row r="56" spans="1:2" x14ac:dyDescent="0.25">
      <c r="A56">
        <v>25.630252100840334</v>
      </c>
      <c r="B56">
        <v>65</v>
      </c>
    </row>
    <row r="57" spans="1:2" x14ac:dyDescent="0.25">
      <c r="A57">
        <v>26.470588235294116</v>
      </c>
      <c r="B57">
        <v>65</v>
      </c>
    </row>
    <row r="58" spans="1:2" x14ac:dyDescent="0.25">
      <c r="A58">
        <v>27.310924369747898</v>
      </c>
      <c r="B58">
        <v>65</v>
      </c>
    </row>
    <row r="59" spans="1:2" x14ac:dyDescent="0.25">
      <c r="A59">
        <v>28.15126050420168</v>
      </c>
      <c r="B59">
        <v>65</v>
      </c>
    </row>
    <row r="60" spans="1:2" x14ac:dyDescent="0.25">
      <c r="A60">
        <v>28.991596638655462</v>
      </c>
      <c r="B60">
        <v>65</v>
      </c>
    </row>
    <row r="61" spans="1:2" x14ac:dyDescent="0.25">
      <c r="A61">
        <v>29.831932773109244</v>
      </c>
      <c r="B61">
        <v>66</v>
      </c>
    </row>
    <row r="62" spans="1:2" x14ac:dyDescent="0.25">
      <c r="A62">
        <v>30.672268907563023</v>
      </c>
      <c r="B62">
        <v>66</v>
      </c>
    </row>
    <row r="63" spans="1:2" x14ac:dyDescent="0.25">
      <c r="A63">
        <v>31.512605042016805</v>
      </c>
      <c r="B63">
        <v>66</v>
      </c>
    </row>
    <row r="64" spans="1:2" x14ac:dyDescent="0.25">
      <c r="A64">
        <v>32.352941176470587</v>
      </c>
      <c r="B64">
        <v>66</v>
      </c>
    </row>
    <row r="65" spans="1:2" x14ac:dyDescent="0.25">
      <c r="A65">
        <v>33.193277310924366</v>
      </c>
      <c r="B65">
        <v>66</v>
      </c>
    </row>
    <row r="66" spans="1:2" x14ac:dyDescent="0.25">
      <c r="A66">
        <v>34.033613445378151</v>
      </c>
      <c r="B66">
        <v>66</v>
      </c>
    </row>
    <row r="67" spans="1:2" x14ac:dyDescent="0.25">
      <c r="A67">
        <v>34.87394957983193</v>
      </c>
      <c r="B67">
        <v>66</v>
      </c>
    </row>
    <row r="68" spans="1:2" x14ac:dyDescent="0.25">
      <c r="A68">
        <v>35.714285714285715</v>
      </c>
      <c r="B68">
        <v>66</v>
      </c>
    </row>
    <row r="69" spans="1:2" x14ac:dyDescent="0.25">
      <c r="A69">
        <v>36.554621848739494</v>
      </c>
      <c r="B69">
        <v>67</v>
      </c>
    </row>
    <row r="70" spans="1:2" x14ac:dyDescent="0.25">
      <c r="A70">
        <v>37.394957983193279</v>
      </c>
      <c r="B70">
        <v>67</v>
      </c>
    </row>
    <row r="71" spans="1:2" x14ac:dyDescent="0.25">
      <c r="A71">
        <v>38.235294117647058</v>
      </c>
      <c r="B71">
        <v>67</v>
      </c>
    </row>
    <row r="72" spans="1:2" x14ac:dyDescent="0.25">
      <c r="A72">
        <v>39.075630252100837</v>
      </c>
      <c r="B72">
        <v>67</v>
      </c>
    </row>
    <row r="73" spans="1:2" x14ac:dyDescent="0.25">
      <c r="A73">
        <v>39.915966386554622</v>
      </c>
      <c r="B73">
        <v>67</v>
      </c>
    </row>
    <row r="74" spans="1:2" x14ac:dyDescent="0.25">
      <c r="A74">
        <v>40.756302521008401</v>
      </c>
      <c r="B74">
        <v>68</v>
      </c>
    </row>
    <row r="75" spans="1:2" x14ac:dyDescent="0.25">
      <c r="A75">
        <v>41.596638655462186</v>
      </c>
      <c r="B75">
        <v>68</v>
      </c>
    </row>
    <row r="76" spans="1:2" x14ac:dyDescent="0.25">
      <c r="A76">
        <v>42.436974789915965</v>
      </c>
      <c r="B76">
        <v>68</v>
      </c>
    </row>
    <row r="77" spans="1:2" x14ac:dyDescent="0.25">
      <c r="A77">
        <v>43.27731092436975</v>
      </c>
      <c r="B77">
        <v>68</v>
      </c>
    </row>
    <row r="78" spans="1:2" x14ac:dyDescent="0.25">
      <c r="A78">
        <v>44.117647058823529</v>
      </c>
      <c r="B78">
        <v>68</v>
      </c>
    </row>
    <row r="79" spans="1:2" x14ac:dyDescent="0.25">
      <c r="A79">
        <v>44.957983193277308</v>
      </c>
      <c r="B79">
        <v>68</v>
      </c>
    </row>
    <row r="80" spans="1:2" x14ac:dyDescent="0.25">
      <c r="A80">
        <v>45.798319327731093</v>
      </c>
      <c r="B80">
        <v>68</v>
      </c>
    </row>
    <row r="81" spans="1:2" x14ac:dyDescent="0.25">
      <c r="A81">
        <v>46.638655462184872</v>
      </c>
      <c r="B81">
        <v>68</v>
      </c>
    </row>
    <row r="82" spans="1:2" x14ac:dyDescent="0.25">
      <c r="A82">
        <v>47.478991596638657</v>
      </c>
      <c r="B82">
        <v>68</v>
      </c>
    </row>
    <row r="83" spans="1:2" x14ac:dyDescent="0.25">
      <c r="A83">
        <v>48.319327731092436</v>
      </c>
      <c r="B83">
        <v>68</v>
      </c>
    </row>
    <row r="84" spans="1:2" x14ac:dyDescent="0.25">
      <c r="A84">
        <v>49.159663865546214</v>
      </c>
      <c r="B84">
        <v>68</v>
      </c>
    </row>
    <row r="85" spans="1:2" x14ac:dyDescent="0.25">
      <c r="A85">
        <v>50</v>
      </c>
      <c r="B85">
        <v>68</v>
      </c>
    </row>
    <row r="86" spans="1:2" x14ac:dyDescent="0.25">
      <c r="A86">
        <v>50.840336134453779</v>
      </c>
      <c r="B86">
        <v>68</v>
      </c>
    </row>
    <row r="87" spans="1:2" x14ac:dyDescent="0.25">
      <c r="A87">
        <v>51.680672268907564</v>
      </c>
      <c r="B87">
        <v>68</v>
      </c>
    </row>
    <row r="88" spans="1:2" x14ac:dyDescent="0.25">
      <c r="A88">
        <v>52.521008403361343</v>
      </c>
      <c r="B88">
        <v>69</v>
      </c>
    </row>
    <row r="89" spans="1:2" x14ac:dyDescent="0.25">
      <c r="A89">
        <v>53.361344537815128</v>
      </c>
      <c r="B89">
        <v>70</v>
      </c>
    </row>
    <row r="90" spans="1:2" x14ac:dyDescent="0.25">
      <c r="A90">
        <v>54.201680672268907</v>
      </c>
      <c r="B90">
        <v>70</v>
      </c>
    </row>
    <row r="91" spans="1:2" x14ac:dyDescent="0.25">
      <c r="A91">
        <v>55.042016806722685</v>
      </c>
      <c r="B91">
        <v>70</v>
      </c>
    </row>
    <row r="92" spans="1:2" x14ac:dyDescent="0.25">
      <c r="A92">
        <v>55.882352941176471</v>
      </c>
      <c r="B92">
        <v>70</v>
      </c>
    </row>
    <row r="93" spans="1:2" x14ac:dyDescent="0.25">
      <c r="A93">
        <v>56.72268907563025</v>
      </c>
      <c r="B93">
        <v>70</v>
      </c>
    </row>
    <row r="94" spans="1:2" x14ac:dyDescent="0.25">
      <c r="A94">
        <v>57.563025210084035</v>
      </c>
      <c r="B94">
        <v>70</v>
      </c>
    </row>
    <row r="95" spans="1:2" x14ac:dyDescent="0.25">
      <c r="A95">
        <v>58.403361344537814</v>
      </c>
      <c r="B95">
        <v>70</v>
      </c>
    </row>
    <row r="96" spans="1:2" x14ac:dyDescent="0.25">
      <c r="A96">
        <v>59.243697478991599</v>
      </c>
      <c r="B96">
        <v>70</v>
      </c>
    </row>
    <row r="97" spans="1:2" x14ac:dyDescent="0.25">
      <c r="A97">
        <v>60.084033613445378</v>
      </c>
      <c r="B97">
        <v>70</v>
      </c>
    </row>
    <row r="98" spans="1:2" x14ac:dyDescent="0.25">
      <c r="A98">
        <v>60.924369747899156</v>
      </c>
      <c r="B98">
        <v>70</v>
      </c>
    </row>
    <row r="99" spans="1:2" x14ac:dyDescent="0.25">
      <c r="A99">
        <v>61.764705882352942</v>
      </c>
      <c r="B99">
        <v>70</v>
      </c>
    </row>
    <row r="100" spans="1:2" x14ac:dyDescent="0.25">
      <c r="A100">
        <v>62.605042016806721</v>
      </c>
      <c r="B100">
        <v>70</v>
      </c>
    </row>
    <row r="101" spans="1:2" x14ac:dyDescent="0.25">
      <c r="A101">
        <v>63.445378151260506</v>
      </c>
      <c r="B101">
        <v>70</v>
      </c>
    </row>
    <row r="102" spans="1:2" x14ac:dyDescent="0.25">
      <c r="A102">
        <v>64.285714285714292</v>
      </c>
      <c r="B102">
        <v>70</v>
      </c>
    </row>
    <row r="103" spans="1:2" x14ac:dyDescent="0.25">
      <c r="A103">
        <v>65.12605042016807</v>
      </c>
      <c r="B103">
        <v>70</v>
      </c>
    </row>
    <row r="104" spans="1:2" x14ac:dyDescent="0.25">
      <c r="A104">
        <v>65.966386554621849</v>
      </c>
      <c r="B104">
        <v>70</v>
      </c>
    </row>
    <row r="105" spans="1:2" x14ac:dyDescent="0.25">
      <c r="A105">
        <v>66.806722689075642</v>
      </c>
      <c r="B105">
        <v>70</v>
      </c>
    </row>
    <row r="106" spans="1:2" x14ac:dyDescent="0.25">
      <c r="A106">
        <v>67.64705882352942</v>
      </c>
      <c r="B106">
        <v>70</v>
      </c>
    </row>
    <row r="107" spans="1:2" x14ac:dyDescent="0.25">
      <c r="A107">
        <v>68.487394957983199</v>
      </c>
      <c r="B107">
        <v>71</v>
      </c>
    </row>
    <row r="108" spans="1:2" x14ac:dyDescent="0.25">
      <c r="A108">
        <v>69.327731092436977</v>
      </c>
      <c r="B108">
        <v>71</v>
      </c>
    </row>
    <row r="109" spans="1:2" x14ac:dyDescent="0.25">
      <c r="A109">
        <v>70.16806722689077</v>
      </c>
      <c r="B109">
        <v>72</v>
      </c>
    </row>
    <row r="110" spans="1:2" x14ac:dyDescent="0.25">
      <c r="A110">
        <v>71.008403361344548</v>
      </c>
      <c r="B110">
        <v>72</v>
      </c>
    </row>
    <row r="111" spans="1:2" x14ac:dyDescent="0.25">
      <c r="A111">
        <v>71.848739495798327</v>
      </c>
      <c r="B111">
        <v>72</v>
      </c>
    </row>
    <row r="112" spans="1:2" x14ac:dyDescent="0.25">
      <c r="A112">
        <v>72.689075630252105</v>
      </c>
      <c r="B112">
        <v>72</v>
      </c>
    </row>
    <row r="113" spans="1:2" x14ac:dyDescent="0.25">
      <c r="A113">
        <v>73.529411764705884</v>
      </c>
      <c r="B113">
        <v>72</v>
      </c>
    </row>
    <row r="114" spans="1:2" x14ac:dyDescent="0.25">
      <c r="A114">
        <v>74.369747899159677</v>
      </c>
      <c r="B114">
        <v>72</v>
      </c>
    </row>
    <row r="115" spans="1:2" x14ac:dyDescent="0.25">
      <c r="A115">
        <v>75.210084033613455</v>
      </c>
      <c r="B115">
        <v>72</v>
      </c>
    </row>
    <row r="116" spans="1:2" x14ac:dyDescent="0.25">
      <c r="A116">
        <v>76.050420168067234</v>
      </c>
      <c r="B116">
        <v>73</v>
      </c>
    </row>
    <row r="117" spans="1:2" x14ac:dyDescent="0.25">
      <c r="A117">
        <v>76.890756302521012</v>
      </c>
      <c r="B117">
        <v>73</v>
      </c>
    </row>
    <row r="118" spans="1:2" x14ac:dyDescent="0.25">
      <c r="A118">
        <v>77.731092436974791</v>
      </c>
      <c r="B118">
        <v>73</v>
      </c>
    </row>
    <row r="119" spans="1:2" x14ac:dyDescent="0.25">
      <c r="A119">
        <v>78.571428571428584</v>
      </c>
      <c r="B119">
        <v>73</v>
      </c>
    </row>
    <row r="120" spans="1:2" x14ac:dyDescent="0.25">
      <c r="A120">
        <v>79.411764705882362</v>
      </c>
      <c r="B120">
        <v>74</v>
      </c>
    </row>
    <row r="121" spans="1:2" x14ac:dyDescent="0.25">
      <c r="A121">
        <v>80.252100840336141</v>
      </c>
      <c r="B121">
        <v>74</v>
      </c>
    </row>
    <row r="122" spans="1:2" x14ac:dyDescent="0.25">
      <c r="A122">
        <v>81.092436974789919</v>
      </c>
      <c r="B122">
        <v>74</v>
      </c>
    </row>
    <row r="123" spans="1:2" x14ac:dyDescent="0.25">
      <c r="A123">
        <v>81.932773109243698</v>
      </c>
      <c r="B123">
        <v>74</v>
      </c>
    </row>
    <row r="124" spans="1:2" x14ac:dyDescent="0.25">
      <c r="A124">
        <v>82.77310924369749</v>
      </c>
      <c r="B124">
        <v>75</v>
      </c>
    </row>
    <row r="125" spans="1:2" x14ac:dyDescent="0.25">
      <c r="A125">
        <v>83.613445378151269</v>
      </c>
      <c r="B125">
        <v>75</v>
      </c>
    </row>
    <row r="126" spans="1:2" x14ac:dyDescent="0.25">
      <c r="A126">
        <v>84.453781512605048</v>
      </c>
      <c r="B126">
        <v>75</v>
      </c>
    </row>
    <row r="127" spans="1:2" x14ac:dyDescent="0.25">
      <c r="A127">
        <v>85.294117647058826</v>
      </c>
      <c r="B127">
        <v>75</v>
      </c>
    </row>
    <row r="128" spans="1:2" x14ac:dyDescent="0.25">
      <c r="A128">
        <v>86.134453781512619</v>
      </c>
      <c r="B128">
        <v>75</v>
      </c>
    </row>
    <row r="129" spans="1:2" x14ac:dyDescent="0.25">
      <c r="A129">
        <v>86.974789915966397</v>
      </c>
      <c r="B129">
        <v>76</v>
      </c>
    </row>
    <row r="130" spans="1:2" x14ac:dyDescent="0.25">
      <c r="A130">
        <v>87.815126050420176</v>
      </c>
      <c r="B130">
        <v>76</v>
      </c>
    </row>
    <row r="131" spans="1:2" x14ac:dyDescent="0.25">
      <c r="A131">
        <v>88.655462184873954</v>
      </c>
      <c r="B131">
        <v>76</v>
      </c>
    </row>
    <row r="132" spans="1:2" x14ac:dyDescent="0.25">
      <c r="A132">
        <v>89.495798319327733</v>
      </c>
      <c r="B132">
        <v>76</v>
      </c>
    </row>
    <row r="133" spans="1:2" x14ac:dyDescent="0.25">
      <c r="A133">
        <v>90.336134453781526</v>
      </c>
      <c r="B133">
        <v>78</v>
      </c>
    </row>
    <row r="134" spans="1:2" x14ac:dyDescent="0.25">
      <c r="A134">
        <v>91.176470588235304</v>
      </c>
      <c r="B134">
        <v>78</v>
      </c>
    </row>
    <row r="135" spans="1:2" x14ac:dyDescent="0.25">
      <c r="A135">
        <v>92.016806722689083</v>
      </c>
      <c r="B135">
        <v>79</v>
      </c>
    </row>
    <row r="136" spans="1:2" x14ac:dyDescent="0.25">
      <c r="A136">
        <v>92.857142857142861</v>
      </c>
      <c r="B136">
        <v>80</v>
      </c>
    </row>
    <row r="137" spans="1:2" x14ac:dyDescent="0.25">
      <c r="A137">
        <v>93.69747899159664</v>
      </c>
      <c r="B137">
        <v>80</v>
      </c>
    </row>
    <row r="138" spans="1:2" x14ac:dyDescent="0.25">
      <c r="A138">
        <v>94.537815126050432</v>
      </c>
      <c r="B138">
        <v>80</v>
      </c>
    </row>
    <row r="139" spans="1:2" x14ac:dyDescent="0.25">
      <c r="A139">
        <v>95.378151260504211</v>
      </c>
      <c r="B139">
        <v>82</v>
      </c>
    </row>
    <row r="140" spans="1:2" x14ac:dyDescent="0.25">
      <c r="A140">
        <v>96.21848739495799</v>
      </c>
      <c r="B140">
        <v>86</v>
      </c>
    </row>
    <row r="141" spans="1:2" x14ac:dyDescent="0.25">
      <c r="A141">
        <v>97.058823529411768</v>
      </c>
      <c r="B141">
        <v>86</v>
      </c>
    </row>
    <row r="142" spans="1:2" x14ac:dyDescent="0.25">
      <c r="A142">
        <v>97.899159663865547</v>
      </c>
      <c r="B142">
        <v>90</v>
      </c>
    </row>
    <row r="143" spans="1:2" x14ac:dyDescent="0.25">
      <c r="A143">
        <v>98.739495798319339</v>
      </c>
      <c r="B143">
        <v>95</v>
      </c>
    </row>
    <row r="144" spans="1:2" ht="16.5" thickBot="1" x14ac:dyDescent="0.3">
      <c r="A144" s="4">
        <v>99.579831932773118</v>
      </c>
      <c r="B144" s="4">
        <v>99</v>
      </c>
    </row>
  </sheetData>
  <sortState xmlns:xlrd2="http://schemas.microsoft.com/office/spreadsheetml/2017/richdata2" ref="B26:B144">
    <sortCondition ref="B26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D22B-F74D-4BF5-BFE3-94D21EE3AE04}">
  <dimension ref="A1:I151"/>
  <sheetViews>
    <sheetView topLeftCell="A9" workbookViewId="0">
      <selection activeCell="F12" sqref="F12"/>
    </sheetView>
  </sheetViews>
  <sheetFormatPr defaultRowHeight="15.75" x14ac:dyDescent="0.25"/>
  <cols>
    <col min="1" max="1" width="21" customWidth="1"/>
    <col min="2" max="2" width="21" bestFit="1" customWidth="1"/>
    <col min="3" max="3" width="13.25" bestFit="1" customWidth="1"/>
    <col min="4" max="4" width="12.5" bestFit="1" customWidth="1"/>
    <col min="5" max="5" width="11.875" bestFit="1" customWidth="1"/>
    <col min="6" max="6" width="12.75" bestFit="1" customWidth="1"/>
    <col min="7" max="7" width="11.875" bestFit="1" customWidth="1"/>
    <col min="8" max="8" width="12.5" bestFit="1" customWidth="1"/>
    <col min="9" max="9" width="11.87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0.36407005648722951</v>
      </c>
    </row>
    <row r="5" spans="1:9" x14ac:dyDescent="0.25">
      <c r="A5" t="s">
        <v>46</v>
      </c>
      <c r="B5">
        <v>0.13254700603061448</v>
      </c>
    </row>
    <row r="6" spans="1:9" x14ac:dyDescent="0.25">
      <c r="A6" t="s">
        <v>47</v>
      </c>
      <c r="B6">
        <v>5.1476632762447599E-2</v>
      </c>
    </row>
    <row r="7" spans="1:9" x14ac:dyDescent="0.25">
      <c r="A7" t="s">
        <v>48</v>
      </c>
      <c r="B7">
        <v>74.133740257669388</v>
      </c>
    </row>
    <row r="8" spans="1:9" ht="16.5" thickBot="1" x14ac:dyDescent="0.3">
      <c r="A8" s="4" t="s">
        <v>49</v>
      </c>
      <c r="B8" s="4">
        <v>118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10</v>
      </c>
      <c r="C12">
        <v>89854.446615140536</v>
      </c>
      <c r="D12">
        <v>8985.4446615140532</v>
      </c>
      <c r="E12">
        <v>1.6349623257829557</v>
      </c>
      <c r="F12" s="14">
        <v>0.106357980224993</v>
      </c>
    </row>
    <row r="13" spans="1:9" x14ac:dyDescent="0.25">
      <c r="A13" t="s">
        <v>52</v>
      </c>
      <c r="B13">
        <v>107</v>
      </c>
      <c r="C13">
        <v>588051.82457130018</v>
      </c>
      <c r="D13">
        <v>5495.8114445915908</v>
      </c>
    </row>
    <row r="14" spans="1:9" ht="16.5" thickBot="1" x14ac:dyDescent="0.3">
      <c r="A14" s="4" t="s">
        <v>53</v>
      </c>
      <c r="B14" s="4">
        <v>117</v>
      </c>
      <c r="C14" s="4">
        <v>677906.27118644072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5">
      <c r="A17" s="7" t="s">
        <v>54</v>
      </c>
      <c r="B17">
        <v>418.20791399012228</v>
      </c>
      <c r="C17">
        <v>171.54959424334783</v>
      </c>
      <c r="D17">
        <v>2.4378251422552641</v>
      </c>
      <c r="E17" s="7">
        <v>1.6423331602180378E-2</v>
      </c>
      <c r="F17">
        <v>78.130851201722407</v>
      </c>
      <c r="G17">
        <v>758.28497677852215</v>
      </c>
      <c r="H17">
        <v>78.130851201722407</v>
      </c>
      <c r="I17">
        <v>758.28497677852215</v>
      </c>
    </row>
    <row r="18" spans="1:9" x14ac:dyDescent="0.25">
      <c r="A18" s="14" t="s">
        <v>21</v>
      </c>
      <c r="B18">
        <v>-2.7759119425972281</v>
      </c>
      <c r="C18">
        <v>1.566477572093409</v>
      </c>
      <c r="D18">
        <v>-1.7720725735559402</v>
      </c>
      <c r="E18" s="10">
        <v>7.9228885758602166E-2</v>
      </c>
      <c r="F18">
        <v>-5.8812710312683913</v>
      </c>
      <c r="G18">
        <v>0.32944714607393522</v>
      </c>
      <c r="H18">
        <v>-5.8812710312683913</v>
      </c>
      <c r="I18">
        <v>0.32944714607393522</v>
      </c>
    </row>
    <row r="19" spans="1:9" x14ac:dyDescent="0.25">
      <c r="A19" t="s">
        <v>23</v>
      </c>
      <c r="B19">
        <v>0.35801071177993443</v>
      </c>
      <c r="C19">
        <v>0.47085864068572736</v>
      </c>
      <c r="D19">
        <v>0.76033586483312976</v>
      </c>
      <c r="E19">
        <v>0.44872601801070566</v>
      </c>
      <c r="F19">
        <v>-0.57541162721898176</v>
      </c>
      <c r="G19">
        <v>1.2914330507788505</v>
      </c>
      <c r="H19">
        <v>-0.57541162721898176</v>
      </c>
      <c r="I19">
        <v>1.2914330507788505</v>
      </c>
    </row>
    <row r="20" spans="1:9" x14ac:dyDescent="0.25">
      <c r="A20" s="7" t="s">
        <v>24</v>
      </c>
      <c r="B20">
        <v>2.0651992607879253</v>
      </c>
      <c r="C20">
        <v>0.82092407840242554</v>
      </c>
      <c r="D20">
        <v>2.5157006782002842</v>
      </c>
      <c r="E20" s="7">
        <v>1.3365123496385006E-2</v>
      </c>
      <c r="F20">
        <v>0.43781301958615315</v>
      </c>
      <c r="G20">
        <v>3.6925855019896971</v>
      </c>
      <c r="H20">
        <v>0.43781301958615315</v>
      </c>
      <c r="I20">
        <v>3.6925855019896971</v>
      </c>
    </row>
    <row r="21" spans="1:9" x14ac:dyDescent="0.25">
      <c r="A21" s="14" t="s">
        <v>25</v>
      </c>
      <c r="B21">
        <v>5.1711162528121024</v>
      </c>
      <c r="C21">
        <v>2.707084379115563</v>
      </c>
      <c r="D21">
        <v>1.9102161324212465</v>
      </c>
      <c r="E21" s="10">
        <v>5.8782506857356712E-2</v>
      </c>
      <c r="F21">
        <v>-0.1953628020089706</v>
      </c>
      <c r="G21">
        <v>10.537595307633175</v>
      </c>
      <c r="H21">
        <v>-0.1953628020089706</v>
      </c>
      <c r="I21">
        <v>10.537595307633175</v>
      </c>
    </row>
    <row r="22" spans="1:9" x14ac:dyDescent="0.25">
      <c r="A22" t="s">
        <v>27</v>
      </c>
      <c r="B22">
        <v>-3.6113888254803843</v>
      </c>
      <c r="C22">
        <v>7.008890420646348</v>
      </c>
      <c r="D22">
        <v>-0.51525828037519072</v>
      </c>
      <c r="E22">
        <v>0.60743543669578415</v>
      </c>
      <c r="F22">
        <v>-17.505696638753395</v>
      </c>
      <c r="G22">
        <v>10.282918987792627</v>
      </c>
      <c r="H22">
        <v>-17.505696638753395</v>
      </c>
      <c r="I22">
        <v>10.282918987792627</v>
      </c>
    </row>
    <row r="23" spans="1:9" x14ac:dyDescent="0.25">
      <c r="A23" t="s">
        <v>28</v>
      </c>
      <c r="B23">
        <v>-3.7852598651925629</v>
      </c>
      <c r="C23">
        <v>8.0307157531156452</v>
      </c>
      <c r="D23">
        <v>-0.47134775797836082</v>
      </c>
      <c r="E23">
        <v>0.6383520557281892</v>
      </c>
      <c r="F23">
        <v>-19.705217224776952</v>
      </c>
      <c r="G23">
        <v>12.134697494391828</v>
      </c>
      <c r="H23">
        <v>-19.705217224776952</v>
      </c>
      <c r="I23">
        <v>12.134697494391828</v>
      </c>
    </row>
    <row r="24" spans="1:9" x14ac:dyDescent="0.25">
      <c r="A24" t="s">
        <v>29</v>
      </c>
      <c r="B24">
        <v>0.36131796973711316</v>
      </c>
      <c r="C24">
        <v>1.1684122446086533</v>
      </c>
      <c r="D24">
        <v>0.30923843138782975</v>
      </c>
      <c r="E24">
        <v>0.75774152280146778</v>
      </c>
      <c r="F24">
        <v>-1.9549230334847307</v>
      </c>
      <c r="G24">
        <v>2.6775589729589573</v>
      </c>
      <c r="H24">
        <v>-1.9549230334847307</v>
      </c>
      <c r="I24">
        <v>2.6775589729589573</v>
      </c>
    </row>
    <row r="25" spans="1:9" x14ac:dyDescent="0.25">
      <c r="A25" t="s">
        <v>30</v>
      </c>
      <c r="B25">
        <v>0.2519499888291758</v>
      </c>
      <c r="C25">
        <v>1.2017251364443524</v>
      </c>
      <c r="D25">
        <v>0.20965691836541084</v>
      </c>
      <c r="E25">
        <v>0.83433412179957533</v>
      </c>
      <c r="F25">
        <v>-2.1303299371802198</v>
      </c>
      <c r="G25">
        <v>2.6342299148385711</v>
      </c>
      <c r="H25">
        <v>-2.1303299371802198</v>
      </c>
      <c r="I25">
        <v>2.6342299148385711</v>
      </c>
    </row>
    <row r="26" spans="1:9" x14ac:dyDescent="0.25">
      <c r="A26" t="s">
        <v>31</v>
      </c>
      <c r="B26">
        <v>-1.1340316275133522</v>
      </c>
      <c r="C26">
        <v>0.88533009414208019</v>
      </c>
      <c r="D26">
        <v>-1.2809139043356179</v>
      </c>
      <c r="E26">
        <v>0.20299327968946357</v>
      </c>
      <c r="F26">
        <v>-2.8890952832566894</v>
      </c>
      <c r="G26">
        <v>0.62103202822998504</v>
      </c>
      <c r="H26">
        <v>-2.8890952832566894</v>
      </c>
      <c r="I26">
        <v>0.62103202822998504</v>
      </c>
    </row>
    <row r="27" spans="1:9" ht="16.5" thickBot="1" x14ac:dyDescent="0.3">
      <c r="A27" s="4" t="s">
        <v>36</v>
      </c>
      <c r="B27" s="4">
        <v>0.22286879640992893</v>
      </c>
      <c r="C27" s="4">
        <v>4.3730863642035818</v>
      </c>
      <c r="D27" s="4">
        <v>5.0963730841048091E-2</v>
      </c>
      <c r="E27" s="4">
        <v>0.95944943950563866</v>
      </c>
      <c r="F27" s="4">
        <v>-8.4462648883293188</v>
      </c>
      <c r="G27" s="4">
        <v>8.8920024811491754</v>
      </c>
      <c r="H27" s="4">
        <v>-8.4462648883293188</v>
      </c>
      <c r="I27" s="4">
        <v>8.8920024811491754</v>
      </c>
    </row>
    <row r="31" spans="1:9" x14ac:dyDescent="0.25">
      <c r="A31" t="s">
        <v>67</v>
      </c>
    </row>
    <row r="32" spans="1:9" ht="16.5" thickBot="1" x14ac:dyDescent="0.3"/>
    <row r="33" spans="1:2" x14ac:dyDescent="0.25">
      <c r="A33" s="5" t="s">
        <v>68</v>
      </c>
      <c r="B33" s="5" t="s">
        <v>22</v>
      </c>
    </row>
    <row r="34" spans="1:2" x14ac:dyDescent="0.25">
      <c r="A34">
        <v>0.42372881355932202</v>
      </c>
      <c r="B34">
        <v>130</v>
      </c>
    </row>
    <row r="35" spans="1:2" x14ac:dyDescent="0.25">
      <c r="A35">
        <v>1.271186440677966</v>
      </c>
      <c r="B35">
        <v>200</v>
      </c>
    </row>
    <row r="36" spans="1:2" x14ac:dyDescent="0.25">
      <c r="A36">
        <v>2.1186440677966099</v>
      </c>
      <c r="B36">
        <v>233</v>
      </c>
    </row>
    <row r="37" spans="1:2" x14ac:dyDescent="0.25">
      <c r="A37">
        <v>2.9661016949152543</v>
      </c>
      <c r="B37">
        <v>243</v>
      </c>
    </row>
    <row r="38" spans="1:2" x14ac:dyDescent="0.25">
      <c r="A38">
        <v>3.8135593220338979</v>
      </c>
      <c r="B38">
        <v>350</v>
      </c>
    </row>
    <row r="39" spans="1:2" x14ac:dyDescent="0.25">
      <c r="A39">
        <v>4.6610169491525415</v>
      </c>
      <c r="B39">
        <v>350</v>
      </c>
    </row>
    <row r="40" spans="1:2" x14ac:dyDescent="0.25">
      <c r="A40">
        <v>5.508474576271186</v>
      </c>
      <c r="B40">
        <v>355</v>
      </c>
    </row>
    <row r="41" spans="1:2" x14ac:dyDescent="0.25">
      <c r="A41">
        <v>6.3559322033898304</v>
      </c>
      <c r="B41">
        <v>357</v>
      </c>
    </row>
    <row r="42" spans="1:2" x14ac:dyDescent="0.25">
      <c r="A42">
        <v>7.203389830508474</v>
      </c>
      <c r="B42">
        <v>366</v>
      </c>
    </row>
    <row r="43" spans="1:2" x14ac:dyDescent="0.25">
      <c r="A43">
        <v>8.0508474576271176</v>
      </c>
      <c r="B43">
        <v>380</v>
      </c>
    </row>
    <row r="44" spans="1:2" x14ac:dyDescent="0.25">
      <c r="A44">
        <v>8.8983050847457612</v>
      </c>
      <c r="B44">
        <v>397</v>
      </c>
    </row>
    <row r="45" spans="1:2" x14ac:dyDescent="0.25">
      <c r="A45">
        <v>9.7457627118644066</v>
      </c>
      <c r="B45">
        <v>400</v>
      </c>
    </row>
    <row r="46" spans="1:2" x14ac:dyDescent="0.25">
      <c r="A46">
        <v>10.59322033898305</v>
      </c>
      <c r="B46">
        <v>400</v>
      </c>
    </row>
    <row r="47" spans="1:2" x14ac:dyDescent="0.25">
      <c r="A47">
        <v>11.440677966101694</v>
      </c>
      <c r="B47">
        <v>400</v>
      </c>
    </row>
    <row r="48" spans="1:2" x14ac:dyDescent="0.25">
      <c r="A48">
        <v>12.288135593220339</v>
      </c>
      <c r="B48">
        <v>400</v>
      </c>
    </row>
    <row r="49" spans="1:2" x14ac:dyDescent="0.25">
      <c r="A49">
        <v>13.135593220338983</v>
      </c>
      <c r="B49">
        <v>400</v>
      </c>
    </row>
    <row r="50" spans="1:2" x14ac:dyDescent="0.25">
      <c r="A50">
        <v>13.983050847457626</v>
      </c>
      <c r="B50">
        <v>407</v>
      </c>
    </row>
    <row r="51" spans="1:2" x14ac:dyDescent="0.25">
      <c r="A51">
        <v>14.83050847457627</v>
      </c>
      <c r="B51">
        <v>425</v>
      </c>
    </row>
    <row r="52" spans="1:2" x14ac:dyDescent="0.25">
      <c r="A52">
        <v>15.677966101694913</v>
      </c>
      <c r="B52">
        <v>429</v>
      </c>
    </row>
    <row r="53" spans="1:2" x14ac:dyDescent="0.25">
      <c r="A53">
        <v>16.525423728813557</v>
      </c>
      <c r="B53">
        <v>435</v>
      </c>
    </row>
    <row r="54" spans="1:2" x14ac:dyDescent="0.25">
      <c r="A54">
        <v>17.372881355932201</v>
      </c>
      <c r="B54">
        <v>450</v>
      </c>
    </row>
    <row r="55" spans="1:2" x14ac:dyDescent="0.25">
      <c r="A55">
        <v>18.220338983050848</v>
      </c>
      <c r="B55">
        <v>450</v>
      </c>
    </row>
    <row r="56" spans="1:2" x14ac:dyDescent="0.25">
      <c r="A56">
        <v>19.067796610169491</v>
      </c>
      <c r="B56">
        <v>450</v>
      </c>
    </row>
    <row r="57" spans="1:2" x14ac:dyDescent="0.25">
      <c r="A57">
        <v>19.915254237288135</v>
      </c>
      <c r="B57">
        <v>450</v>
      </c>
    </row>
    <row r="58" spans="1:2" x14ac:dyDescent="0.25">
      <c r="A58">
        <v>20.762711864406779</v>
      </c>
      <c r="B58">
        <v>450</v>
      </c>
    </row>
    <row r="59" spans="1:2" x14ac:dyDescent="0.25">
      <c r="A59">
        <v>21.610169491525422</v>
      </c>
      <c r="B59">
        <v>456</v>
      </c>
    </row>
    <row r="60" spans="1:2" x14ac:dyDescent="0.25">
      <c r="A60">
        <v>22.457627118644066</v>
      </c>
      <c r="B60">
        <v>460</v>
      </c>
    </row>
    <row r="61" spans="1:2" x14ac:dyDescent="0.25">
      <c r="A61">
        <v>23.305084745762709</v>
      </c>
      <c r="B61">
        <v>460</v>
      </c>
    </row>
    <row r="62" spans="1:2" x14ac:dyDescent="0.25">
      <c r="A62">
        <v>24.152542372881356</v>
      </c>
      <c r="B62">
        <v>464</v>
      </c>
    </row>
    <row r="63" spans="1:2" x14ac:dyDescent="0.25">
      <c r="A63">
        <v>25</v>
      </c>
      <c r="B63">
        <v>466</v>
      </c>
    </row>
    <row r="64" spans="1:2" x14ac:dyDescent="0.25">
      <c r="A64">
        <v>25.847457627118644</v>
      </c>
      <c r="B64">
        <v>479</v>
      </c>
    </row>
    <row r="65" spans="1:2" x14ac:dyDescent="0.25">
      <c r="A65">
        <v>26.694915254237287</v>
      </c>
      <c r="B65">
        <v>484</v>
      </c>
    </row>
    <row r="66" spans="1:2" x14ac:dyDescent="0.25">
      <c r="A66">
        <v>27.542372881355931</v>
      </c>
      <c r="B66">
        <v>488</v>
      </c>
    </row>
    <row r="67" spans="1:2" x14ac:dyDescent="0.25">
      <c r="A67">
        <v>28.389830508474574</v>
      </c>
      <c r="B67">
        <v>490</v>
      </c>
    </row>
    <row r="68" spans="1:2" x14ac:dyDescent="0.25">
      <c r="A68">
        <v>29.237288135593218</v>
      </c>
      <c r="B68">
        <v>490</v>
      </c>
    </row>
    <row r="69" spans="1:2" x14ac:dyDescent="0.25">
      <c r="A69">
        <v>30.084745762711862</v>
      </c>
      <c r="B69">
        <v>490</v>
      </c>
    </row>
    <row r="70" spans="1:2" x14ac:dyDescent="0.25">
      <c r="A70">
        <v>30.932203389830505</v>
      </c>
      <c r="B70">
        <v>491</v>
      </c>
    </row>
    <row r="71" spans="1:2" x14ac:dyDescent="0.25">
      <c r="A71">
        <v>31.779661016949152</v>
      </c>
      <c r="B71">
        <v>496</v>
      </c>
    </row>
    <row r="72" spans="1:2" x14ac:dyDescent="0.25">
      <c r="A72">
        <v>32.627118644067792</v>
      </c>
      <c r="B72">
        <v>496</v>
      </c>
    </row>
    <row r="73" spans="1:2" x14ac:dyDescent="0.25">
      <c r="A73">
        <v>33.474576271186436</v>
      </c>
      <c r="B73">
        <v>498</v>
      </c>
    </row>
    <row r="74" spans="1:2" x14ac:dyDescent="0.25">
      <c r="A74">
        <v>34.322033898305079</v>
      </c>
      <c r="B74">
        <v>498</v>
      </c>
    </row>
    <row r="75" spans="1:2" x14ac:dyDescent="0.25">
      <c r="A75">
        <v>35.16949152542373</v>
      </c>
      <c r="B75">
        <v>498</v>
      </c>
    </row>
    <row r="76" spans="1:2" x14ac:dyDescent="0.25">
      <c r="A76">
        <v>36.016949152542374</v>
      </c>
      <c r="B76">
        <v>498</v>
      </c>
    </row>
    <row r="77" spans="1:2" x14ac:dyDescent="0.25">
      <c r="A77">
        <v>36.864406779661017</v>
      </c>
      <c r="B77">
        <v>499</v>
      </c>
    </row>
    <row r="78" spans="1:2" x14ac:dyDescent="0.25">
      <c r="A78">
        <v>37.711864406779661</v>
      </c>
      <c r="B78">
        <v>500</v>
      </c>
    </row>
    <row r="79" spans="1:2" x14ac:dyDescent="0.25">
      <c r="A79">
        <v>38.559322033898304</v>
      </c>
      <c r="B79">
        <v>500</v>
      </c>
    </row>
    <row r="80" spans="1:2" x14ac:dyDescent="0.25">
      <c r="A80">
        <v>39.406779661016948</v>
      </c>
      <c r="B80">
        <v>500</v>
      </c>
    </row>
    <row r="81" spans="1:2" x14ac:dyDescent="0.25">
      <c r="A81">
        <v>40.254237288135592</v>
      </c>
      <c r="B81">
        <v>500</v>
      </c>
    </row>
    <row r="82" spans="1:2" x14ac:dyDescent="0.25">
      <c r="A82">
        <v>41.101694915254235</v>
      </c>
      <c r="B82">
        <v>500</v>
      </c>
    </row>
    <row r="83" spans="1:2" x14ac:dyDescent="0.25">
      <c r="A83">
        <v>41.949152542372879</v>
      </c>
      <c r="B83">
        <v>500</v>
      </c>
    </row>
    <row r="84" spans="1:2" x14ac:dyDescent="0.25">
      <c r="A84">
        <v>42.796610169491522</v>
      </c>
      <c r="B84">
        <v>500</v>
      </c>
    </row>
    <row r="85" spans="1:2" x14ac:dyDescent="0.25">
      <c r="A85">
        <v>43.644067796610166</v>
      </c>
      <c r="B85">
        <v>500</v>
      </c>
    </row>
    <row r="86" spans="1:2" x14ac:dyDescent="0.25">
      <c r="A86">
        <v>44.49152542372881</v>
      </c>
      <c r="B86">
        <v>500</v>
      </c>
    </row>
    <row r="87" spans="1:2" x14ac:dyDescent="0.25">
      <c r="A87">
        <v>45.338983050847453</v>
      </c>
      <c r="B87">
        <v>503</v>
      </c>
    </row>
    <row r="88" spans="1:2" x14ac:dyDescent="0.25">
      <c r="A88">
        <v>46.186440677966097</v>
      </c>
      <c r="B88">
        <v>504</v>
      </c>
    </row>
    <row r="89" spans="1:2" x14ac:dyDescent="0.25">
      <c r="A89">
        <v>47.03389830508474</v>
      </c>
      <c r="B89">
        <v>506</v>
      </c>
    </row>
    <row r="90" spans="1:2" x14ac:dyDescent="0.25">
      <c r="A90">
        <v>47.881355932203391</v>
      </c>
      <c r="B90">
        <v>507</v>
      </c>
    </row>
    <row r="91" spans="1:2" x14ac:dyDescent="0.25">
      <c r="A91">
        <v>48.728813559322035</v>
      </c>
      <c r="B91">
        <v>509</v>
      </c>
    </row>
    <row r="92" spans="1:2" x14ac:dyDescent="0.25">
      <c r="A92">
        <v>49.576271186440678</v>
      </c>
      <c r="B92">
        <v>509</v>
      </c>
    </row>
    <row r="93" spans="1:2" x14ac:dyDescent="0.25">
      <c r="A93">
        <v>50.423728813559322</v>
      </c>
      <c r="B93">
        <v>510</v>
      </c>
    </row>
    <row r="94" spans="1:2" x14ac:dyDescent="0.25">
      <c r="A94">
        <v>51.271186440677965</v>
      </c>
      <c r="B94">
        <v>510</v>
      </c>
    </row>
    <row r="95" spans="1:2" x14ac:dyDescent="0.25">
      <c r="A95">
        <v>52.118644067796609</v>
      </c>
      <c r="B95">
        <v>510</v>
      </c>
    </row>
    <row r="96" spans="1:2" x14ac:dyDescent="0.25">
      <c r="A96">
        <v>52.966101694915253</v>
      </c>
      <c r="B96">
        <v>510</v>
      </c>
    </row>
    <row r="97" spans="1:2" x14ac:dyDescent="0.25">
      <c r="A97">
        <v>53.813559322033896</v>
      </c>
      <c r="B97">
        <v>510</v>
      </c>
    </row>
    <row r="98" spans="1:2" x14ac:dyDescent="0.25">
      <c r="A98">
        <v>54.66101694915254</v>
      </c>
      <c r="B98">
        <v>511</v>
      </c>
    </row>
    <row r="99" spans="1:2" x14ac:dyDescent="0.25">
      <c r="A99">
        <v>55.508474576271183</v>
      </c>
      <c r="B99">
        <v>512</v>
      </c>
    </row>
    <row r="100" spans="1:2" x14ac:dyDescent="0.25">
      <c r="A100">
        <v>56.355932203389827</v>
      </c>
      <c r="B100">
        <v>513</v>
      </c>
    </row>
    <row r="101" spans="1:2" x14ac:dyDescent="0.25">
      <c r="A101">
        <v>57.20338983050847</v>
      </c>
      <c r="B101">
        <v>517</v>
      </c>
    </row>
    <row r="102" spans="1:2" x14ac:dyDescent="0.25">
      <c r="A102">
        <v>58.050847457627114</v>
      </c>
      <c r="B102">
        <v>520</v>
      </c>
    </row>
    <row r="103" spans="1:2" x14ac:dyDescent="0.25">
      <c r="A103">
        <v>58.898305084745758</v>
      </c>
      <c r="B103">
        <v>520</v>
      </c>
    </row>
    <row r="104" spans="1:2" x14ac:dyDescent="0.25">
      <c r="A104">
        <v>59.745762711864401</v>
      </c>
      <c r="B104">
        <v>520</v>
      </c>
    </row>
    <row r="105" spans="1:2" x14ac:dyDescent="0.25">
      <c r="A105">
        <v>60.593220338983045</v>
      </c>
      <c r="B105">
        <v>521</v>
      </c>
    </row>
    <row r="106" spans="1:2" x14ac:dyDescent="0.25">
      <c r="A106">
        <v>61.440677966101688</v>
      </c>
      <c r="B106">
        <v>521</v>
      </c>
    </row>
    <row r="107" spans="1:2" x14ac:dyDescent="0.25">
      <c r="A107">
        <v>62.288135593220339</v>
      </c>
      <c r="B107">
        <v>521</v>
      </c>
    </row>
    <row r="108" spans="1:2" x14ac:dyDescent="0.25">
      <c r="A108">
        <v>63.135593220338983</v>
      </c>
      <c r="B108">
        <v>521</v>
      </c>
    </row>
    <row r="109" spans="1:2" x14ac:dyDescent="0.25">
      <c r="A109">
        <v>63.983050847457626</v>
      </c>
      <c r="B109">
        <v>521</v>
      </c>
    </row>
    <row r="110" spans="1:2" x14ac:dyDescent="0.25">
      <c r="A110">
        <v>64.830508474576263</v>
      </c>
      <c r="B110">
        <v>521</v>
      </c>
    </row>
    <row r="111" spans="1:2" x14ac:dyDescent="0.25">
      <c r="A111">
        <v>65.677966101694906</v>
      </c>
      <c r="B111">
        <v>521</v>
      </c>
    </row>
    <row r="112" spans="1:2" x14ac:dyDescent="0.25">
      <c r="A112">
        <v>66.52542372881355</v>
      </c>
      <c r="B112">
        <v>522</v>
      </c>
    </row>
    <row r="113" spans="1:2" x14ac:dyDescent="0.25">
      <c r="A113">
        <v>67.372881355932194</v>
      </c>
      <c r="B113">
        <v>524</v>
      </c>
    </row>
    <row r="114" spans="1:2" x14ac:dyDescent="0.25">
      <c r="A114">
        <v>68.220338983050837</v>
      </c>
      <c r="B114">
        <v>525</v>
      </c>
    </row>
    <row r="115" spans="1:2" x14ac:dyDescent="0.25">
      <c r="A115">
        <v>69.067796610169495</v>
      </c>
      <c r="B115">
        <v>525</v>
      </c>
    </row>
    <row r="116" spans="1:2" x14ac:dyDescent="0.25">
      <c r="A116">
        <v>69.915254237288138</v>
      </c>
      <c r="B116">
        <v>525</v>
      </c>
    </row>
    <row r="117" spans="1:2" x14ac:dyDescent="0.25">
      <c r="A117">
        <v>70.762711864406782</v>
      </c>
      <c r="B117">
        <v>525</v>
      </c>
    </row>
    <row r="118" spans="1:2" x14ac:dyDescent="0.25">
      <c r="A118">
        <v>71.610169491525426</v>
      </c>
      <c r="B118">
        <v>529</v>
      </c>
    </row>
    <row r="119" spans="1:2" x14ac:dyDescent="0.25">
      <c r="A119">
        <v>72.457627118644069</v>
      </c>
      <c r="B119">
        <v>529</v>
      </c>
    </row>
    <row r="120" spans="1:2" x14ac:dyDescent="0.25">
      <c r="A120">
        <v>73.305084745762713</v>
      </c>
      <c r="B120">
        <v>532</v>
      </c>
    </row>
    <row r="121" spans="1:2" x14ac:dyDescent="0.25">
      <c r="A121">
        <v>74.152542372881356</v>
      </c>
      <c r="B121">
        <v>532</v>
      </c>
    </row>
    <row r="122" spans="1:2" x14ac:dyDescent="0.25">
      <c r="A122">
        <v>75</v>
      </c>
      <c r="B122">
        <v>533</v>
      </c>
    </row>
    <row r="123" spans="1:2" x14ac:dyDescent="0.25">
      <c r="A123">
        <v>75.847457627118644</v>
      </c>
      <c r="B123">
        <v>534</v>
      </c>
    </row>
    <row r="124" spans="1:2" x14ac:dyDescent="0.25">
      <c r="A124">
        <v>76.694915254237287</v>
      </c>
      <c r="B124">
        <v>540</v>
      </c>
    </row>
    <row r="125" spans="1:2" x14ac:dyDescent="0.25">
      <c r="A125">
        <v>77.542372881355931</v>
      </c>
      <c r="B125">
        <v>540</v>
      </c>
    </row>
    <row r="126" spans="1:2" x14ac:dyDescent="0.25">
      <c r="A126">
        <v>78.389830508474574</v>
      </c>
      <c r="B126">
        <v>544</v>
      </c>
    </row>
    <row r="127" spans="1:2" x14ac:dyDescent="0.25">
      <c r="A127">
        <v>79.237288135593218</v>
      </c>
      <c r="B127">
        <v>545</v>
      </c>
    </row>
    <row r="128" spans="1:2" x14ac:dyDescent="0.25">
      <c r="A128">
        <v>80.084745762711862</v>
      </c>
      <c r="B128">
        <v>545</v>
      </c>
    </row>
    <row r="129" spans="1:2" x14ac:dyDescent="0.25">
      <c r="A129">
        <v>80.932203389830505</v>
      </c>
      <c r="B129">
        <v>545</v>
      </c>
    </row>
    <row r="130" spans="1:2" x14ac:dyDescent="0.25">
      <c r="A130">
        <v>81.779661016949149</v>
      </c>
      <c r="B130">
        <v>545</v>
      </c>
    </row>
    <row r="131" spans="1:2" x14ac:dyDescent="0.25">
      <c r="A131">
        <v>82.627118644067792</v>
      </c>
      <c r="B131">
        <v>550</v>
      </c>
    </row>
    <row r="132" spans="1:2" x14ac:dyDescent="0.25">
      <c r="A132">
        <v>83.474576271186436</v>
      </c>
      <c r="B132">
        <v>550</v>
      </c>
    </row>
    <row r="133" spans="1:2" x14ac:dyDescent="0.25">
      <c r="A133">
        <v>84.322033898305079</v>
      </c>
      <c r="B133">
        <v>550</v>
      </c>
    </row>
    <row r="134" spans="1:2" x14ac:dyDescent="0.25">
      <c r="A134">
        <v>85.169491525423723</v>
      </c>
      <c r="B134">
        <v>550</v>
      </c>
    </row>
    <row r="135" spans="1:2" x14ac:dyDescent="0.25">
      <c r="A135">
        <v>86.016949152542367</v>
      </c>
      <c r="B135">
        <v>550</v>
      </c>
    </row>
    <row r="136" spans="1:2" x14ac:dyDescent="0.25">
      <c r="A136">
        <v>86.86440677966101</v>
      </c>
      <c r="B136">
        <v>550</v>
      </c>
    </row>
    <row r="137" spans="1:2" x14ac:dyDescent="0.25">
      <c r="A137">
        <v>87.711864406779654</v>
      </c>
      <c r="B137">
        <v>552</v>
      </c>
    </row>
    <row r="138" spans="1:2" x14ac:dyDescent="0.25">
      <c r="A138">
        <v>88.559322033898297</v>
      </c>
      <c r="B138">
        <v>552</v>
      </c>
    </row>
    <row r="139" spans="1:2" x14ac:dyDescent="0.25">
      <c r="A139">
        <v>89.406779661016941</v>
      </c>
      <c r="B139">
        <v>554</v>
      </c>
    </row>
    <row r="140" spans="1:2" x14ac:dyDescent="0.25">
      <c r="A140">
        <v>90.254237288135585</v>
      </c>
      <c r="B140">
        <v>554</v>
      </c>
    </row>
    <row r="141" spans="1:2" x14ac:dyDescent="0.25">
      <c r="A141">
        <v>91.101694915254228</v>
      </c>
      <c r="B141">
        <v>555</v>
      </c>
    </row>
    <row r="142" spans="1:2" x14ac:dyDescent="0.25">
      <c r="A142">
        <v>91.949152542372872</v>
      </c>
      <c r="B142">
        <v>555</v>
      </c>
    </row>
    <row r="143" spans="1:2" x14ac:dyDescent="0.25">
      <c r="A143">
        <v>92.796610169491515</v>
      </c>
      <c r="B143">
        <v>557</v>
      </c>
    </row>
    <row r="144" spans="1:2" x14ac:dyDescent="0.25">
      <c r="A144">
        <v>93.644067796610159</v>
      </c>
      <c r="B144">
        <v>560</v>
      </c>
    </row>
    <row r="145" spans="1:2" x14ac:dyDescent="0.25">
      <c r="A145">
        <v>94.491525423728802</v>
      </c>
      <c r="B145">
        <v>564</v>
      </c>
    </row>
    <row r="146" spans="1:2" x14ac:dyDescent="0.25">
      <c r="A146">
        <v>95.33898305084746</v>
      </c>
      <c r="B146">
        <v>565</v>
      </c>
    </row>
    <row r="147" spans="1:2" x14ac:dyDescent="0.25">
      <c r="A147">
        <v>96.186440677966104</v>
      </c>
      <c r="B147">
        <v>566</v>
      </c>
    </row>
    <row r="148" spans="1:2" x14ac:dyDescent="0.25">
      <c r="A148">
        <v>97.033898305084747</v>
      </c>
      <c r="B148">
        <v>566</v>
      </c>
    </row>
    <row r="149" spans="1:2" x14ac:dyDescent="0.25">
      <c r="A149">
        <v>97.881355932203391</v>
      </c>
      <c r="B149">
        <v>567</v>
      </c>
    </row>
    <row r="150" spans="1:2" x14ac:dyDescent="0.25">
      <c r="A150">
        <v>98.728813559322035</v>
      </c>
      <c r="B150">
        <v>578</v>
      </c>
    </row>
    <row r="151" spans="1:2" ht="16.5" thickBot="1" x14ac:dyDescent="0.3">
      <c r="A151" s="4">
        <v>99.576271186440678</v>
      </c>
      <c r="B151" s="4">
        <v>588</v>
      </c>
    </row>
  </sheetData>
  <sortState xmlns:xlrd2="http://schemas.microsoft.com/office/spreadsheetml/2017/richdata2" ref="B34:B151">
    <sortCondition ref="B3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581D-0B62-43C3-B765-2743579DB8BE}">
  <dimension ref="A1:I18"/>
  <sheetViews>
    <sheetView topLeftCell="A9" workbookViewId="0">
      <selection activeCell="E43" sqref="E43"/>
    </sheetView>
  </sheetViews>
  <sheetFormatPr defaultRowHeight="15.75" x14ac:dyDescent="0.25"/>
  <cols>
    <col min="1" max="1" width="29" bestFit="1" customWidth="1"/>
    <col min="5" max="5" width="11.875" bestFit="1" customWidth="1"/>
    <col min="6" max="6" width="12.7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0.18637701456861971</v>
      </c>
    </row>
    <row r="5" spans="1:9" x14ac:dyDescent="0.25">
      <c r="A5" t="s">
        <v>46</v>
      </c>
      <c r="B5">
        <v>3.4736391559511484E-2</v>
      </c>
    </row>
    <row r="6" spans="1:9" x14ac:dyDescent="0.25">
      <c r="A6" t="s">
        <v>47</v>
      </c>
      <c r="B6">
        <v>2.6415153555714169E-2</v>
      </c>
    </row>
    <row r="7" spans="1:9" x14ac:dyDescent="0.25">
      <c r="A7" t="s">
        <v>48</v>
      </c>
      <c r="B7">
        <v>75.106720250648266</v>
      </c>
    </row>
    <row r="8" spans="1:9" ht="16.5" thickBot="1" x14ac:dyDescent="0.3">
      <c r="A8" s="4" t="s">
        <v>49</v>
      </c>
      <c r="B8" s="4">
        <v>118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1</v>
      </c>
      <c r="C12">
        <v>23548.017676580581</v>
      </c>
      <c r="D12">
        <v>23548.017676580581</v>
      </c>
      <c r="E12">
        <v>4.1744259139877835</v>
      </c>
      <c r="F12" s="7">
        <v>4.3304317526400515E-2</v>
      </c>
    </row>
    <row r="13" spans="1:9" x14ac:dyDescent="0.25">
      <c r="A13" t="s">
        <v>52</v>
      </c>
      <c r="B13">
        <v>116</v>
      </c>
      <c r="C13">
        <v>654358.25350986014</v>
      </c>
      <c r="D13">
        <v>5641.0194268091391</v>
      </c>
    </row>
    <row r="14" spans="1:9" ht="16.5" thickBot="1" x14ac:dyDescent="0.3">
      <c r="A14" s="4" t="s">
        <v>53</v>
      </c>
      <c r="B14" s="4">
        <v>117</v>
      </c>
      <c r="C14" s="4">
        <v>677906.27118644072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5">
      <c r="A17" t="s">
        <v>54</v>
      </c>
      <c r="B17">
        <v>375.7239053200517</v>
      </c>
      <c r="C17">
        <v>55.978607728779373</v>
      </c>
      <c r="D17">
        <v>6.7119194378763885</v>
      </c>
      <c r="E17" s="7">
        <v>7.4345534571968413E-10</v>
      </c>
      <c r="F17">
        <v>264.8512192709739</v>
      </c>
      <c r="G17">
        <v>486.5965913691295</v>
      </c>
      <c r="H17">
        <v>264.8512192709739</v>
      </c>
      <c r="I17">
        <v>486.5965913691295</v>
      </c>
    </row>
    <row r="18" spans="1:9" ht="16.5" thickBot="1" x14ac:dyDescent="0.3">
      <c r="A18" s="4" t="s">
        <v>24</v>
      </c>
      <c r="B18" s="4">
        <v>1.6545282812074744</v>
      </c>
      <c r="C18" s="4">
        <v>0.80979635227739688</v>
      </c>
      <c r="D18" s="4">
        <v>2.0431411879720511</v>
      </c>
      <c r="E18" s="9">
        <v>4.3304317526398801E-2</v>
      </c>
      <c r="F18" s="4">
        <v>5.0624569190340862E-2</v>
      </c>
      <c r="G18" s="4">
        <v>3.2584319932246082</v>
      </c>
      <c r="H18" s="4">
        <v>5.0624569190340862E-2</v>
      </c>
      <c r="I18" s="4">
        <v>3.2584319932246082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DE6B-004A-46ED-9FF8-9E88A23C3F17}">
  <dimension ref="A1:K144"/>
  <sheetViews>
    <sheetView topLeftCell="A8" workbookViewId="0">
      <selection activeCell="J23" sqref="J23"/>
    </sheetView>
  </sheetViews>
  <sheetFormatPr defaultRowHeight="15.75" x14ac:dyDescent="0.25"/>
  <cols>
    <col min="1" max="1" width="29" bestFit="1" customWidth="1"/>
    <col min="2" max="2" width="21" bestFit="1" customWidth="1"/>
    <col min="6" max="6" width="11.5" customWidth="1"/>
    <col min="10" max="10" width="11.625" bestFit="1" customWidth="1"/>
    <col min="11" max="11" width="12.625" bestFit="1" customWidth="1"/>
  </cols>
  <sheetData>
    <row r="1" spans="1:11" x14ac:dyDescent="0.25">
      <c r="A1" t="s">
        <v>43</v>
      </c>
    </row>
    <row r="2" spans="1:11" ht="16.5" thickBot="1" x14ac:dyDescent="0.3"/>
    <row r="3" spans="1:11" x14ac:dyDescent="0.25">
      <c r="A3" s="6" t="s">
        <v>44</v>
      </c>
      <c r="B3" s="6"/>
    </row>
    <row r="4" spans="1:11" x14ac:dyDescent="0.25">
      <c r="A4" t="s">
        <v>45</v>
      </c>
      <c r="B4">
        <v>0.32167029236741634</v>
      </c>
    </row>
    <row r="5" spans="1:11" x14ac:dyDescent="0.25">
      <c r="A5" t="s">
        <v>46</v>
      </c>
      <c r="B5">
        <v>0.10347177699173911</v>
      </c>
    </row>
    <row r="6" spans="1:11" x14ac:dyDescent="0.25">
      <c r="A6" t="s">
        <v>47</v>
      </c>
      <c r="B6">
        <v>7.9878929017837511E-2</v>
      </c>
    </row>
    <row r="7" spans="1:11" x14ac:dyDescent="0.25">
      <c r="A7" t="s">
        <v>48</v>
      </c>
      <c r="B7">
        <v>73.015385585633496</v>
      </c>
    </row>
    <row r="8" spans="1:11" ht="16.5" thickBot="1" x14ac:dyDescent="0.3">
      <c r="A8" s="4" t="s">
        <v>49</v>
      </c>
      <c r="B8" s="4">
        <v>118</v>
      </c>
    </row>
    <row r="10" spans="1:11" ht="16.5" thickBot="1" x14ac:dyDescent="0.3">
      <c r="A10" t="s">
        <v>50</v>
      </c>
    </row>
    <row r="11" spans="1:11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11" x14ac:dyDescent="0.25">
      <c r="A12" t="s">
        <v>51</v>
      </c>
      <c r="B12">
        <v>3</v>
      </c>
      <c r="C12">
        <v>70144.16651350481</v>
      </c>
      <c r="D12">
        <v>23381.388837834937</v>
      </c>
      <c r="E12">
        <v>4.3857264331207295</v>
      </c>
      <c r="F12" s="7">
        <v>5.8373674007538524E-3</v>
      </c>
    </row>
    <row r="13" spans="1:11" x14ac:dyDescent="0.25">
      <c r="A13" t="s">
        <v>52</v>
      </c>
      <c r="B13">
        <v>114</v>
      </c>
      <c r="C13">
        <v>607762.10467293591</v>
      </c>
      <c r="D13">
        <v>5331.2465322187363</v>
      </c>
    </row>
    <row r="14" spans="1:11" ht="16.5" thickBot="1" x14ac:dyDescent="0.3">
      <c r="A14" s="4" t="s">
        <v>53</v>
      </c>
      <c r="B14" s="4">
        <v>117</v>
      </c>
      <c r="C14" s="4">
        <v>677906.27118644072</v>
      </c>
      <c r="D14" s="4"/>
      <c r="E14" s="4"/>
      <c r="F14" s="4"/>
    </row>
    <row r="15" spans="1:11" ht="16.5" thickBot="1" x14ac:dyDescent="0.3"/>
    <row r="16" spans="1:11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  <c r="J16" s="5" t="s">
        <v>71</v>
      </c>
      <c r="K16" s="5" t="s">
        <v>72</v>
      </c>
    </row>
    <row r="17" spans="1:11" x14ac:dyDescent="0.25">
      <c r="A17" t="s">
        <v>54</v>
      </c>
      <c r="B17" s="19">
        <v>396.86722936595555</v>
      </c>
      <c r="C17">
        <v>61.753086718592016</v>
      </c>
      <c r="D17">
        <v>6.4266784132504045</v>
      </c>
      <c r="E17" s="7">
        <v>3.1390672040058996E-9</v>
      </c>
      <c r="F17">
        <v>274.53484020018942</v>
      </c>
      <c r="G17">
        <v>519.19961853172163</v>
      </c>
      <c r="H17">
        <v>274.53484020018942</v>
      </c>
      <c r="I17">
        <v>519.19961853172163</v>
      </c>
    </row>
    <row r="18" spans="1:11" x14ac:dyDescent="0.25">
      <c r="A18" t="s">
        <v>21</v>
      </c>
      <c r="B18" s="19">
        <v>-3.4498187942969376</v>
      </c>
      <c r="C18">
        <v>1.3596035600677365</v>
      </c>
      <c r="D18">
        <v>-2.5373711099469798</v>
      </c>
      <c r="E18" s="7">
        <v>1.2519772167147388E-2</v>
      </c>
      <c r="F18">
        <v>-6.1431829750916833</v>
      </c>
      <c r="G18">
        <v>-0.75645461350219234</v>
      </c>
      <c r="H18">
        <v>-6.1431829750916833</v>
      </c>
      <c r="I18">
        <v>-0.75645461350219234</v>
      </c>
      <c r="J18" s="19">
        <v>21</v>
      </c>
    </row>
    <row r="19" spans="1:11" x14ac:dyDescent="0.25">
      <c r="A19" t="s">
        <v>24</v>
      </c>
      <c r="B19" s="19">
        <v>2.0101264615684493</v>
      </c>
      <c r="C19">
        <v>0.79744190818348337</v>
      </c>
      <c r="D19">
        <v>2.5207183632314685</v>
      </c>
      <c r="E19" s="7">
        <v>1.3094312067244578E-2</v>
      </c>
      <c r="F19">
        <v>0.43040018337379604</v>
      </c>
      <c r="G19">
        <v>3.5898527397631028</v>
      </c>
      <c r="H19">
        <v>0.43040018337379604</v>
      </c>
      <c r="I19">
        <v>3.5898527397631028</v>
      </c>
      <c r="J19" s="19">
        <v>66</v>
      </c>
    </row>
    <row r="20" spans="1:11" ht="16.5" thickBot="1" x14ac:dyDescent="0.3">
      <c r="A20" s="4" t="s">
        <v>25</v>
      </c>
      <c r="B20" s="20">
        <v>5.499286708350664</v>
      </c>
      <c r="C20" s="4">
        <v>2.559113036575547</v>
      </c>
      <c r="D20" s="4">
        <v>2.1489034011993011</v>
      </c>
      <c r="E20" s="9">
        <v>3.3757059342607025E-2</v>
      </c>
      <c r="F20" s="4">
        <v>0.4297034932448911</v>
      </c>
      <c r="G20" s="4">
        <v>10.568869923456436</v>
      </c>
      <c r="H20" s="4">
        <v>0.4297034932448911</v>
      </c>
      <c r="I20" s="4">
        <v>10.568869923456436</v>
      </c>
      <c r="J20" s="20">
        <v>4</v>
      </c>
      <c r="K20" s="4"/>
    </row>
    <row r="21" spans="1:11" x14ac:dyDescent="0.25">
      <c r="J21">
        <f>J23</f>
        <v>479.08652798264018</v>
      </c>
      <c r="K21" s="18">
        <f>ROUND(J23,0)</f>
        <v>479</v>
      </c>
    </row>
    <row r="23" spans="1:11" x14ac:dyDescent="0.25">
      <c r="J23">
        <f>B17+B18*J18+B19*J19+B20*J20</f>
        <v>479.08652798264018</v>
      </c>
    </row>
    <row r="24" spans="1:11" x14ac:dyDescent="0.25">
      <c r="A24" t="s">
        <v>67</v>
      </c>
    </row>
    <row r="25" spans="1:11" ht="16.5" thickBot="1" x14ac:dyDescent="0.3"/>
    <row r="26" spans="1:11" x14ac:dyDescent="0.25">
      <c r="A26" s="5" t="s">
        <v>68</v>
      </c>
      <c r="B26" s="5" t="s">
        <v>22</v>
      </c>
    </row>
    <row r="27" spans="1:11" x14ac:dyDescent="0.25">
      <c r="A27">
        <v>0.42372881355932202</v>
      </c>
      <c r="B27">
        <v>130</v>
      </c>
    </row>
    <row r="28" spans="1:11" x14ac:dyDescent="0.25">
      <c r="A28">
        <v>1.271186440677966</v>
      </c>
      <c r="B28">
        <v>200</v>
      </c>
    </row>
    <row r="29" spans="1:11" x14ac:dyDescent="0.25">
      <c r="A29">
        <v>2.1186440677966099</v>
      </c>
      <c r="B29">
        <v>233</v>
      </c>
    </row>
    <row r="30" spans="1:11" x14ac:dyDescent="0.25">
      <c r="A30">
        <v>2.9661016949152543</v>
      </c>
      <c r="B30">
        <v>243</v>
      </c>
    </row>
    <row r="31" spans="1:11" x14ac:dyDescent="0.25">
      <c r="A31">
        <v>3.8135593220338979</v>
      </c>
      <c r="B31">
        <v>350</v>
      </c>
    </row>
    <row r="32" spans="1:11" x14ac:dyDescent="0.25">
      <c r="A32">
        <v>4.6610169491525415</v>
      </c>
      <c r="B32">
        <v>350</v>
      </c>
    </row>
    <row r="33" spans="1:2" x14ac:dyDescent="0.25">
      <c r="A33">
        <v>5.508474576271186</v>
      </c>
      <c r="B33">
        <v>355</v>
      </c>
    </row>
    <row r="34" spans="1:2" x14ac:dyDescent="0.25">
      <c r="A34">
        <v>6.3559322033898304</v>
      </c>
      <c r="B34">
        <v>357</v>
      </c>
    </row>
    <row r="35" spans="1:2" x14ac:dyDescent="0.25">
      <c r="A35">
        <v>7.203389830508474</v>
      </c>
      <c r="B35">
        <v>366</v>
      </c>
    </row>
    <row r="36" spans="1:2" x14ac:dyDescent="0.25">
      <c r="A36">
        <v>8.0508474576271176</v>
      </c>
      <c r="B36">
        <v>380</v>
      </c>
    </row>
    <row r="37" spans="1:2" x14ac:dyDescent="0.25">
      <c r="A37">
        <v>8.8983050847457612</v>
      </c>
      <c r="B37">
        <v>397</v>
      </c>
    </row>
    <row r="38" spans="1:2" x14ac:dyDescent="0.25">
      <c r="A38">
        <v>9.7457627118644066</v>
      </c>
      <c r="B38">
        <v>400</v>
      </c>
    </row>
    <row r="39" spans="1:2" x14ac:dyDescent="0.25">
      <c r="A39">
        <v>10.59322033898305</v>
      </c>
      <c r="B39">
        <v>400</v>
      </c>
    </row>
    <row r="40" spans="1:2" x14ac:dyDescent="0.25">
      <c r="A40">
        <v>11.440677966101694</v>
      </c>
      <c r="B40">
        <v>400</v>
      </c>
    </row>
    <row r="41" spans="1:2" x14ac:dyDescent="0.25">
      <c r="A41">
        <v>12.288135593220339</v>
      </c>
      <c r="B41">
        <v>400</v>
      </c>
    </row>
    <row r="42" spans="1:2" x14ac:dyDescent="0.25">
      <c r="A42">
        <v>13.135593220338983</v>
      </c>
      <c r="B42">
        <v>400</v>
      </c>
    </row>
    <row r="43" spans="1:2" x14ac:dyDescent="0.25">
      <c r="A43">
        <v>13.983050847457626</v>
      </c>
      <c r="B43">
        <v>407</v>
      </c>
    </row>
    <row r="44" spans="1:2" x14ac:dyDescent="0.25">
      <c r="A44">
        <v>14.83050847457627</v>
      </c>
      <c r="B44">
        <v>425</v>
      </c>
    </row>
    <row r="45" spans="1:2" x14ac:dyDescent="0.25">
      <c r="A45">
        <v>15.677966101694913</v>
      </c>
      <c r="B45">
        <v>429</v>
      </c>
    </row>
    <row r="46" spans="1:2" x14ac:dyDescent="0.25">
      <c r="A46">
        <v>16.525423728813557</v>
      </c>
      <c r="B46">
        <v>435</v>
      </c>
    </row>
    <row r="47" spans="1:2" x14ac:dyDescent="0.25">
      <c r="A47">
        <v>17.372881355932201</v>
      </c>
      <c r="B47">
        <v>450</v>
      </c>
    </row>
    <row r="48" spans="1:2" x14ac:dyDescent="0.25">
      <c r="A48">
        <v>18.220338983050848</v>
      </c>
      <c r="B48">
        <v>450</v>
      </c>
    </row>
    <row r="49" spans="1:2" x14ac:dyDescent="0.25">
      <c r="A49">
        <v>19.067796610169491</v>
      </c>
      <c r="B49">
        <v>450</v>
      </c>
    </row>
    <row r="50" spans="1:2" x14ac:dyDescent="0.25">
      <c r="A50">
        <v>19.915254237288135</v>
      </c>
      <c r="B50">
        <v>450</v>
      </c>
    </row>
    <row r="51" spans="1:2" x14ac:dyDescent="0.25">
      <c r="A51">
        <v>20.762711864406779</v>
      </c>
      <c r="B51">
        <v>450</v>
      </c>
    </row>
    <row r="52" spans="1:2" x14ac:dyDescent="0.25">
      <c r="A52">
        <v>21.610169491525422</v>
      </c>
      <c r="B52">
        <v>456</v>
      </c>
    </row>
    <row r="53" spans="1:2" x14ac:dyDescent="0.25">
      <c r="A53">
        <v>22.457627118644066</v>
      </c>
      <c r="B53">
        <v>460</v>
      </c>
    </row>
    <row r="54" spans="1:2" x14ac:dyDescent="0.25">
      <c r="A54">
        <v>23.305084745762709</v>
      </c>
      <c r="B54">
        <v>460</v>
      </c>
    </row>
    <row r="55" spans="1:2" x14ac:dyDescent="0.25">
      <c r="A55">
        <v>24.152542372881356</v>
      </c>
      <c r="B55">
        <v>464</v>
      </c>
    </row>
    <row r="56" spans="1:2" x14ac:dyDescent="0.25">
      <c r="A56">
        <v>25</v>
      </c>
      <c r="B56">
        <v>466</v>
      </c>
    </row>
    <row r="57" spans="1:2" x14ac:dyDescent="0.25">
      <c r="A57">
        <v>25.847457627118644</v>
      </c>
      <c r="B57">
        <v>479</v>
      </c>
    </row>
    <row r="58" spans="1:2" x14ac:dyDescent="0.25">
      <c r="A58">
        <v>26.694915254237287</v>
      </c>
      <c r="B58">
        <v>484</v>
      </c>
    </row>
    <row r="59" spans="1:2" x14ac:dyDescent="0.25">
      <c r="A59">
        <v>27.542372881355931</v>
      </c>
      <c r="B59">
        <v>488</v>
      </c>
    </row>
    <row r="60" spans="1:2" x14ac:dyDescent="0.25">
      <c r="A60">
        <v>28.389830508474574</v>
      </c>
      <c r="B60">
        <v>490</v>
      </c>
    </row>
    <row r="61" spans="1:2" x14ac:dyDescent="0.25">
      <c r="A61">
        <v>29.237288135593218</v>
      </c>
      <c r="B61">
        <v>490</v>
      </c>
    </row>
    <row r="62" spans="1:2" x14ac:dyDescent="0.25">
      <c r="A62">
        <v>30.084745762711862</v>
      </c>
      <c r="B62">
        <v>490</v>
      </c>
    </row>
    <row r="63" spans="1:2" x14ac:dyDescent="0.25">
      <c r="A63">
        <v>30.932203389830505</v>
      </c>
      <c r="B63">
        <v>491</v>
      </c>
    </row>
    <row r="64" spans="1:2" x14ac:dyDescent="0.25">
      <c r="A64">
        <v>31.779661016949152</v>
      </c>
      <c r="B64">
        <v>496</v>
      </c>
    </row>
    <row r="65" spans="1:2" x14ac:dyDescent="0.25">
      <c r="A65">
        <v>32.627118644067792</v>
      </c>
      <c r="B65">
        <v>496</v>
      </c>
    </row>
    <row r="66" spans="1:2" x14ac:dyDescent="0.25">
      <c r="A66">
        <v>33.474576271186436</v>
      </c>
      <c r="B66">
        <v>498</v>
      </c>
    </row>
    <row r="67" spans="1:2" x14ac:dyDescent="0.25">
      <c r="A67">
        <v>34.322033898305079</v>
      </c>
      <c r="B67">
        <v>498</v>
      </c>
    </row>
    <row r="68" spans="1:2" x14ac:dyDescent="0.25">
      <c r="A68">
        <v>35.16949152542373</v>
      </c>
      <c r="B68">
        <v>498</v>
      </c>
    </row>
    <row r="69" spans="1:2" x14ac:dyDescent="0.25">
      <c r="A69">
        <v>36.016949152542374</v>
      </c>
      <c r="B69">
        <v>498</v>
      </c>
    </row>
    <row r="70" spans="1:2" x14ac:dyDescent="0.25">
      <c r="A70">
        <v>36.864406779661017</v>
      </c>
      <c r="B70">
        <v>499</v>
      </c>
    </row>
    <row r="71" spans="1:2" x14ac:dyDescent="0.25">
      <c r="A71">
        <v>37.711864406779661</v>
      </c>
      <c r="B71">
        <v>500</v>
      </c>
    </row>
    <row r="72" spans="1:2" x14ac:dyDescent="0.25">
      <c r="A72">
        <v>38.559322033898304</v>
      </c>
      <c r="B72">
        <v>500</v>
      </c>
    </row>
    <row r="73" spans="1:2" x14ac:dyDescent="0.25">
      <c r="A73">
        <v>39.406779661016948</v>
      </c>
      <c r="B73">
        <v>500</v>
      </c>
    </row>
    <row r="74" spans="1:2" x14ac:dyDescent="0.25">
      <c r="A74">
        <v>40.254237288135592</v>
      </c>
      <c r="B74">
        <v>500</v>
      </c>
    </row>
    <row r="75" spans="1:2" x14ac:dyDescent="0.25">
      <c r="A75">
        <v>41.101694915254235</v>
      </c>
      <c r="B75">
        <v>500</v>
      </c>
    </row>
    <row r="76" spans="1:2" x14ac:dyDescent="0.25">
      <c r="A76">
        <v>41.949152542372879</v>
      </c>
      <c r="B76">
        <v>500</v>
      </c>
    </row>
    <row r="77" spans="1:2" x14ac:dyDescent="0.25">
      <c r="A77">
        <v>42.796610169491522</v>
      </c>
      <c r="B77">
        <v>500</v>
      </c>
    </row>
    <row r="78" spans="1:2" x14ac:dyDescent="0.25">
      <c r="A78">
        <v>43.644067796610166</v>
      </c>
      <c r="B78">
        <v>500</v>
      </c>
    </row>
    <row r="79" spans="1:2" x14ac:dyDescent="0.25">
      <c r="A79">
        <v>44.49152542372881</v>
      </c>
      <c r="B79">
        <v>500</v>
      </c>
    </row>
    <row r="80" spans="1:2" x14ac:dyDescent="0.25">
      <c r="A80">
        <v>45.338983050847453</v>
      </c>
      <c r="B80">
        <v>503</v>
      </c>
    </row>
    <row r="81" spans="1:2" x14ac:dyDescent="0.25">
      <c r="A81">
        <v>46.186440677966097</v>
      </c>
      <c r="B81">
        <v>504</v>
      </c>
    </row>
    <row r="82" spans="1:2" x14ac:dyDescent="0.25">
      <c r="A82">
        <v>47.03389830508474</v>
      </c>
      <c r="B82">
        <v>506</v>
      </c>
    </row>
    <row r="83" spans="1:2" x14ac:dyDescent="0.25">
      <c r="A83">
        <v>47.881355932203391</v>
      </c>
      <c r="B83">
        <v>507</v>
      </c>
    </row>
    <row r="84" spans="1:2" x14ac:dyDescent="0.25">
      <c r="A84">
        <v>48.728813559322035</v>
      </c>
      <c r="B84">
        <v>509</v>
      </c>
    </row>
    <row r="85" spans="1:2" x14ac:dyDescent="0.25">
      <c r="A85">
        <v>49.576271186440678</v>
      </c>
      <c r="B85">
        <v>509</v>
      </c>
    </row>
    <row r="86" spans="1:2" x14ac:dyDescent="0.25">
      <c r="A86">
        <v>50.423728813559322</v>
      </c>
      <c r="B86">
        <v>510</v>
      </c>
    </row>
    <row r="87" spans="1:2" x14ac:dyDescent="0.25">
      <c r="A87">
        <v>51.271186440677965</v>
      </c>
      <c r="B87">
        <v>510</v>
      </c>
    </row>
    <row r="88" spans="1:2" x14ac:dyDescent="0.25">
      <c r="A88">
        <v>52.118644067796609</v>
      </c>
      <c r="B88">
        <v>510</v>
      </c>
    </row>
    <row r="89" spans="1:2" x14ac:dyDescent="0.25">
      <c r="A89">
        <v>52.966101694915253</v>
      </c>
      <c r="B89">
        <v>510</v>
      </c>
    </row>
    <row r="90" spans="1:2" x14ac:dyDescent="0.25">
      <c r="A90">
        <v>53.813559322033896</v>
      </c>
      <c r="B90">
        <v>510</v>
      </c>
    </row>
    <row r="91" spans="1:2" x14ac:dyDescent="0.25">
      <c r="A91">
        <v>54.66101694915254</v>
      </c>
      <c r="B91">
        <v>511</v>
      </c>
    </row>
    <row r="92" spans="1:2" x14ac:dyDescent="0.25">
      <c r="A92">
        <v>55.508474576271183</v>
      </c>
      <c r="B92">
        <v>512</v>
      </c>
    </row>
    <row r="93" spans="1:2" x14ac:dyDescent="0.25">
      <c r="A93">
        <v>56.355932203389827</v>
      </c>
      <c r="B93">
        <v>513</v>
      </c>
    </row>
    <row r="94" spans="1:2" x14ac:dyDescent="0.25">
      <c r="A94">
        <v>57.20338983050847</v>
      </c>
      <c r="B94">
        <v>517</v>
      </c>
    </row>
    <row r="95" spans="1:2" x14ac:dyDescent="0.25">
      <c r="A95">
        <v>58.050847457627114</v>
      </c>
      <c r="B95">
        <v>520</v>
      </c>
    </row>
    <row r="96" spans="1:2" x14ac:dyDescent="0.25">
      <c r="A96">
        <v>58.898305084745758</v>
      </c>
      <c r="B96">
        <v>520</v>
      </c>
    </row>
    <row r="97" spans="1:2" x14ac:dyDescent="0.25">
      <c r="A97">
        <v>59.745762711864401</v>
      </c>
      <c r="B97">
        <v>520</v>
      </c>
    </row>
    <row r="98" spans="1:2" x14ac:dyDescent="0.25">
      <c r="A98">
        <v>60.593220338983045</v>
      </c>
      <c r="B98">
        <v>521</v>
      </c>
    </row>
    <row r="99" spans="1:2" x14ac:dyDescent="0.25">
      <c r="A99">
        <v>61.440677966101688</v>
      </c>
      <c r="B99">
        <v>521</v>
      </c>
    </row>
    <row r="100" spans="1:2" x14ac:dyDescent="0.25">
      <c r="A100">
        <v>62.288135593220339</v>
      </c>
      <c r="B100">
        <v>521</v>
      </c>
    </row>
    <row r="101" spans="1:2" x14ac:dyDescent="0.25">
      <c r="A101">
        <v>63.135593220338983</v>
      </c>
      <c r="B101">
        <v>521</v>
      </c>
    </row>
    <row r="102" spans="1:2" x14ac:dyDescent="0.25">
      <c r="A102">
        <v>63.983050847457626</v>
      </c>
      <c r="B102">
        <v>521</v>
      </c>
    </row>
    <row r="103" spans="1:2" x14ac:dyDescent="0.25">
      <c r="A103">
        <v>64.830508474576263</v>
      </c>
      <c r="B103">
        <v>521</v>
      </c>
    </row>
    <row r="104" spans="1:2" x14ac:dyDescent="0.25">
      <c r="A104">
        <v>65.677966101694906</v>
      </c>
      <c r="B104">
        <v>521</v>
      </c>
    </row>
    <row r="105" spans="1:2" x14ac:dyDescent="0.25">
      <c r="A105">
        <v>66.52542372881355</v>
      </c>
      <c r="B105">
        <v>522</v>
      </c>
    </row>
    <row r="106" spans="1:2" x14ac:dyDescent="0.25">
      <c r="A106">
        <v>67.372881355932194</v>
      </c>
      <c r="B106">
        <v>524</v>
      </c>
    </row>
    <row r="107" spans="1:2" x14ac:dyDescent="0.25">
      <c r="A107">
        <v>68.220338983050837</v>
      </c>
      <c r="B107">
        <v>525</v>
      </c>
    </row>
    <row r="108" spans="1:2" x14ac:dyDescent="0.25">
      <c r="A108">
        <v>69.067796610169495</v>
      </c>
      <c r="B108">
        <v>525</v>
      </c>
    </row>
    <row r="109" spans="1:2" x14ac:dyDescent="0.25">
      <c r="A109">
        <v>69.915254237288138</v>
      </c>
      <c r="B109">
        <v>525</v>
      </c>
    </row>
    <row r="110" spans="1:2" x14ac:dyDescent="0.25">
      <c r="A110">
        <v>70.762711864406782</v>
      </c>
      <c r="B110">
        <v>525</v>
      </c>
    </row>
    <row r="111" spans="1:2" x14ac:dyDescent="0.25">
      <c r="A111">
        <v>71.610169491525426</v>
      </c>
      <c r="B111">
        <v>529</v>
      </c>
    </row>
    <row r="112" spans="1:2" x14ac:dyDescent="0.25">
      <c r="A112">
        <v>72.457627118644069</v>
      </c>
      <c r="B112">
        <v>529</v>
      </c>
    </row>
    <row r="113" spans="1:2" x14ac:dyDescent="0.25">
      <c r="A113">
        <v>73.305084745762713</v>
      </c>
      <c r="B113">
        <v>532</v>
      </c>
    </row>
    <row r="114" spans="1:2" x14ac:dyDescent="0.25">
      <c r="A114">
        <v>74.152542372881356</v>
      </c>
      <c r="B114">
        <v>532</v>
      </c>
    </row>
    <row r="115" spans="1:2" x14ac:dyDescent="0.25">
      <c r="A115">
        <v>75</v>
      </c>
      <c r="B115">
        <v>533</v>
      </c>
    </row>
    <row r="116" spans="1:2" x14ac:dyDescent="0.25">
      <c r="A116">
        <v>75.847457627118644</v>
      </c>
      <c r="B116">
        <v>534</v>
      </c>
    </row>
    <row r="117" spans="1:2" x14ac:dyDescent="0.25">
      <c r="A117">
        <v>76.694915254237287</v>
      </c>
      <c r="B117">
        <v>540</v>
      </c>
    </row>
    <row r="118" spans="1:2" x14ac:dyDescent="0.25">
      <c r="A118">
        <v>77.542372881355931</v>
      </c>
      <c r="B118">
        <v>540</v>
      </c>
    </row>
    <row r="119" spans="1:2" x14ac:dyDescent="0.25">
      <c r="A119">
        <v>78.389830508474574</v>
      </c>
      <c r="B119">
        <v>544</v>
      </c>
    </row>
    <row r="120" spans="1:2" x14ac:dyDescent="0.25">
      <c r="A120">
        <v>79.237288135593218</v>
      </c>
      <c r="B120">
        <v>545</v>
      </c>
    </row>
    <row r="121" spans="1:2" x14ac:dyDescent="0.25">
      <c r="A121">
        <v>80.084745762711862</v>
      </c>
      <c r="B121">
        <v>545</v>
      </c>
    </row>
    <row r="122" spans="1:2" x14ac:dyDescent="0.25">
      <c r="A122">
        <v>80.932203389830505</v>
      </c>
      <c r="B122">
        <v>545</v>
      </c>
    </row>
    <row r="123" spans="1:2" x14ac:dyDescent="0.25">
      <c r="A123">
        <v>81.779661016949149</v>
      </c>
      <c r="B123">
        <v>545</v>
      </c>
    </row>
    <row r="124" spans="1:2" x14ac:dyDescent="0.25">
      <c r="A124">
        <v>82.627118644067792</v>
      </c>
      <c r="B124">
        <v>550</v>
      </c>
    </row>
    <row r="125" spans="1:2" x14ac:dyDescent="0.25">
      <c r="A125">
        <v>83.474576271186436</v>
      </c>
      <c r="B125">
        <v>550</v>
      </c>
    </row>
    <row r="126" spans="1:2" x14ac:dyDescent="0.25">
      <c r="A126">
        <v>84.322033898305079</v>
      </c>
      <c r="B126">
        <v>550</v>
      </c>
    </row>
    <row r="127" spans="1:2" x14ac:dyDescent="0.25">
      <c r="A127">
        <v>85.169491525423723</v>
      </c>
      <c r="B127">
        <v>550</v>
      </c>
    </row>
    <row r="128" spans="1:2" x14ac:dyDescent="0.25">
      <c r="A128">
        <v>86.016949152542367</v>
      </c>
      <c r="B128">
        <v>550</v>
      </c>
    </row>
    <row r="129" spans="1:2" x14ac:dyDescent="0.25">
      <c r="A129">
        <v>86.86440677966101</v>
      </c>
      <c r="B129">
        <v>550</v>
      </c>
    </row>
    <row r="130" spans="1:2" x14ac:dyDescent="0.25">
      <c r="A130">
        <v>87.711864406779654</v>
      </c>
      <c r="B130">
        <v>552</v>
      </c>
    </row>
    <row r="131" spans="1:2" x14ac:dyDescent="0.25">
      <c r="A131">
        <v>88.559322033898297</v>
      </c>
      <c r="B131">
        <v>552</v>
      </c>
    </row>
    <row r="132" spans="1:2" x14ac:dyDescent="0.25">
      <c r="A132">
        <v>89.406779661016941</v>
      </c>
      <c r="B132">
        <v>554</v>
      </c>
    </row>
    <row r="133" spans="1:2" x14ac:dyDescent="0.25">
      <c r="A133">
        <v>90.254237288135585</v>
      </c>
      <c r="B133">
        <v>554</v>
      </c>
    </row>
    <row r="134" spans="1:2" x14ac:dyDescent="0.25">
      <c r="A134">
        <v>91.101694915254228</v>
      </c>
      <c r="B134">
        <v>555</v>
      </c>
    </row>
    <row r="135" spans="1:2" x14ac:dyDescent="0.25">
      <c r="A135">
        <v>91.949152542372872</v>
      </c>
      <c r="B135">
        <v>555</v>
      </c>
    </row>
    <row r="136" spans="1:2" x14ac:dyDescent="0.25">
      <c r="A136">
        <v>92.796610169491515</v>
      </c>
      <c r="B136">
        <v>557</v>
      </c>
    </row>
    <row r="137" spans="1:2" x14ac:dyDescent="0.25">
      <c r="A137">
        <v>93.644067796610159</v>
      </c>
      <c r="B137">
        <v>560</v>
      </c>
    </row>
    <row r="138" spans="1:2" x14ac:dyDescent="0.25">
      <c r="A138">
        <v>94.491525423728802</v>
      </c>
      <c r="B138">
        <v>564</v>
      </c>
    </row>
    <row r="139" spans="1:2" x14ac:dyDescent="0.25">
      <c r="A139">
        <v>95.33898305084746</v>
      </c>
      <c r="B139">
        <v>565</v>
      </c>
    </row>
    <row r="140" spans="1:2" x14ac:dyDescent="0.25">
      <c r="A140">
        <v>96.186440677966104</v>
      </c>
      <c r="B140">
        <v>566</v>
      </c>
    </row>
    <row r="141" spans="1:2" x14ac:dyDescent="0.25">
      <c r="A141">
        <v>97.033898305084747</v>
      </c>
      <c r="B141">
        <v>566</v>
      </c>
    </row>
    <row r="142" spans="1:2" x14ac:dyDescent="0.25">
      <c r="A142">
        <v>97.881355932203391</v>
      </c>
      <c r="B142">
        <v>567</v>
      </c>
    </row>
    <row r="143" spans="1:2" x14ac:dyDescent="0.25">
      <c r="A143">
        <v>98.728813559322035</v>
      </c>
      <c r="B143">
        <v>578</v>
      </c>
    </row>
    <row r="144" spans="1:2" ht="16.5" thickBot="1" x14ac:dyDescent="0.3">
      <c r="A144" s="4">
        <v>99.576271186440678</v>
      </c>
      <c r="B144" s="4">
        <v>588</v>
      </c>
    </row>
  </sheetData>
  <sortState xmlns:xlrd2="http://schemas.microsoft.com/office/spreadsheetml/2017/richdata2" ref="B27:B144">
    <sortCondition ref="B2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4D85-34CB-4349-AF83-4BF3D4996841}">
  <dimension ref="A1:I150"/>
  <sheetViews>
    <sheetView topLeftCell="A9" workbookViewId="0">
      <selection activeCell="F12" sqref="F12"/>
    </sheetView>
  </sheetViews>
  <sheetFormatPr defaultRowHeight="15.75" x14ac:dyDescent="0.25"/>
  <cols>
    <col min="1" max="1" width="36.25" bestFit="1" customWidth="1"/>
    <col min="2" max="2" width="12.75" bestFit="1" customWidth="1"/>
    <col min="3" max="3" width="13.125" bestFit="1" customWidth="1"/>
    <col min="4" max="4" width="12.5" bestFit="1" customWidth="1"/>
    <col min="5" max="5" width="11.875" bestFit="1" customWidth="1"/>
    <col min="6" max="6" width="12.75" bestFit="1" customWidth="1"/>
    <col min="7" max="7" width="11.875" bestFit="1" customWidth="1"/>
    <col min="8" max="8" width="12.5" bestFit="1" customWidth="1"/>
    <col min="9" max="9" width="11.87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0.55109134244930336</v>
      </c>
    </row>
    <row r="5" spans="1:9" x14ac:dyDescent="0.25">
      <c r="A5" t="s">
        <v>46</v>
      </c>
      <c r="B5">
        <v>0.30370166772257534</v>
      </c>
    </row>
    <row r="6" spans="1:9" x14ac:dyDescent="0.25">
      <c r="A6" t="s">
        <v>47</v>
      </c>
      <c r="B6">
        <v>0.23801314580961072</v>
      </c>
    </row>
    <row r="7" spans="1:9" x14ac:dyDescent="0.25">
      <c r="A7" t="s">
        <v>48</v>
      </c>
      <c r="B7">
        <v>4.528794290594039</v>
      </c>
    </row>
    <row r="8" spans="1:9" ht="16.5" thickBot="1" x14ac:dyDescent="0.3">
      <c r="A8" s="4" t="s">
        <v>49</v>
      </c>
      <c r="B8" s="4">
        <v>117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10</v>
      </c>
      <c r="C12">
        <v>948.25005329687156</v>
      </c>
      <c r="D12">
        <v>94.825005329687158</v>
      </c>
      <c r="E12">
        <v>4.6233597419800585</v>
      </c>
      <c r="F12" s="7">
        <v>1.86700899166662E-5</v>
      </c>
    </row>
    <row r="13" spans="1:9" x14ac:dyDescent="0.25">
      <c r="A13" t="s">
        <v>52</v>
      </c>
      <c r="B13">
        <v>106</v>
      </c>
      <c r="C13">
        <v>2174.0576390108199</v>
      </c>
      <c r="D13">
        <v>20.509977726517167</v>
      </c>
    </row>
    <row r="14" spans="1:9" ht="16.5" thickBot="1" x14ac:dyDescent="0.3">
      <c r="A14" s="4" t="s">
        <v>53</v>
      </c>
      <c r="B14" s="4">
        <v>116</v>
      </c>
      <c r="C14" s="4">
        <v>3122.3076923076915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5">
      <c r="A17" t="s">
        <v>54</v>
      </c>
      <c r="B17">
        <v>15.99869676627123</v>
      </c>
      <c r="C17">
        <v>10.691743526705821</v>
      </c>
      <c r="D17">
        <v>1.4963599460003609</v>
      </c>
      <c r="E17">
        <v>0.1375314821721404</v>
      </c>
      <c r="F17">
        <v>-5.1987246732747323</v>
      </c>
      <c r="G17">
        <v>37.196118205817193</v>
      </c>
      <c r="H17">
        <v>-5.1987246732747323</v>
      </c>
      <c r="I17">
        <v>37.196118205817193</v>
      </c>
    </row>
    <row r="18" spans="1:9" s="8" customFormat="1" x14ac:dyDescent="0.25">
      <c r="A18" s="8" t="s">
        <v>22</v>
      </c>
      <c r="B18" s="8">
        <v>-1.0408569700479719E-2</v>
      </c>
      <c r="C18" s="8">
        <v>5.8399389558657575E-3</v>
      </c>
      <c r="D18" s="8">
        <v>-1.7823079623161355</v>
      </c>
      <c r="E18" s="8">
        <v>7.7562078499029574E-2</v>
      </c>
      <c r="F18" s="8">
        <v>-2.1986816683256839E-2</v>
      </c>
      <c r="G18" s="8">
        <v>1.1696772822973999E-3</v>
      </c>
      <c r="H18" s="8">
        <v>-2.1986816683256839E-2</v>
      </c>
      <c r="I18" s="8">
        <v>1.1696772822973999E-3</v>
      </c>
    </row>
    <row r="19" spans="1:9" x14ac:dyDescent="0.25">
      <c r="A19" t="s">
        <v>23</v>
      </c>
      <c r="B19">
        <v>2.0110755222298844E-2</v>
      </c>
      <c r="C19">
        <v>2.8782052842738375E-2</v>
      </c>
      <c r="D19">
        <v>0.69872553330999554</v>
      </c>
      <c r="E19">
        <v>0.48625378781660722</v>
      </c>
      <c r="F19">
        <v>-3.6952463931704163E-2</v>
      </c>
      <c r="G19">
        <v>7.7173974376301843E-2</v>
      </c>
      <c r="H19">
        <v>-3.6952463931704163E-2</v>
      </c>
      <c r="I19">
        <v>7.7173974376301843E-2</v>
      </c>
    </row>
    <row r="20" spans="1:9" x14ac:dyDescent="0.25">
      <c r="A20" t="s">
        <v>24</v>
      </c>
      <c r="B20">
        <v>6.17964161515396E-2</v>
      </c>
      <c r="C20">
        <v>5.1319430438990031E-2</v>
      </c>
      <c r="D20">
        <v>1.2041524160133636</v>
      </c>
      <c r="E20">
        <v>0.23121264465712851</v>
      </c>
      <c r="F20">
        <v>-3.9949346112167043E-2</v>
      </c>
      <c r="G20">
        <v>0.16354217841524624</v>
      </c>
      <c r="H20">
        <v>-3.9949346112167043E-2</v>
      </c>
      <c r="I20">
        <v>0.16354217841524624</v>
      </c>
    </row>
    <row r="21" spans="1:9" x14ac:dyDescent="0.25">
      <c r="A21" s="7" t="s">
        <v>25</v>
      </c>
      <c r="B21">
        <v>0.407349447828669</v>
      </c>
      <c r="C21">
        <v>0.16529212086867753</v>
      </c>
      <c r="D21">
        <v>2.4644214478456776</v>
      </c>
      <c r="E21" s="7">
        <v>1.5330408327184299E-2</v>
      </c>
      <c r="F21">
        <v>7.9641741603017013E-2</v>
      </c>
      <c r="G21">
        <v>0.73505715405432093</v>
      </c>
      <c r="H21">
        <v>7.9641741603017013E-2</v>
      </c>
      <c r="I21">
        <v>0.73505715405432093</v>
      </c>
    </row>
    <row r="22" spans="1:9" x14ac:dyDescent="0.25">
      <c r="A22" s="7" t="s">
        <v>27</v>
      </c>
      <c r="B22">
        <v>1.5376402257138493</v>
      </c>
      <c r="C22">
        <v>0.40250113831418233</v>
      </c>
      <c r="D22">
        <v>3.8202133592814977</v>
      </c>
      <c r="E22" s="7">
        <v>2.2506018797477541E-4</v>
      </c>
      <c r="F22">
        <v>0.73964257103465492</v>
      </c>
      <c r="G22">
        <v>2.3356378803930435</v>
      </c>
      <c r="H22">
        <v>0.73964257103465492</v>
      </c>
      <c r="I22">
        <v>2.3356378803930435</v>
      </c>
    </row>
    <row r="23" spans="1:9" x14ac:dyDescent="0.25">
      <c r="A23" s="7" t="s">
        <v>28</v>
      </c>
      <c r="B23">
        <v>1.4920429003703177</v>
      </c>
      <c r="C23">
        <v>0.4715856464005137</v>
      </c>
      <c r="D23">
        <v>3.1638853127924471</v>
      </c>
      <c r="E23" s="7">
        <v>2.0317413769677505E-3</v>
      </c>
      <c r="F23">
        <v>0.55707848912874636</v>
      </c>
      <c r="G23">
        <v>2.4270073116118889</v>
      </c>
      <c r="H23">
        <v>0.55707848912874636</v>
      </c>
      <c r="I23">
        <v>2.4270073116118889</v>
      </c>
    </row>
    <row r="24" spans="1:9" x14ac:dyDescent="0.25">
      <c r="A24" t="s">
        <v>29</v>
      </c>
      <c r="B24">
        <v>-5.7583702608613563E-2</v>
      </c>
      <c r="C24">
        <v>7.1938910065893619E-2</v>
      </c>
      <c r="D24">
        <v>-0.8004528085825714</v>
      </c>
      <c r="E24">
        <v>0.42523888552366751</v>
      </c>
      <c r="F24">
        <v>-0.20020958871964875</v>
      </c>
      <c r="G24">
        <v>8.5042183502421625E-2</v>
      </c>
      <c r="H24">
        <v>-0.20020958871964875</v>
      </c>
      <c r="I24">
        <v>8.5042183502421625E-2</v>
      </c>
    </row>
    <row r="25" spans="1:9" x14ac:dyDescent="0.25">
      <c r="A25" t="s">
        <v>30</v>
      </c>
      <c r="B25">
        <v>-1.3200968857924895E-2</v>
      </c>
      <c r="C25">
        <v>7.3675711118325868E-2</v>
      </c>
      <c r="D25">
        <v>-0.17917667379855567</v>
      </c>
      <c r="E25">
        <v>0.85814101961713374</v>
      </c>
      <c r="F25">
        <v>-0.15927023197974371</v>
      </c>
      <c r="G25">
        <v>0.1328682942638939</v>
      </c>
      <c r="H25">
        <v>-0.15927023197974371</v>
      </c>
      <c r="I25">
        <v>0.1328682942638939</v>
      </c>
    </row>
    <row r="26" spans="1:9" x14ac:dyDescent="0.25">
      <c r="A26" t="s">
        <v>31</v>
      </c>
      <c r="B26">
        <v>4.6682266862272261E-2</v>
      </c>
      <c r="C26">
        <v>5.480126943564273E-2</v>
      </c>
      <c r="D26">
        <v>0.85184645069389808</v>
      </c>
      <c r="E26">
        <v>0.39621977783493967</v>
      </c>
      <c r="F26">
        <v>-6.1966579862106359E-2</v>
      </c>
      <c r="G26">
        <v>0.15533111358665089</v>
      </c>
      <c r="H26">
        <v>-6.1966579862106359E-2</v>
      </c>
      <c r="I26">
        <v>0.15533111358665089</v>
      </c>
    </row>
    <row r="27" spans="1:9" ht="16.5" thickBot="1" x14ac:dyDescent="0.3">
      <c r="A27" s="4" t="s">
        <v>36</v>
      </c>
      <c r="B27" s="4">
        <v>6.9911619064686278E-2</v>
      </c>
      <c r="C27" s="4">
        <v>0.26718975786787169</v>
      </c>
      <c r="D27" s="4">
        <v>0.2616553105275029</v>
      </c>
      <c r="E27" s="4">
        <v>0.7940949494198567</v>
      </c>
      <c r="F27" s="4">
        <v>-0.45981806325594282</v>
      </c>
      <c r="G27" s="4">
        <v>0.59964130138531535</v>
      </c>
      <c r="H27" s="4">
        <v>-0.45981806325594282</v>
      </c>
      <c r="I27" s="4">
        <v>0.59964130138531535</v>
      </c>
    </row>
    <row r="31" spans="1:9" x14ac:dyDescent="0.25">
      <c r="A31" t="s">
        <v>67</v>
      </c>
    </row>
    <row r="32" spans="1:9" ht="16.5" thickBot="1" x14ac:dyDescent="0.3"/>
    <row r="33" spans="1:2" x14ac:dyDescent="0.25">
      <c r="A33" s="5" t="s">
        <v>68</v>
      </c>
      <c r="B33" s="5" t="s">
        <v>21</v>
      </c>
    </row>
    <row r="34" spans="1:2" x14ac:dyDescent="0.25">
      <c r="A34">
        <v>0.42735042735042733</v>
      </c>
      <c r="B34">
        <v>18</v>
      </c>
    </row>
    <row r="35" spans="1:2" x14ac:dyDescent="0.25">
      <c r="A35">
        <v>1.2820512820512819</v>
      </c>
      <c r="B35">
        <v>19</v>
      </c>
    </row>
    <row r="36" spans="1:2" x14ac:dyDescent="0.25">
      <c r="A36">
        <v>2.1367521367521367</v>
      </c>
      <c r="B36">
        <v>19</v>
      </c>
    </row>
    <row r="37" spans="1:2" x14ac:dyDescent="0.25">
      <c r="A37">
        <v>2.991452991452991</v>
      </c>
      <c r="B37">
        <v>19</v>
      </c>
    </row>
    <row r="38" spans="1:2" x14ac:dyDescent="0.25">
      <c r="A38">
        <v>3.8461538461538458</v>
      </c>
      <c r="B38">
        <v>19</v>
      </c>
    </row>
    <row r="39" spans="1:2" x14ac:dyDescent="0.25">
      <c r="A39">
        <v>4.700854700854701</v>
      </c>
      <c r="B39">
        <v>19</v>
      </c>
    </row>
    <row r="40" spans="1:2" x14ac:dyDescent="0.25">
      <c r="A40">
        <v>5.5555555555555554</v>
      </c>
      <c r="B40">
        <v>19</v>
      </c>
    </row>
    <row r="41" spans="1:2" x14ac:dyDescent="0.25">
      <c r="A41">
        <v>6.4102564102564106</v>
      </c>
      <c r="B41">
        <v>19</v>
      </c>
    </row>
    <row r="42" spans="1:2" x14ac:dyDescent="0.25">
      <c r="A42">
        <v>7.2649572649572649</v>
      </c>
      <c r="B42">
        <v>19</v>
      </c>
    </row>
    <row r="43" spans="1:2" x14ac:dyDescent="0.25">
      <c r="A43">
        <v>8.1196581196581192</v>
      </c>
      <c r="B43">
        <v>19</v>
      </c>
    </row>
    <row r="44" spans="1:2" x14ac:dyDescent="0.25">
      <c r="A44">
        <v>8.9743589743589745</v>
      </c>
      <c r="B44">
        <v>19</v>
      </c>
    </row>
    <row r="45" spans="1:2" x14ac:dyDescent="0.25">
      <c r="A45">
        <v>9.8290598290598297</v>
      </c>
      <c r="B45">
        <v>19</v>
      </c>
    </row>
    <row r="46" spans="1:2" x14ac:dyDescent="0.25">
      <c r="A46">
        <v>10.683760683760683</v>
      </c>
      <c r="B46">
        <v>19</v>
      </c>
    </row>
    <row r="47" spans="1:2" x14ac:dyDescent="0.25">
      <c r="A47">
        <v>11.538461538461538</v>
      </c>
      <c r="B47">
        <v>19</v>
      </c>
    </row>
    <row r="48" spans="1:2" x14ac:dyDescent="0.25">
      <c r="A48">
        <v>12.393162393162394</v>
      </c>
      <c r="B48">
        <v>19</v>
      </c>
    </row>
    <row r="49" spans="1:2" x14ac:dyDescent="0.25">
      <c r="A49">
        <v>13.247863247863247</v>
      </c>
      <c r="B49">
        <v>19</v>
      </c>
    </row>
    <row r="50" spans="1:2" x14ac:dyDescent="0.25">
      <c r="A50">
        <v>14.102564102564102</v>
      </c>
      <c r="B50">
        <v>19</v>
      </c>
    </row>
    <row r="51" spans="1:2" x14ac:dyDescent="0.25">
      <c r="A51">
        <v>14.957264957264957</v>
      </c>
      <c r="B51">
        <v>20</v>
      </c>
    </row>
    <row r="52" spans="1:2" x14ac:dyDescent="0.25">
      <c r="A52">
        <v>15.811965811965811</v>
      </c>
      <c r="B52">
        <v>20</v>
      </c>
    </row>
    <row r="53" spans="1:2" x14ac:dyDescent="0.25">
      <c r="A53">
        <v>16.666666666666664</v>
      </c>
      <c r="B53">
        <v>20</v>
      </c>
    </row>
    <row r="54" spans="1:2" x14ac:dyDescent="0.25">
      <c r="A54">
        <v>17.52136752136752</v>
      </c>
      <c r="B54">
        <v>20</v>
      </c>
    </row>
    <row r="55" spans="1:2" x14ac:dyDescent="0.25">
      <c r="A55">
        <v>18.376068376068375</v>
      </c>
      <c r="B55">
        <v>20</v>
      </c>
    </row>
    <row r="56" spans="1:2" x14ac:dyDescent="0.25">
      <c r="A56">
        <v>19.23076923076923</v>
      </c>
      <c r="B56">
        <v>20</v>
      </c>
    </row>
    <row r="57" spans="1:2" x14ac:dyDescent="0.25">
      <c r="A57">
        <v>20.085470085470082</v>
      </c>
      <c r="B57">
        <v>20</v>
      </c>
    </row>
    <row r="58" spans="1:2" x14ac:dyDescent="0.25">
      <c r="A58">
        <v>20.940170940170937</v>
      </c>
      <c r="B58">
        <v>20</v>
      </c>
    </row>
    <row r="59" spans="1:2" x14ac:dyDescent="0.25">
      <c r="A59">
        <v>21.794871794871792</v>
      </c>
      <c r="B59">
        <v>20</v>
      </c>
    </row>
    <row r="60" spans="1:2" x14ac:dyDescent="0.25">
      <c r="A60">
        <v>22.649572649572647</v>
      </c>
      <c r="B60">
        <v>20</v>
      </c>
    </row>
    <row r="61" spans="1:2" x14ac:dyDescent="0.25">
      <c r="A61">
        <v>23.504273504273502</v>
      </c>
      <c r="B61">
        <v>20</v>
      </c>
    </row>
    <row r="62" spans="1:2" x14ac:dyDescent="0.25">
      <c r="A62">
        <v>24.358974358974358</v>
      </c>
      <c r="B62">
        <v>20</v>
      </c>
    </row>
    <row r="63" spans="1:2" x14ac:dyDescent="0.25">
      <c r="A63">
        <v>25.213675213675209</v>
      </c>
      <c r="B63">
        <v>20</v>
      </c>
    </row>
    <row r="64" spans="1:2" x14ac:dyDescent="0.25">
      <c r="A64">
        <v>26.068376068376065</v>
      </c>
      <c r="B64">
        <v>20</v>
      </c>
    </row>
    <row r="65" spans="1:2" x14ac:dyDescent="0.25">
      <c r="A65">
        <v>26.92307692307692</v>
      </c>
      <c r="B65">
        <v>20</v>
      </c>
    </row>
    <row r="66" spans="1:2" x14ac:dyDescent="0.25">
      <c r="A66">
        <v>27.777777777777775</v>
      </c>
      <c r="B66">
        <v>20</v>
      </c>
    </row>
    <row r="67" spans="1:2" x14ac:dyDescent="0.25">
      <c r="A67">
        <v>28.63247863247863</v>
      </c>
      <c r="B67">
        <v>20</v>
      </c>
    </row>
    <row r="68" spans="1:2" x14ac:dyDescent="0.25">
      <c r="A68">
        <v>29.487179487179485</v>
      </c>
      <c r="B68">
        <v>20</v>
      </c>
    </row>
    <row r="69" spans="1:2" x14ac:dyDescent="0.25">
      <c r="A69">
        <v>30.341880341880341</v>
      </c>
      <c r="B69">
        <v>20</v>
      </c>
    </row>
    <row r="70" spans="1:2" x14ac:dyDescent="0.25">
      <c r="A70">
        <v>31.196581196581192</v>
      </c>
      <c r="B70">
        <v>20</v>
      </c>
    </row>
    <row r="71" spans="1:2" x14ac:dyDescent="0.25">
      <c r="A71">
        <v>32.051282051282051</v>
      </c>
      <c r="B71">
        <v>20</v>
      </c>
    </row>
    <row r="72" spans="1:2" x14ac:dyDescent="0.25">
      <c r="A72">
        <v>32.905982905982903</v>
      </c>
      <c r="B72">
        <v>20</v>
      </c>
    </row>
    <row r="73" spans="1:2" x14ac:dyDescent="0.25">
      <c r="A73">
        <v>33.760683760683754</v>
      </c>
      <c r="B73">
        <v>20</v>
      </c>
    </row>
    <row r="74" spans="1:2" x14ac:dyDescent="0.25">
      <c r="A74">
        <v>34.615384615384613</v>
      </c>
      <c r="B74">
        <v>20</v>
      </c>
    </row>
    <row r="75" spans="1:2" x14ac:dyDescent="0.25">
      <c r="A75">
        <v>35.470085470085465</v>
      </c>
      <c r="B75">
        <v>20</v>
      </c>
    </row>
    <row r="76" spans="1:2" x14ac:dyDescent="0.25">
      <c r="A76">
        <v>36.324786324786324</v>
      </c>
      <c r="B76">
        <v>20</v>
      </c>
    </row>
    <row r="77" spans="1:2" x14ac:dyDescent="0.25">
      <c r="A77">
        <v>37.179487179487175</v>
      </c>
      <c r="B77">
        <v>20</v>
      </c>
    </row>
    <row r="78" spans="1:2" x14ac:dyDescent="0.25">
      <c r="A78">
        <v>38.034188034188034</v>
      </c>
      <c r="B78">
        <v>20</v>
      </c>
    </row>
    <row r="79" spans="1:2" x14ac:dyDescent="0.25">
      <c r="A79">
        <v>38.888888888888886</v>
      </c>
      <c r="B79">
        <v>20</v>
      </c>
    </row>
    <row r="80" spans="1:2" x14ac:dyDescent="0.25">
      <c r="A80">
        <v>39.743589743589737</v>
      </c>
      <c r="B80">
        <v>20</v>
      </c>
    </row>
    <row r="81" spans="1:2" x14ac:dyDescent="0.25">
      <c r="A81">
        <v>40.598290598290596</v>
      </c>
      <c r="B81">
        <v>20</v>
      </c>
    </row>
    <row r="82" spans="1:2" x14ac:dyDescent="0.25">
      <c r="A82">
        <v>41.452991452991448</v>
      </c>
      <c r="B82">
        <v>21</v>
      </c>
    </row>
    <row r="83" spans="1:2" x14ac:dyDescent="0.25">
      <c r="A83">
        <v>42.307692307692307</v>
      </c>
      <c r="B83">
        <v>21</v>
      </c>
    </row>
    <row r="84" spans="1:2" x14ac:dyDescent="0.25">
      <c r="A84">
        <v>43.162393162393158</v>
      </c>
      <c r="B84">
        <v>21</v>
      </c>
    </row>
    <row r="85" spans="1:2" x14ac:dyDescent="0.25">
      <c r="A85">
        <v>44.017094017094017</v>
      </c>
      <c r="B85">
        <v>21</v>
      </c>
    </row>
    <row r="86" spans="1:2" x14ac:dyDescent="0.25">
      <c r="A86">
        <v>44.871794871794869</v>
      </c>
      <c r="B86">
        <v>21</v>
      </c>
    </row>
    <row r="87" spans="1:2" x14ac:dyDescent="0.25">
      <c r="A87">
        <v>45.72649572649572</v>
      </c>
      <c r="B87">
        <v>21</v>
      </c>
    </row>
    <row r="88" spans="1:2" x14ac:dyDescent="0.25">
      <c r="A88">
        <v>46.581196581196579</v>
      </c>
      <c r="B88">
        <v>21</v>
      </c>
    </row>
    <row r="89" spans="1:2" x14ac:dyDescent="0.25">
      <c r="A89">
        <v>47.435897435897431</v>
      </c>
      <c r="B89">
        <v>21</v>
      </c>
    </row>
    <row r="90" spans="1:2" x14ac:dyDescent="0.25">
      <c r="A90">
        <v>48.29059829059829</v>
      </c>
      <c r="B90">
        <v>21</v>
      </c>
    </row>
    <row r="91" spans="1:2" x14ac:dyDescent="0.25">
      <c r="A91">
        <v>49.145299145299141</v>
      </c>
      <c r="B91">
        <v>21</v>
      </c>
    </row>
    <row r="92" spans="1:2" x14ac:dyDescent="0.25">
      <c r="A92">
        <v>49.999999999999993</v>
      </c>
      <c r="B92">
        <v>21</v>
      </c>
    </row>
    <row r="93" spans="1:2" x14ac:dyDescent="0.25">
      <c r="A93">
        <v>50.854700854700852</v>
      </c>
      <c r="B93">
        <v>21</v>
      </c>
    </row>
    <row r="94" spans="1:2" x14ac:dyDescent="0.25">
      <c r="A94">
        <v>51.709401709401703</v>
      </c>
      <c r="B94">
        <v>21</v>
      </c>
    </row>
    <row r="95" spans="1:2" x14ac:dyDescent="0.25">
      <c r="A95">
        <v>52.564102564102562</v>
      </c>
      <c r="B95">
        <v>21</v>
      </c>
    </row>
    <row r="96" spans="1:2" x14ac:dyDescent="0.25">
      <c r="A96">
        <v>53.418803418803414</v>
      </c>
      <c r="B96">
        <v>21</v>
      </c>
    </row>
    <row r="97" spans="1:2" x14ac:dyDescent="0.25">
      <c r="A97">
        <v>54.273504273504273</v>
      </c>
      <c r="B97">
        <v>21</v>
      </c>
    </row>
    <row r="98" spans="1:2" x14ac:dyDescent="0.25">
      <c r="A98">
        <v>55.128205128205124</v>
      </c>
      <c r="B98">
        <v>21</v>
      </c>
    </row>
    <row r="99" spans="1:2" x14ac:dyDescent="0.25">
      <c r="A99">
        <v>55.982905982905976</v>
      </c>
      <c r="B99">
        <v>21</v>
      </c>
    </row>
    <row r="100" spans="1:2" x14ac:dyDescent="0.25">
      <c r="A100">
        <v>56.837606837606835</v>
      </c>
      <c r="B100">
        <v>21</v>
      </c>
    </row>
    <row r="101" spans="1:2" x14ac:dyDescent="0.25">
      <c r="A101">
        <v>57.692307692307686</v>
      </c>
      <c r="B101">
        <v>21</v>
      </c>
    </row>
    <row r="102" spans="1:2" x14ac:dyDescent="0.25">
      <c r="A102">
        <v>58.547008547008545</v>
      </c>
      <c r="B102">
        <v>21</v>
      </c>
    </row>
    <row r="103" spans="1:2" x14ac:dyDescent="0.25">
      <c r="A103">
        <v>59.401709401709397</v>
      </c>
      <c r="B103">
        <v>21</v>
      </c>
    </row>
    <row r="104" spans="1:2" x14ac:dyDescent="0.25">
      <c r="A104">
        <v>60.256410256410255</v>
      </c>
      <c r="B104">
        <v>21</v>
      </c>
    </row>
    <row r="105" spans="1:2" x14ac:dyDescent="0.25">
      <c r="A105">
        <v>61.111111111111107</v>
      </c>
      <c r="B105">
        <v>21</v>
      </c>
    </row>
    <row r="106" spans="1:2" x14ac:dyDescent="0.25">
      <c r="A106">
        <v>61.965811965811959</v>
      </c>
      <c r="B106">
        <v>21</v>
      </c>
    </row>
    <row r="107" spans="1:2" x14ac:dyDescent="0.25">
      <c r="A107">
        <v>62.820512820512818</v>
      </c>
      <c r="B107">
        <v>22</v>
      </c>
    </row>
    <row r="108" spans="1:2" x14ac:dyDescent="0.25">
      <c r="A108">
        <v>63.675213675213669</v>
      </c>
      <c r="B108">
        <v>22</v>
      </c>
    </row>
    <row r="109" spans="1:2" x14ac:dyDescent="0.25">
      <c r="A109">
        <v>64.529914529914535</v>
      </c>
      <c r="B109">
        <v>22</v>
      </c>
    </row>
    <row r="110" spans="1:2" x14ac:dyDescent="0.25">
      <c r="A110">
        <v>65.384615384615387</v>
      </c>
      <c r="B110">
        <v>22</v>
      </c>
    </row>
    <row r="111" spans="1:2" x14ac:dyDescent="0.25">
      <c r="A111">
        <v>66.239316239316238</v>
      </c>
      <c r="B111">
        <v>22</v>
      </c>
    </row>
    <row r="112" spans="1:2" x14ac:dyDescent="0.25">
      <c r="A112">
        <v>67.09401709401709</v>
      </c>
      <c r="B112">
        <v>22</v>
      </c>
    </row>
    <row r="113" spans="1:2" x14ac:dyDescent="0.25">
      <c r="A113">
        <v>67.948717948717956</v>
      </c>
      <c r="B113">
        <v>22</v>
      </c>
    </row>
    <row r="114" spans="1:2" x14ac:dyDescent="0.25">
      <c r="A114">
        <v>68.803418803418808</v>
      </c>
      <c r="B114">
        <v>22</v>
      </c>
    </row>
    <row r="115" spans="1:2" x14ac:dyDescent="0.25">
      <c r="A115">
        <v>69.658119658119659</v>
      </c>
      <c r="B115">
        <v>22</v>
      </c>
    </row>
    <row r="116" spans="1:2" x14ac:dyDescent="0.25">
      <c r="A116">
        <v>70.512820512820511</v>
      </c>
      <c r="B116">
        <v>22</v>
      </c>
    </row>
    <row r="117" spans="1:2" x14ac:dyDescent="0.25">
      <c r="A117">
        <v>71.367521367521377</v>
      </c>
      <c r="B117">
        <v>22</v>
      </c>
    </row>
    <row r="118" spans="1:2" x14ac:dyDescent="0.25">
      <c r="A118">
        <v>72.222222222222229</v>
      </c>
      <c r="B118">
        <v>22</v>
      </c>
    </row>
    <row r="119" spans="1:2" x14ac:dyDescent="0.25">
      <c r="A119">
        <v>73.07692307692308</v>
      </c>
      <c r="B119">
        <v>22</v>
      </c>
    </row>
    <row r="120" spans="1:2" x14ac:dyDescent="0.25">
      <c r="A120">
        <v>73.931623931623932</v>
      </c>
      <c r="B120">
        <v>22</v>
      </c>
    </row>
    <row r="121" spans="1:2" x14ac:dyDescent="0.25">
      <c r="A121">
        <v>74.786324786324784</v>
      </c>
      <c r="B121">
        <v>22</v>
      </c>
    </row>
    <row r="122" spans="1:2" x14ac:dyDescent="0.25">
      <c r="A122">
        <v>75.641025641025649</v>
      </c>
      <c r="B122">
        <v>22</v>
      </c>
    </row>
    <row r="123" spans="1:2" x14ac:dyDescent="0.25">
      <c r="A123">
        <v>76.495726495726501</v>
      </c>
      <c r="B123">
        <v>22</v>
      </c>
    </row>
    <row r="124" spans="1:2" x14ac:dyDescent="0.25">
      <c r="A124">
        <v>77.350427350427353</v>
      </c>
      <c r="B124">
        <v>22</v>
      </c>
    </row>
    <row r="125" spans="1:2" x14ac:dyDescent="0.25">
      <c r="A125">
        <v>78.205128205128204</v>
      </c>
      <c r="B125">
        <v>23</v>
      </c>
    </row>
    <row r="126" spans="1:2" x14ac:dyDescent="0.25">
      <c r="A126">
        <v>79.059829059829056</v>
      </c>
      <c r="B126">
        <v>23</v>
      </c>
    </row>
    <row r="127" spans="1:2" x14ac:dyDescent="0.25">
      <c r="A127">
        <v>79.914529914529922</v>
      </c>
      <c r="B127">
        <v>23</v>
      </c>
    </row>
    <row r="128" spans="1:2" x14ac:dyDescent="0.25">
      <c r="A128">
        <v>80.769230769230774</v>
      </c>
      <c r="B128">
        <v>23</v>
      </c>
    </row>
    <row r="129" spans="1:2" x14ac:dyDescent="0.25">
      <c r="A129">
        <v>81.623931623931625</v>
      </c>
      <c r="B129">
        <v>23</v>
      </c>
    </row>
    <row r="130" spans="1:2" x14ac:dyDescent="0.25">
      <c r="A130">
        <v>82.478632478632477</v>
      </c>
      <c r="B130">
        <v>23</v>
      </c>
    </row>
    <row r="131" spans="1:2" x14ac:dyDescent="0.25">
      <c r="A131">
        <v>83.333333333333329</v>
      </c>
      <c r="B131">
        <v>24</v>
      </c>
    </row>
    <row r="132" spans="1:2" x14ac:dyDescent="0.25">
      <c r="A132">
        <v>84.188034188034194</v>
      </c>
      <c r="B132">
        <v>24</v>
      </c>
    </row>
    <row r="133" spans="1:2" x14ac:dyDescent="0.25">
      <c r="A133">
        <v>85.042735042735046</v>
      </c>
      <c r="B133">
        <v>24</v>
      </c>
    </row>
    <row r="134" spans="1:2" x14ac:dyDescent="0.25">
      <c r="A134">
        <v>85.897435897435898</v>
      </c>
      <c r="B134">
        <v>24</v>
      </c>
    </row>
    <row r="135" spans="1:2" x14ac:dyDescent="0.25">
      <c r="A135">
        <v>86.752136752136749</v>
      </c>
      <c r="B135">
        <v>24</v>
      </c>
    </row>
    <row r="136" spans="1:2" x14ac:dyDescent="0.25">
      <c r="A136">
        <v>87.606837606837615</v>
      </c>
      <c r="B136">
        <v>25</v>
      </c>
    </row>
    <row r="137" spans="1:2" x14ac:dyDescent="0.25">
      <c r="A137">
        <v>88.461538461538467</v>
      </c>
      <c r="B137">
        <v>25</v>
      </c>
    </row>
    <row r="138" spans="1:2" x14ac:dyDescent="0.25">
      <c r="A138">
        <v>89.316239316239319</v>
      </c>
      <c r="B138">
        <v>25</v>
      </c>
    </row>
    <row r="139" spans="1:2" x14ac:dyDescent="0.25">
      <c r="A139">
        <v>90.17094017094017</v>
      </c>
      <c r="B139">
        <v>25</v>
      </c>
    </row>
    <row r="140" spans="1:2" x14ac:dyDescent="0.25">
      <c r="A140">
        <v>91.025641025641022</v>
      </c>
      <c r="B140">
        <v>26</v>
      </c>
    </row>
    <row r="141" spans="1:2" x14ac:dyDescent="0.25">
      <c r="A141">
        <v>91.880341880341888</v>
      </c>
      <c r="B141">
        <v>26</v>
      </c>
    </row>
    <row r="142" spans="1:2" x14ac:dyDescent="0.25">
      <c r="A142">
        <v>92.73504273504274</v>
      </c>
      <c r="B142">
        <v>28</v>
      </c>
    </row>
    <row r="143" spans="1:2" x14ac:dyDescent="0.25">
      <c r="A143">
        <v>93.589743589743591</v>
      </c>
      <c r="B143">
        <v>28</v>
      </c>
    </row>
    <row r="144" spans="1:2" x14ac:dyDescent="0.25">
      <c r="A144">
        <v>94.444444444444443</v>
      </c>
      <c r="B144">
        <v>32</v>
      </c>
    </row>
    <row r="145" spans="1:2" x14ac:dyDescent="0.25">
      <c r="A145">
        <v>95.299145299145295</v>
      </c>
      <c r="B145">
        <v>33</v>
      </c>
    </row>
    <row r="146" spans="1:2" x14ac:dyDescent="0.25">
      <c r="A146">
        <v>96.15384615384616</v>
      </c>
      <c r="B146">
        <v>33</v>
      </c>
    </row>
    <row r="147" spans="1:2" x14ac:dyDescent="0.25">
      <c r="A147">
        <v>97.008547008547012</v>
      </c>
      <c r="B147">
        <v>36</v>
      </c>
    </row>
    <row r="148" spans="1:2" x14ac:dyDescent="0.25">
      <c r="A148">
        <v>97.863247863247864</v>
      </c>
      <c r="B148">
        <v>36</v>
      </c>
    </row>
    <row r="149" spans="1:2" x14ac:dyDescent="0.25">
      <c r="A149">
        <v>98.717948717948715</v>
      </c>
      <c r="B149">
        <v>47</v>
      </c>
    </row>
    <row r="150" spans="1:2" ht="16.5" thickBot="1" x14ac:dyDescent="0.3">
      <c r="A150" s="4">
        <v>99.572649572649567</v>
      </c>
      <c r="B150" s="4">
        <v>58</v>
      </c>
    </row>
  </sheetData>
  <sortState xmlns:xlrd2="http://schemas.microsoft.com/office/spreadsheetml/2017/richdata2" ref="B34:B150">
    <sortCondition ref="B3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4BE-4A94-4399-A46B-2399268F261C}">
  <dimension ref="A1:K143"/>
  <sheetViews>
    <sheetView tabSelected="1" topLeftCell="A9" zoomScale="85" zoomScaleNormal="85" workbookViewId="0">
      <selection activeCell="J23" sqref="J23"/>
    </sheetView>
  </sheetViews>
  <sheetFormatPr defaultRowHeight="15.75" x14ac:dyDescent="0.25"/>
  <cols>
    <col min="1" max="1" width="23.5" bestFit="1" customWidth="1"/>
    <col min="2" max="2" width="12.75" bestFit="1" customWidth="1"/>
    <col min="3" max="3" width="13.125" bestFit="1" customWidth="1"/>
    <col min="4" max="5" width="11.875" bestFit="1" customWidth="1"/>
    <col min="6" max="6" width="12.75" bestFit="1" customWidth="1"/>
    <col min="7" max="7" width="14.375" bestFit="1" customWidth="1"/>
    <col min="8" max="9" width="11.875" bestFit="1" customWidth="1"/>
    <col min="10" max="11" width="13.75" bestFit="1" customWidth="1"/>
  </cols>
  <sheetData>
    <row r="1" spans="1:11" x14ac:dyDescent="0.25">
      <c r="A1" t="s">
        <v>43</v>
      </c>
    </row>
    <row r="2" spans="1:11" ht="16.5" thickBot="1" x14ac:dyDescent="0.3"/>
    <row r="3" spans="1:11" x14ac:dyDescent="0.25">
      <c r="A3" s="6" t="s">
        <v>44</v>
      </c>
      <c r="B3" s="6"/>
    </row>
    <row r="4" spans="1:11" x14ac:dyDescent="0.25">
      <c r="A4" t="s">
        <v>45</v>
      </c>
      <c r="B4">
        <v>0.5001922410108548</v>
      </c>
    </row>
    <row r="5" spans="1:11" x14ac:dyDescent="0.25">
      <c r="A5" t="s">
        <v>46</v>
      </c>
      <c r="B5">
        <v>0.25019227796746102</v>
      </c>
    </row>
    <row r="6" spans="1:11" x14ac:dyDescent="0.25">
      <c r="A6" t="s">
        <v>47</v>
      </c>
      <c r="B6">
        <v>0.23028587826748209</v>
      </c>
    </row>
    <row r="7" spans="1:11" x14ac:dyDescent="0.25">
      <c r="A7" t="s">
        <v>48</v>
      </c>
      <c r="B7">
        <v>4.5516994961367887</v>
      </c>
    </row>
    <row r="8" spans="1:11" ht="16.5" thickBot="1" x14ac:dyDescent="0.3">
      <c r="A8" s="4" t="s">
        <v>49</v>
      </c>
      <c r="B8" s="4">
        <v>117</v>
      </c>
    </row>
    <row r="10" spans="1:11" ht="16.5" thickBot="1" x14ac:dyDescent="0.3">
      <c r="A10" t="s">
        <v>50</v>
      </c>
    </row>
    <row r="11" spans="1:11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11" x14ac:dyDescent="0.25">
      <c r="A12" t="s">
        <v>51</v>
      </c>
      <c r="B12">
        <v>3</v>
      </c>
      <c r="C12">
        <v>781.17727405378764</v>
      </c>
      <c r="D12">
        <v>260.39242468459588</v>
      </c>
      <c r="E12">
        <v>12.568434359716289</v>
      </c>
      <c r="F12" s="7">
        <v>3.7675669667272762E-7</v>
      </c>
    </row>
    <row r="13" spans="1:11" x14ac:dyDescent="0.25">
      <c r="A13" t="s">
        <v>52</v>
      </c>
      <c r="B13">
        <v>113</v>
      </c>
      <c r="C13">
        <v>2341.1304182539038</v>
      </c>
      <c r="D13">
        <v>20.717968303131894</v>
      </c>
    </row>
    <row r="14" spans="1:11" ht="16.5" thickBot="1" x14ac:dyDescent="0.3">
      <c r="A14" s="4" t="s">
        <v>53</v>
      </c>
      <c r="B14" s="4">
        <v>116</v>
      </c>
      <c r="C14" s="4">
        <v>3122.3076923076915</v>
      </c>
      <c r="D14" s="4"/>
      <c r="E14" s="4"/>
      <c r="F14" s="4"/>
    </row>
    <row r="15" spans="1:11" ht="16.5" thickBot="1" x14ac:dyDescent="0.3"/>
    <row r="16" spans="1:11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  <c r="J16" s="5" t="s">
        <v>70</v>
      </c>
      <c r="K16" s="5" t="s">
        <v>69</v>
      </c>
    </row>
    <row r="17" spans="1:11" x14ac:dyDescent="0.25">
      <c r="A17" t="s">
        <v>54</v>
      </c>
      <c r="B17" s="12">
        <v>16.650678958977121</v>
      </c>
      <c r="C17">
        <v>1.1151500287434748</v>
      </c>
      <c r="D17">
        <v>14.931335273101073</v>
      </c>
      <c r="E17" s="7">
        <v>1.6841385367833037E-28</v>
      </c>
      <c r="F17">
        <v>14.441365624229853</v>
      </c>
      <c r="G17">
        <v>18.859992293724389</v>
      </c>
      <c r="H17">
        <v>14.441365624229853</v>
      </c>
      <c r="I17">
        <v>18.859992293724389</v>
      </c>
    </row>
    <row r="18" spans="1:11" x14ac:dyDescent="0.25">
      <c r="A18" t="s">
        <v>25</v>
      </c>
      <c r="B18" s="12">
        <v>0.35457282087986636</v>
      </c>
      <c r="C18">
        <v>0.15676617928278819</v>
      </c>
      <c r="D18">
        <v>2.26179410955891</v>
      </c>
      <c r="E18" s="7">
        <v>2.5622919625038678E-2</v>
      </c>
      <c r="F18">
        <v>4.3990745464328684E-2</v>
      </c>
      <c r="G18">
        <v>0.66515489629540403</v>
      </c>
      <c r="H18">
        <v>4.3990745464328684E-2</v>
      </c>
      <c r="I18">
        <v>0.66515489629540403</v>
      </c>
      <c r="J18" s="12">
        <v>1</v>
      </c>
    </row>
    <row r="19" spans="1:11" x14ac:dyDescent="0.25">
      <c r="A19" t="s">
        <v>27</v>
      </c>
      <c r="B19" s="12">
        <v>1.6483372593295587</v>
      </c>
      <c r="C19">
        <v>0.39274518569578953</v>
      </c>
      <c r="D19">
        <v>4.1969636277255828</v>
      </c>
      <c r="E19" s="7">
        <v>5.4119321810328847E-5</v>
      </c>
      <c r="F19">
        <v>0.87023821117439615</v>
      </c>
      <c r="G19">
        <v>2.4264363074847211</v>
      </c>
      <c r="H19">
        <v>0.87023821117439615</v>
      </c>
      <c r="I19">
        <v>2.4264363074847211</v>
      </c>
      <c r="J19" s="12">
        <v>2</v>
      </c>
    </row>
    <row r="20" spans="1:11" ht="16.5" thickBot="1" x14ac:dyDescent="0.3">
      <c r="A20" s="4" t="s">
        <v>28</v>
      </c>
      <c r="B20" s="13">
        <v>1.6829556221950568</v>
      </c>
      <c r="C20" s="4">
        <v>0.45747569318593817</v>
      </c>
      <c r="D20" s="4">
        <v>3.6787869765815731</v>
      </c>
      <c r="E20" s="9">
        <v>3.6050020069867185E-4</v>
      </c>
      <c r="F20" s="4">
        <v>0.77661376394546811</v>
      </c>
      <c r="G20" s="4">
        <v>2.5892974804446456</v>
      </c>
      <c r="H20" s="4">
        <v>0.77661376394546811</v>
      </c>
      <c r="I20" s="4">
        <v>2.5892974804446456</v>
      </c>
      <c r="J20" s="13">
        <v>0</v>
      </c>
      <c r="K20" s="4"/>
    </row>
    <row r="21" spans="1:11" x14ac:dyDescent="0.25">
      <c r="J21">
        <f>J23</f>
        <v>20.301926298516104</v>
      </c>
      <c r="K21" s="18">
        <v>20</v>
      </c>
    </row>
    <row r="22" spans="1:11" x14ac:dyDescent="0.25">
      <c r="B22" s="1"/>
      <c r="C22" s="1"/>
      <c r="D22" s="1"/>
    </row>
    <row r="23" spans="1:11" x14ac:dyDescent="0.25">
      <c r="J23">
        <f>B17+B18*J18+B19*J19+B20*J20</f>
        <v>20.301926298516104</v>
      </c>
    </row>
    <row r="24" spans="1:11" x14ac:dyDescent="0.25">
      <c r="A24" t="s">
        <v>67</v>
      </c>
    </row>
    <row r="25" spans="1:11" ht="16.5" thickBot="1" x14ac:dyDescent="0.3"/>
    <row r="26" spans="1:11" x14ac:dyDescent="0.25">
      <c r="A26" s="5" t="s">
        <v>68</v>
      </c>
      <c r="B26" s="5" t="s">
        <v>21</v>
      </c>
    </row>
    <row r="27" spans="1:11" x14ac:dyDescent="0.25">
      <c r="A27">
        <v>0.42735042735042733</v>
      </c>
      <c r="B27">
        <v>18</v>
      </c>
    </row>
    <row r="28" spans="1:11" x14ac:dyDescent="0.25">
      <c r="A28">
        <v>1.2820512820512819</v>
      </c>
      <c r="B28">
        <v>19</v>
      </c>
    </row>
    <row r="29" spans="1:11" x14ac:dyDescent="0.25">
      <c r="A29">
        <v>2.1367521367521367</v>
      </c>
      <c r="B29">
        <v>19</v>
      </c>
    </row>
    <row r="30" spans="1:11" x14ac:dyDescent="0.25">
      <c r="A30">
        <v>2.991452991452991</v>
      </c>
      <c r="B30">
        <v>19</v>
      </c>
    </row>
    <row r="31" spans="1:11" x14ac:dyDescent="0.25">
      <c r="A31">
        <v>3.8461538461538458</v>
      </c>
      <c r="B31">
        <v>19</v>
      </c>
    </row>
    <row r="32" spans="1:11" x14ac:dyDescent="0.25">
      <c r="A32">
        <v>4.700854700854701</v>
      </c>
      <c r="B32">
        <v>19</v>
      </c>
    </row>
    <row r="33" spans="1:2" x14ac:dyDescent="0.25">
      <c r="A33">
        <v>5.5555555555555554</v>
      </c>
      <c r="B33">
        <v>19</v>
      </c>
    </row>
    <row r="34" spans="1:2" x14ac:dyDescent="0.25">
      <c r="A34">
        <v>6.4102564102564106</v>
      </c>
      <c r="B34">
        <v>19</v>
      </c>
    </row>
    <row r="35" spans="1:2" x14ac:dyDescent="0.25">
      <c r="A35">
        <v>7.2649572649572649</v>
      </c>
      <c r="B35">
        <v>19</v>
      </c>
    </row>
    <row r="36" spans="1:2" x14ac:dyDescent="0.25">
      <c r="A36">
        <v>8.1196581196581192</v>
      </c>
      <c r="B36">
        <v>19</v>
      </c>
    </row>
    <row r="37" spans="1:2" x14ac:dyDescent="0.25">
      <c r="A37">
        <v>8.9743589743589745</v>
      </c>
      <c r="B37">
        <v>19</v>
      </c>
    </row>
    <row r="38" spans="1:2" x14ac:dyDescent="0.25">
      <c r="A38">
        <v>9.8290598290598297</v>
      </c>
      <c r="B38">
        <v>19</v>
      </c>
    </row>
    <row r="39" spans="1:2" x14ac:dyDescent="0.25">
      <c r="A39">
        <v>10.683760683760683</v>
      </c>
      <c r="B39">
        <v>19</v>
      </c>
    </row>
    <row r="40" spans="1:2" x14ac:dyDescent="0.25">
      <c r="A40">
        <v>11.538461538461538</v>
      </c>
      <c r="B40">
        <v>19</v>
      </c>
    </row>
    <row r="41" spans="1:2" x14ac:dyDescent="0.25">
      <c r="A41">
        <v>12.393162393162394</v>
      </c>
      <c r="B41">
        <v>19</v>
      </c>
    </row>
    <row r="42" spans="1:2" x14ac:dyDescent="0.25">
      <c r="A42">
        <v>13.247863247863247</v>
      </c>
      <c r="B42">
        <v>19</v>
      </c>
    </row>
    <row r="43" spans="1:2" x14ac:dyDescent="0.25">
      <c r="A43">
        <v>14.102564102564102</v>
      </c>
      <c r="B43">
        <v>19</v>
      </c>
    </row>
    <row r="44" spans="1:2" x14ac:dyDescent="0.25">
      <c r="A44">
        <v>14.957264957264957</v>
      </c>
      <c r="B44">
        <v>20</v>
      </c>
    </row>
    <row r="45" spans="1:2" x14ac:dyDescent="0.25">
      <c r="A45">
        <v>15.811965811965811</v>
      </c>
      <c r="B45">
        <v>20</v>
      </c>
    </row>
    <row r="46" spans="1:2" x14ac:dyDescent="0.25">
      <c r="A46">
        <v>16.666666666666664</v>
      </c>
      <c r="B46">
        <v>20</v>
      </c>
    </row>
    <row r="47" spans="1:2" x14ac:dyDescent="0.25">
      <c r="A47">
        <v>17.52136752136752</v>
      </c>
      <c r="B47">
        <v>20</v>
      </c>
    </row>
    <row r="48" spans="1:2" x14ac:dyDescent="0.25">
      <c r="A48">
        <v>18.376068376068375</v>
      </c>
      <c r="B48">
        <v>20</v>
      </c>
    </row>
    <row r="49" spans="1:2" x14ac:dyDescent="0.25">
      <c r="A49">
        <v>19.23076923076923</v>
      </c>
      <c r="B49">
        <v>20</v>
      </c>
    </row>
    <row r="50" spans="1:2" x14ac:dyDescent="0.25">
      <c r="A50">
        <v>20.085470085470082</v>
      </c>
      <c r="B50">
        <v>20</v>
      </c>
    </row>
    <row r="51" spans="1:2" x14ac:dyDescent="0.25">
      <c r="A51">
        <v>20.940170940170937</v>
      </c>
      <c r="B51">
        <v>20</v>
      </c>
    </row>
    <row r="52" spans="1:2" x14ac:dyDescent="0.25">
      <c r="A52">
        <v>21.794871794871792</v>
      </c>
      <c r="B52">
        <v>20</v>
      </c>
    </row>
    <row r="53" spans="1:2" x14ac:dyDescent="0.25">
      <c r="A53">
        <v>22.649572649572647</v>
      </c>
      <c r="B53">
        <v>20</v>
      </c>
    </row>
    <row r="54" spans="1:2" x14ac:dyDescent="0.25">
      <c r="A54">
        <v>23.504273504273502</v>
      </c>
      <c r="B54">
        <v>20</v>
      </c>
    </row>
    <row r="55" spans="1:2" x14ac:dyDescent="0.25">
      <c r="A55">
        <v>24.358974358974358</v>
      </c>
      <c r="B55">
        <v>20</v>
      </c>
    </row>
    <row r="56" spans="1:2" x14ac:dyDescent="0.25">
      <c r="A56">
        <v>25.213675213675209</v>
      </c>
      <c r="B56">
        <v>20</v>
      </c>
    </row>
    <row r="57" spans="1:2" x14ac:dyDescent="0.25">
      <c r="A57">
        <v>26.068376068376065</v>
      </c>
      <c r="B57">
        <v>20</v>
      </c>
    </row>
    <row r="58" spans="1:2" x14ac:dyDescent="0.25">
      <c r="A58">
        <v>26.92307692307692</v>
      </c>
      <c r="B58">
        <v>20</v>
      </c>
    </row>
    <row r="59" spans="1:2" x14ac:dyDescent="0.25">
      <c r="A59">
        <v>27.777777777777775</v>
      </c>
      <c r="B59">
        <v>20</v>
      </c>
    </row>
    <row r="60" spans="1:2" x14ac:dyDescent="0.25">
      <c r="A60">
        <v>28.63247863247863</v>
      </c>
      <c r="B60">
        <v>20</v>
      </c>
    </row>
    <row r="61" spans="1:2" x14ac:dyDescent="0.25">
      <c r="A61">
        <v>29.487179487179485</v>
      </c>
      <c r="B61">
        <v>20</v>
      </c>
    </row>
    <row r="62" spans="1:2" x14ac:dyDescent="0.25">
      <c r="A62">
        <v>30.341880341880341</v>
      </c>
      <c r="B62">
        <v>20</v>
      </c>
    </row>
    <row r="63" spans="1:2" x14ac:dyDescent="0.25">
      <c r="A63">
        <v>31.196581196581192</v>
      </c>
      <c r="B63">
        <v>20</v>
      </c>
    </row>
    <row r="64" spans="1:2" x14ac:dyDescent="0.25">
      <c r="A64">
        <v>32.051282051282051</v>
      </c>
      <c r="B64">
        <v>20</v>
      </c>
    </row>
    <row r="65" spans="1:2" x14ac:dyDescent="0.25">
      <c r="A65">
        <v>32.905982905982903</v>
      </c>
      <c r="B65">
        <v>20</v>
      </c>
    </row>
    <row r="66" spans="1:2" x14ac:dyDescent="0.25">
      <c r="A66">
        <v>33.760683760683754</v>
      </c>
      <c r="B66">
        <v>20</v>
      </c>
    </row>
    <row r="67" spans="1:2" x14ac:dyDescent="0.25">
      <c r="A67">
        <v>34.615384615384613</v>
      </c>
      <c r="B67">
        <v>20</v>
      </c>
    </row>
    <row r="68" spans="1:2" x14ac:dyDescent="0.25">
      <c r="A68">
        <v>35.470085470085465</v>
      </c>
      <c r="B68">
        <v>20</v>
      </c>
    </row>
    <row r="69" spans="1:2" x14ac:dyDescent="0.25">
      <c r="A69">
        <v>36.324786324786324</v>
      </c>
      <c r="B69">
        <v>20</v>
      </c>
    </row>
    <row r="70" spans="1:2" x14ac:dyDescent="0.25">
      <c r="A70">
        <v>37.179487179487175</v>
      </c>
      <c r="B70">
        <v>20</v>
      </c>
    </row>
    <row r="71" spans="1:2" x14ac:dyDescent="0.25">
      <c r="A71">
        <v>38.034188034188034</v>
      </c>
      <c r="B71">
        <v>20</v>
      </c>
    </row>
    <row r="72" spans="1:2" x14ac:dyDescent="0.25">
      <c r="A72">
        <v>38.888888888888886</v>
      </c>
      <c r="B72">
        <v>20</v>
      </c>
    </row>
    <row r="73" spans="1:2" x14ac:dyDescent="0.25">
      <c r="A73">
        <v>39.743589743589737</v>
      </c>
      <c r="B73">
        <v>20</v>
      </c>
    </row>
    <row r="74" spans="1:2" x14ac:dyDescent="0.25">
      <c r="A74">
        <v>40.598290598290596</v>
      </c>
      <c r="B74">
        <v>20</v>
      </c>
    </row>
    <row r="75" spans="1:2" x14ac:dyDescent="0.25">
      <c r="A75">
        <v>41.452991452991448</v>
      </c>
      <c r="B75">
        <v>21</v>
      </c>
    </row>
    <row r="76" spans="1:2" x14ac:dyDescent="0.25">
      <c r="A76">
        <v>42.307692307692307</v>
      </c>
      <c r="B76">
        <v>21</v>
      </c>
    </row>
    <row r="77" spans="1:2" x14ac:dyDescent="0.25">
      <c r="A77">
        <v>43.162393162393158</v>
      </c>
      <c r="B77">
        <v>21</v>
      </c>
    </row>
    <row r="78" spans="1:2" x14ac:dyDescent="0.25">
      <c r="A78">
        <v>44.017094017094017</v>
      </c>
      <c r="B78">
        <v>21</v>
      </c>
    </row>
    <row r="79" spans="1:2" x14ac:dyDescent="0.25">
      <c r="A79">
        <v>44.871794871794869</v>
      </c>
      <c r="B79">
        <v>21</v>
      </c>
    </row>
    <row r="80" spans="1:2" x14ac:dyDescent="0.25">
      <c r="A80">
        <v>45.72649572649572</v>
      </c>
      <c r="B80">
        <v>21</v>
      </c>
    </row>
    <row r="81" spans="1:2" x14ac:dyDescent="0.25">
      <c r="A81">
        <v>46.581196581196579</v>
      </c>
      <c r="B81">
        <v>21</v>
      </c>
    </row>
    <row r="82" spans="1:2" x14ac:dyDescent="0.25">
      <c r="A82">
        <v>47.435897435897431</v>
      </c>
      <c r="B82">
        <v>21</v>
      </c>
    </row>
    <row r="83" spans="1:2" x14ac:dyDescent="0.25">
      <c r="A83">
        <v>48.29059829059829</v>
      </c>
      <c r="B83">
        <v>21</v>
      </c>
    </row>
    <row r="84" spans="1:2" x14ac:dyDescent="0.25">
      <c r="A84">
        <v>49.145299145299141</v>
      </c>
      <c r="B84">
        <v>21</v>
      </c>
    </row>
    <row r="85" spans="1:2" x14ac:dyDescent="0.25">
      <c r="A85">
        <v>49.999999999999993</v>
      </c>
      <c r="B85">
        <v>21</v>
      </c>
    </row>
    <row r="86" spans="1:2" x14ac:dyDescent="0.25">
      <c r="A86">
        <v>50.854700854700852</v>
      </c>
      <c r="B86">
        <v>21</v>
      </c>
    </row>
    <row r="87" spans="1:2" x14ac:dyDescent="0.25">
      <c r="A87">
        <v>51.709401709401703</v>
      </c>
      <c r="B87">
        <v>21</v>
      </c>
    </row>
    <row r="88" spans="1:2" x14ac:dyDescent="0.25">
      <c r="A88">
        <v>52.564102564102562</v>
      </c>
      <c r="B88">
        <v>21</v>
      </c>
    </row>
    <row r="89" spans="1:2" x14ac:dyDescent="0.25">
      <c r="A89">
        <v>53.418803418803414</v>
      </c>
      <c r="B89">
        <v>21</v>
      </c>
    </row>
    <row r="90" spans="1:2" x14ac:dyDescent="0.25">
      <c r="A90">
        <v>54.273504273504273</v>
      </c>
      <c r="B90">
        <v>21</v>
      </c>
    </row>
    <row r="91" spans="1:2" x14ac:dyDescent="0.25">
      <c r="A91">
        <v>55.128205128205124</v>
      </c>
      <c r="B91">
        <v>21</v>
      </c>
    </row>
    <row r="92" spans="1:2" x14ac:dyDescent="0.25">
      <c r="A92">
        <v>55.982905982905976</v>
      </c>
      <c r="B92">
        <v>21</v>
      </c>
    </row>
    <row r="93" spans="1:2" x14ac:dyDescent="0.25">
      <c r="A93">
        <v>56.837606837606835</v>
      </c>
      <c r="B93">
        <v>21</v>
      </c>
    </row>
    <row r="94" spans="1:2" x14ac:dyDescent="0.25">
      <c r="A94">
        <v>57.692307692307686</v>
      </c>
      <c r="B94">
        <v>21</v>
      </c>
    </row>
    <row r="95" spans="1:2" x14ac:dyDescent="0.25">
      <c r="A95">
        <v>58.547008547008545</v>
      </c>
      <c r="B95">
        <v>21</v>
      </c>
    </row>
    <row r="96" spans="1:2" x14ac:dyDescent="0.25">
      <c r="A96">
        <v>59.401709401709397</v>
      </c>
      <c r="B96">
        <v>21</v>
      </c>
    </row>
    <row r="97" spans="1:2" x14ac:dyDescent="0.25">
      <c r="A97">
        <v>60.256410256410255</v>
      </c>
      <c r="B97">
        <v>21</v>
      </c>
    </row>
    <row r="98" spans="1:2" x14ac:dyDescent="0.25">
      <c r="A98">
        <v>61.111111111111107</v>
      </c>
      <c r="B98">
        <v>21</v>
      </c>
    </row>
    <row r="99" spans="1:2" x14ac:dyDescent="0.25">
      <c r="A99">
        <v>61.965811965811959</v>
      </c>
      <c r="B99">
        <v>21</v>
      </c>
    </row>
    <row r="100" spans="1:2" x14ac:dyDescent="0.25">
      <c r="A100">
        <v>62.820512820512818</v>
      </c>
      <c r="B100">
        <v>22</v>
      </c>
    </row>
    <row r="101" spans="1:2" x14ac:dyDescent="0.25">
      <c r="A101">
        <v>63.675213675213669</v>
      </c>
      <c r="B101">
        <v>22</v>
      </c>
    </row>
    <row r="102" spans="1:2" x14ac:dyDescent="0.25">
      <c r="A102">
        <v>64.529914529914535</v>
      </c>
      <c r="B102">
        <v>22</v>
      </c>
    </row>
    <row r="103" spans="1:2" x14ac:dyDescent="0.25">
      <c r="A103">
        <v>65.384615384615387</v>
      </c>
      <c r="B103">
        <v>22</v>
      </c>
    </row>
    <row r="104" spans="1:2" x14ac:dyDescent="0.25">
      <c r="A104">
        <v>66.239316239316238</v>
      </c>
      <c r="B104">
        <v>22</v>
      </c>
    </row>
    <row r="105" spans="1:2" x14ac:dyDescent="0.25">
      <c r="A105">
        <v>67.09401709401709</v>
      </c>
      <c r="B105">
        <v>22</v>
      </c>
    </row>
    <row r="106" spans="1:2" x14ac:dyDescent="0.25">
      <c r="A106">
        <v>67.948717948717956</v>
      </c>
      <c r="B106">
        <v>22</v>
      </c>
    </row>
    <row r="107" spans="1:2" x14ac:dyDescent="0.25">
      <c r="A107">
        <v>68.803418803418808</v>
      </c>
      <c r="B107">
        <v>22</v>
      </c>
    </row>
    <row r="108" spans="1:2" x14ac:dyDescent="0.25">
      <c r="A108">
        <v>69.658119658119659</v>
      </c>
      <c r="B108">
        <v>22</v>
      </c>
    </row>
    <row r="109" spans="1:2" x14ac:dyDescent="0.25">
      <c r="A109">
        <v>70.512820512820511</v>
      </c>
      <c r="B109">
        <v>22</v>
      </c>
    </row>
    <row r="110" spans="1:2" x14ac:dyDescent="0.25">
      <c r="A110">
        <v>71.367521367521377</v>
      </c>
      <c r="B110">
        <v>22</v>
      </c>
    </row>
    <row r="111" spans="1:2" x14ac:dyDescent="0.25">
      <c r="A111">
        <v>72.222222222222229</v>
      </c>
      <c r="B111">
        <v>22</v>
      </c>
    </row>
    <row r="112" spans="1:2" x14ac:dyDescent="0.25">
      <c r="A112">
        <v>73.07692307692308</v>
      </c>
      <c r="B112">
        <v>22</v>
      </c>
    </row>
    <row r="113" spans="1:2" x14ac:dyDescent="0.25">
      <c r="A113">
        <v>73.931623931623932</v>
      </c>
      <c r="B113">
        <v>22</v>
      </c>
    </row>
    <row r="114" spans="1:2" x14ac:dyDescent="0.25">
      <c r="A114">
        <v>74.786324786324784</v>
      </c>
      <c r="B114">
        <v>22</v>
      </c>
    </row>
    <row r="115" spans="1:2" x14ac:dyDescent="0.25">
      <c r="A115">
        <v>75.641025641025649</v>
      </c>
      <c r="B115">
        <v>22</v>
      </c>
    </row>
    <row r="116" spans="1:2" x14ac:dyDescent="0.25">
      <c r="A116">
        <v>76.495726495726501</v>
      </c>
      <c r="B116">
        <v>22</v>
      </c>
    </row>
    <row r="117" spans="1:2" x14ac:dyDescent="0.25">
      <c r="A117">
        <v>77.350427350427353</v>
      </c>
      <c r="B117">
        <v>22</v>
      </c>
    </row>
    <row r="118" spans="1:2" x14ac:dyDescent="0.25">
      <c r="A118">
        <v>78.205128205128204</v>
      </c>
      <c r="B118">
        <v>23</v>
      </c>
    </row>
    <row r="119" spans="1:2" x14ac:dyDescent="0.25">
      <c r="A119">
        <v>79.059829059829056</v>
      </c>
      <c r="B119">
        <v>23</v>
      </c>
    </row>
    <row r="120" spans="1:2" x14ac:dyDescent="0.25">
      <c r="A120">
        <v>79.914529914529922</v>
      </c>
      <c r="B120">
        <v>23</v>
      </c>
    </row>
    <row r="121" spans="1:2" x14ac:dyDescent="0.25">
      <c r="A121">
        <v>80.769230769230774</v>
      </c>
      <c r="B121">
        <v>23</v>
      </c>
    </row>
    <row r="122" spans="1:2" x14ac:dyDescent="0.25">
      <c r="A122">
        <v>81.623931623931625</v>
      </c>
      <c r="B122">
        <v>23</v>
      </c>
    </row>
    <row r="123" spans="1:2" x14ac:dyDescent="0.25">
      <c r="A123">
        <v>82.478632478632477</v>
      </c>
      <c r="B123">
        <v>23</v>
      </c>
    </row>
    <row r="124" spans="1:2" x14ac:dyDescent="0.25">
      <c r="A124">
        <v>83.333333333333329</v>
      </c>
      <c r="B124">
        <v>24</v>
      </c>
    </row>
    <row r="125" spans="1:2" x14ac:dyDescent="0.25">
      <c r="A125">
        <v>84.188034188034194</v>
      </c>
      <c r="B125">
        <v>24</v>
      </c>
    </row>
    <row r="126" spans="1:2" x14ac:dyDescent="0.25">
      <c r="A126">
        <v>85.042735042735046</v>
      </c>
      <c r="B126">
        <v>24</v>
      </c>
    </row>
    <row r="127" spans="1:2" x14ac:dyDescent="0.25">
      <c r="A127">
        <v>85.897435897435898</v>
      </c>
      <c r="B127">
        <v>24</v>
      </c>
    </row>
    <row r="128" spans="1:2" x14ac:dyDescent="0.25">
      <c r="A128">
        <v>86.752136752136749</v>
      </c>
      <c r="B128">
        <v>24</v>
      </c>
    </row>
    <row r="129" spans="1:2" x14ac:dyDescent="0.25">
      <c r="A129">
        <v>87.606837606837615</v>
      </c>
      <c r="B129">
        <v>25</v>
      </c>
    </row>
    <row r="130" spans="1:2" x14ac:dyDescent="0.25">
      <c r="A130">
        <v>88.461538461538467</v>
      </c>
      <c r="B130">
        <v>25</v>
      </c>
    </row>
    <row r="131" spans="1:2" x14ac:dyDescent="0.25">
      <c r="A131">
        <v>89.316239316239319</v>
      </c>
      <c r="B131">
        <v>25</v>
      </c>
    </row>
    <row r="132" spans="1:2" x14ac:dyDescent="0.25">
      <c r="A132">
        <v>90.17094017094017</v>
      </c>
      <c r="B132">
        <v>25</v>
      </c>
    </row>
    <row r="133" spans="1:2" x14ac:dyDescent="0.25">
      <c r="A133">
        <v>91.025641025641022</v>
      </c>
      <c r="B133">
        <v>26</v>
      </c>
    </row>
    <row r="134" spans="1:2" x14ac:dyDescent="0.25">
      <c r="A134">
        <v>91.880341880341888</v>
      </c>
      <c r="B134">
        <v>26</v>
      </c>
    </row>
    <row r="135" spans="1:2" x14ac:dyDescent="0.25">
      <c r="A135">
        <v>92.73504273504274</v>
      </c>
      <c r="B135">
        <v>28</v>
      </c>
    </row>
    <row r="136" spans="1:2" x14ac:dyDescent="0.25">
      <c r="A136">
        <v>93.589743589743591</v>
      </c>
      <c r="B136">
        <v>28</v>
      </c>
    </row>
    <row r="137" spans="1:2" x14ac:dyDescent="0.25">
      <c r="A137">
        <v>94.444444444444443</v>
      </c>
      <c r="B137">
        <v>32</v>
      </c>
    </row>
    <row r="138" spans="1:2" x14ac:dyDescent="0.25">
      <c r="A138">
        <v>95.299145299145295</v>
      </c>
      <c r="B138">
        <v>33</v>
      </c>
    </row>
    <row r="139" spans="1:2" x14ac:dyDescent="0.25">
      <c r="A139">
        <v>96.15384615384616</v>
      </c>
      <c r="B139">
        <v>33</v>
      </c>
    </row>
    <row r="140" spans="1:2" x14ac:dyDescent="0.25">
      <c r="A140">
        <v>97.008547008547012</v>
      </c>
      <c r="B140">
        <v>36</v>
      </c>
    </row>
    <row r="141" spans="1:2" x14ac:dyDescent="0.25">
      <c r="A141">
        <v>97.863247863247864</v>
      </c>
      <c r="B141">
        <v>36</v>
      </c>
    </row>
    <row r="142" spans="1:2" x14ac:dyDescent="0.25">
      <c r="A142">
        <v>98.717948717948715</v>
      </c>
      <c r="B142">
        <v>47</v>
      </c>
    </row>
    <row r="143" spans="1:2" ht="16.5" thickBot="1" x14ac:dyDescent="0.3">
      <c r="A143" s="4">
        <v>99.572649572649567</v>
      </c>
      <c r="B143" s="4">
        <v>58</v>
      </c>
    </row>
  </sheetData>
  <sortState xmlns:xlrd2="http://schemas.microsoft.com/office/spreadsheetml/2017/richdata2" ref="B27:B143">
    <sortCondition ref="B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D6E7-E7A4-4700-8608-721C3786F7AD}">
  <dimension ref="A1:U123"/>
  <sheetViews>
    <sheetView topLeftCell="G29" zoomScale="70" zoomScaleNormal="70" workbookViewId="0">
      <selection activeCell="Q2" sqref="Q2"/>
    </sheetView>
  </sheetViews>
  <sheetFormatPr defaultColWidth="11" defaultRowHeight="15.75" x14ac:dyDescent="0.25"/>
  <cols>
    <col min="1" max="4" width="17.5" customWidth="1"/>
    <col min="5" max="5" width="17.375" customWidth="1"/>
    <col min="6" max="16" width="17.5" customWidth="1"/>
  </cols>
  <sheetData>
    <row r="1" spans="1:21" ht="39" x14ac:dyDescent="0.25">
      <c r="A1" s="2" t="s">
        <v>34</v>
      </c>
      <c r="B1" s="2" t="s">
        <v>25</v>
      </c>
      <c r="C1" s="2" t="s">
        <v>23</v>
      </c>
      <c r="D1" s="2" t="s">
        <v>22</v>
      </c>
      <c r="E1" s="2" t="s">
        <v>24</v>
      </c>
      <c r="F1" s="2" t="s">
        <v>21</v>
      </c>
      <c r="G1" s="2" t="s">
        <v>36</v>
      </c>
      <c r="H1" s="2" t="s">
        <v>27</v>
      </c>
      <c r="I1" s="2" t="s">
        <v>28</v>
      </c>
      <c r="J1" s="2" t="s">
        <v>30</v>
      </c>
      <c r="K1" s="2" t="s">
        <v>29</v>
      </c>
      <c r="L1" s="2" t="s">
        <v>31</v>
      </c>
      <c r="M1" s="2" t="s">
        <v>26</v>
      </c>
      <c r="N1" s="2" t="s">
        <v>32</v>
      </c>
      <c r="O1" s="2" t="s">
        <v>33</v>
      </c>
      <c r="P1" s="2" t="s">
        <v>35</v>
      </c>
      <c r="Q1" s="2" t="s">
        <v>80</v>
      </c>
      <c r="R1" s="2" t="s">
        <v>79</v>
      </c>
      <c r="S1" s="2" t="s">
        <v>81</v>
      </c>
      <c r="T1" s="2" t="s">
        <v>82</v>
      </c>
      <c r="U1" s="2" t="s">
        <v>83</v>
      </c>
    </row>
    <row r="2" spans="1:21" x14ac:dyDescent="0.25">
      <c r="A2" s="17">
        <v>59</v>
      </c>
      <c r="B2" s="1">
        <v>10</v>
      </c>
      <c r="C2" s="1">
        <v>1</v>
      </c>
      <c r="D2" s="1">
        <v>510</v>
      </c>
      <c r="E2" s="1">
        <v>70</v>
      </c>
      <c r="F2" s="1">
        <v>20</v>
      </c>
      <c r="G2" s="1">
        <v>8</v>
      </c>
      <c r="H2" s="1">
        <v>0</v>
      </c>
      <c r="I2" s="1">
        <v>0</v>
      </c>
      <c r="J2" s="1">
        <v>160</v>
      </c>
      <c r="K2" s="1">
        <v>0</v>
      </c>
      <c r="L2" s="1">
        <v>76</v>
      </c>
      <c r="M2" s="1" t="s">
        <v>0</v>
      </c>
      <c r="N2" s="1" t="s">
        <v>2</v>
      </c>
      <c r="O2" s="1" t="s">
        <v>17</v>
      </c>
      <c r="P2" s="1" t="s">
        <v>11</v>
      </c>
      <c r="Q2" s="25" t="e">
        <f>VLOOKUP($A2, Table2[#All],2,FALSE)</f>
        <v>#N/A</v>
      </c>
      <c r="R2" s="25" t="e">
        <f>VLOOKUP($A2, Table2[#All],3,FALSE)</f>
        <v>#N/A</v>
      </c>
      <c r="S2" s="25" t="e">
        <f>VLOOKUP($A2, Table2[#All],4,FALSE)</f>
        <v>#N/A</v>
      </c>
      <c r="T2" s="25" t="e">
        <f>VLOOKUP($A2, Table2[#All],5,FALSE)</f>
        <v>#N/A</v>
      </c>
      <c r="U2" s="25" t="e">
        <f>VLOOKUP($A2, Table2[#All],6,FALSE)</f>
        <v>#N/A</v>
      </c>
    </row>
    <row r="3" spans="1:21" x14ac:dyDescent="0.25">
      <c r="A3" s="17">
        <v>87</v>
      </c>
      <c r="B3" s="1">
        <v>10</v>
      </c>
      <c r="C3" s="1">
        <v>2</v>
      </c>
      <c r="D3" s="1">
        <v>566</v>
      </c>
      <c r="E3" s="1">
        <v>70</v>
      </c>
      <c r="F3" s="1">
        <v>19</v>
      </c>
      <c r="G3" s="1">
        <v>5</v>
      </c>
      <c r="H3" s="1">
        <v>2</v>
      </c>
      <c r="I3" s="1">
        <v>0</v>
      </c>
      <c r="J3" s="1">
        <v>167</v>
      </c>
      <c r="K3" s="1">
        <v>0</v>
      </c>
      <c r="L3" s="1">
        <v>60</v>
      </c>
      <c r="M3" s="1" t="s">
        <v>4</v>
      </c>
      <c r="N3" s="1" t="s">
        <v>1</v>
      </c>
      <c r="O3" s="1" t="s">
        <v>2</v>
      </c>
      <c r="P3" s="1" t="s">
        <v>13</v>
      </c>
      <c r="Q3" s="25" t="e">
        <f>VLOOKUP($A3, Table2[#All],2,FALSE)</f>
        <v>#N/A</v>
      </c>
      <c r="R3" s="25" t="e">
        <f>VLOOKUP($A3, Table2[#All],3,FALSE)</f>
        <v>#N/A</v>
      </c>
      <c r="S3" s="25" t="e">
        <f>VLOOKUP($A3, Table2[#All],4,FALSE)</f>
        <v>#N/A</v>
      </c>
      <c r="T3" s="25" t="e">
        <f>VLOOKUP($A3, Table2[#All],5,FALSE)</f>
        <v>#N/A</v>
      </c>
      <c r="U3" s="25" t="e">
        <f>VLOOKUP($A3, Table2[#All],6,FALSE)</f>
        <v>#N/A</v>
      </c>
    </row>
    <row r="4" spans="1:21" x14ac:dyDescent="0.25">
      <c r="A4" s="17">
        <v>111</v>
      </c>
      <c r="B4" s="1">
        <v>5</v>
      </c>
      <c r="C4" s="1">
        <v>4.5</v>
      </c>
      <c r="D4" s="1">
        <v>500</v>
      </c>
      <c r="E4" s="1">
        <v>63</v>
      </c>
      <c r="F4" s="1">
        <v>22</v>
      </c>
      <c r="G4" s="1">
        <v>10</v>
      </c>
      <c r="H4" s="1">
        <v>1</v>
      </c>
      <c r="I4" s="1">
        <v>0</v>
      </c>
      <c r="J4" s="1">
        <v>167</v>
      </c>
      <c r="K4" s="1">
        <v>7</v>
      </c>
      <c r="L4" s="1">
        <v>51</v>
      </c>
      <c r="M4" s="1" t="s">
        <v>4</v>
      </c>
      <c r="N4" s="1" t="s">
        <v>1</v>
      </c>
      <c r="O4" s="1" t="s">
        <v>10</v>
      </c>
      <c r="P4" s="1" t="s">
        <v>12</v>
      </c>
      <c r="Q4" s="25">
        <f>VLOOKUP($A4, Table2[#All],2,FALSE)</f>
        <v>48</v>
      </c>
      <c r="R4" s="25">
        <f>VLOOKUP($A4, Table2[#All],3,FALSE)</f>
        <v>49</v>
      </c>
      <c r="S4" s="25">
        <f>VLOOKUP($A4, Table2[#All],4,FALSE)</f>
        <v>39</v>
      </c>
      <c r="T4" s="25">
        <f>VLOOKUP($A4, Table2[#All],5,FALSE)</f>
        <v>67</v>
      </c>
      <c r="U4" s="25">
        <f>VLOOKUP($A4, Table2[#All],6,FALSE)</f>
        <v>26</v>
      </c>
    </row>
    <row r="5" spans="1:21" x14ac:dyDescent="0.25">
      <c r="A5" s="17">
        <v>130</v>
      </c>
      <c r="B5" s="1">
        <v>7</v>
      </c>
      <c r="C5" s="1">
        <v>9</v>
      </c>
      <c r="D5" s="1">
        <v>513</v>
      </c>
      <c r="E5" s="1">
        <v>61</v>
      </c>
      <c r="F5" s="1">
        <v>19</v>
      </c>
      <c r="G5" s="1">
        <v>10</v>
      </c>
      <c r="H5" s="1">
        <v>1</v>
      </c>
      <c r="I5" s="1">
        <v>0</v>
      </c>
      <c r="J5" s="1">
        <v>170</v>
      </c>
      <c r="K5" s="1">
        <v>3</v>
      </c>
      <c r="L5" s="1">
        <v>79</v>
      </c>
      <c r="M5" s="1" t="s">
        <v>0</v>
      </c>
      <c r="N5" s="1" t="s">
        <v>5</v>
      </c>
      <c r="O5" s="1" t="s">
        <v>17</v>
      </c>
      <c r="P5" s="1" t="s">
        <v>11</v>
      </c>
      <c r="Q5" s="25" t="e">
        <f>VLOOKUP($A5, Table2[#All],2,FALSE)</f>
        <v>#N/A</v>
      </c>
      <c r="R5" s="25" t="e">
        <f>VLOOKUP($A5, Table2[#All],3,FALSE)</f>
        <v>#N/A</v>
      </c>
      <c r="S5" s="25" t="e">
        <f>VLOOKUP($A5, Table2[#All],4,FALSE)</f>
        <v>#N/A</v>
      </c>
      <c r="T5" s="25" t="e">
        <f>VLOOKUP($A5, Table2[#All],5,FALSE)</f>
        <v>#N/A</v>
      </c>
      <c r="U5" s="25" t="e">
        <f>VLOOKUP($A5, Table2[#All],6,FALSE)</f>
        <v>#N/A</v>
      </c>
    </row>
    <row r="6" spans="1:21" x14ac:dyDescent="0.25">
      <c r="A6" s="17">
        <v>460</v>
      </c>
      <c r="B6" s="1">
        <v>3</v>
      </c>
      <c r="C6" s="1">
        <v>31</v>
      </c>
      <c r="D6" s="1">
        <v>555</v>
      </c>
      <c r="E6" s="1">
        <v>80</v>
      </c>
      <c r="F6" s="1">
        <v>20</v>
      </c>
      <c r="G6" s="1">
        <v>10</v>
      </c>
      <c r="H6" s="1">
        <v>1</v>
      </c>
      <c r="I6" s="1">
        <v>0</v>
      </c>
      <c r="J6" s="1">
        <v>181</v>
      </c>
      <c r="K6" s="1">
        <v>0</v>
      </c>
      <c r="L6" s="1">
        <v>80</v>
      </c>
      <c r="M6" s="1" t="s">
        <v>0</v>
      </c>
      <c r="N6" s="1" t="s">
        <v>2</v>
      </c>
      <c r="O6" s="1" t="s">
        <v>2</v>
      </c>
      <c r="P6" s="1" t="s">
        <v>8</v>
      </c>
      <c r="Q6" s="25">
        <f>VLOOKUP($A6, Table2[#All],2,FALSE)</f>
        <v>60</v>
      </c>
      <c r="R6" s="25">
        <f>VLOOKUP($A6, Table2[#All],3,FALSE)</f>
        <v>49</v>
      </c>
      <c r="S6" s="25">
        <f>VLOOKUP($A6, Table2[#All],4,FALSE)</f>
        <v>40</v>
      </c>
      <c r="T6" s="25">
        <f>VLOOKUP($A6, Table2[#All],5,FALSE)</f>
        <v>65</v>
      </c>
      <c r="U6" s="25">
        <f>VLOOKUP($A6, Table2[#All],6,FALSE)</f>
        <v>69</v>
      </c>
    </row>
    <row r="7" spans="1:21" x14ac:dyDescent="0.25">
      <c r="A7" s="17">
        <v>602</v>
      </c>
      <c r="B7" s="1">
        <v>8</v>
      </c>
      <c r="C7" s="1">
        <v>5.5</v>
      </c>
      <c r="D7" s="1">
        <v>525</v>
      </c>
      <c r="E7" s="1">
        <v>70</v>
      </c>
      <c r="F7" s="1">
        <v>22</v>
      </c>
      <c r="G7" s="1">
        <v>5</v>
      </c>
      <c r="H7" s="1">
        <v>1</v>
      </c>
      <c r="I7" s="1">
        <v>0</v>
      </c>
      <c r="J7" s="1">
        <v>165</v>
      </c>
      <c r="K7" s="1">
        <v>0</v>
      </c>
      <c r="L7" s="1">
        <v>56</v>
      </c>
      <c r="M7" s="1" t="s">
        <v>4</v>
      </c>
      <c r="N7" s="1" t="s">
        <v>5</v>
      </c>
      <c r="O7" s="1" t="s">
        <v>2</v>
      </c>
      <c r="P7" s="1" t="s">
        <v>11</v>
      </c>
      <c r="Q7" s="25" t="e">
        <f>VLOOKUP($A7, Table2[#All],2,FALSE)</f>
        <v>#N/A</v>
      </c>
      <c r="R7" s="25" t="e">
        <f>VLOOKUP($A7, Table2[#All],3,FALSE)</f>
        <v>#N/A</v>
      </c>
      <c r="S7" s="25" t="e">
        <f>VLOOKUP($A7, Table2[#All],4,FALSE)</f>
        <v>#N/A</v>
      </c>
      <c r="T7" s="25" t="e">
        <f>VLOOKUP($A7, Table2[#All],5,FALSE)</f>
        <v>#N/A</v>
      </c>
      <c r="U7" s="25" t="e">
        <f>VLOOKUP($A7, Table2[#All],6,FALSE)</f>
        <v>#N/A</v>
      </c>
    </row>
    <row r="8" spans="1:21" x14ac:dyDescent="0.25">
      <c r="A8" s="17">
        <v>608</v>
      </c>
      <c r="B8" s="1">
        <v>3</v>
      </c>
      <c r="C8" s="1">
        <v>10</v>
      </c>
      <c r="D8" s="1">
        <v>509</v>
      </c>
      <c r="E8" s="1">
        <v>64</v>
      </c>
      <c r="F8" s="1">
        <v>19</v>
      </c>
      <c r="G8" s="1">
        <v>10</v>
      </c>
      <c r="H8" s="1">
        <v>0</v>
      </c>
      <c r="I8" s="1">
        <v>0</v>
      </c>
      <c r="J8" s="1">
        <v>187</v>
      </c>
      <c r="K8" s="1">
        <v>3</v>
      </c>
      <c r="L8" s="1">
        <v>68</v>
      </c>
      <c r="M8" s="1" t="s">
        <v>0</v>
      </c>
      <c r="N8" s="1" t="s">
        <v>2</v>
      </c>
      <c r="O8" s="1" t="s">
        <v>2</v>
      </c>
      <c r="P8" s="1" t="s">
        <v>12</v>
      </c>
      <c r="Q8" s="25" t="e">
        <f>VLOOKUP($A8, Table2[#All],2,FALSE)</f>
        <v>#N/A</v>
      </c>
      <c r="R8" s="25" t="e">
        <f>VLOOKUP($A8, Table2[#All],3,FALSE)</f>
        <v>#N/A</v>
      </c>
      <c r="S8" s="25" t="e">
        <f>VLOOKUP($A8, Table2[#All],4,FALSE)</f>
        <v>#N/A</v>
      </c>
      <c r="T8" s="25" t="e">
        <f>VLOOKUP($A8, Table2[#All],5,FALSE)</f>
        <v>#N/A</v>
      </c>
      <c r="U8" s="25" t="e">
        <f>VLOOKUP($A8, Table2[#All],6,FALSE)</f>
        <v>#N/A</v>
      </c>
    </row>
    <row r="9" spans="1:21" x14ac:dyDescent="0.25">
      <c r="A9" s="17">
        <v>730</v>
      </c>
      <c r="B9" s="1">
        <v>5</v>
      </c>
      <c r="C9" s="1">
        <v>7</v>
      </c>
      <c r="D9" s="1">
        <v>450</v>
      </c>
      <c r="E9" s="1">
        <v>65</v>
      </c>
      <c r="F9" s="1">
        <v>20</v>
      </c>
      <c r="G9" s="1">
        <v>8</v>
      </c>
      <c r="H9" s="1">
        <v>1</v>
      </c>
      <c r="I9" s="1">
        <v>1</v>
      </c>
      <c r="J9" s="1">
        <v>174</v>
      </c>
      <c r="K9" s="1">
        <v>7</v>
      </c>
      <c r="L9" s="1">
        <v>62</v>
      </c>
      <c r="M9" s="1" t="s">
        <v>4</v>
      </c>
      <c r="N9" s="1" t="s">
        <v>1</v>
      </c>
      <c r="O9" s="1" t="s">
        <v>17</v>
      </c>
      <c r="P9" s="1" t="s">
        <v>12</v>
      </c>
      <c r="Q9" s="25">
        <f>VLOOKUP($A9, Table2[#All],2,FALSE)</f>
        <v>81</v>
      </c>
      <c r="R9" s="25">
        <f>VLOOKUP($A9, Table2[#All],3,FALSE)</f>
        <v>61</v>
      </c>
      <c r="S9" s="25">
        <f>VLOOKUP($A9, Table2[#All],4,FALSE)</f>
        <v>72</v>
      </c>
      <c r="T9" s="25">
        <f>VLOOKUP($A9, Table2[#All],5,FALSE)</f>
        <v>39</v>
      </c>
      <c r="U9" s="25">
        <f>VLOOKUP($A9, Table2[#All],6,FALSE)</f>
        <v>33</v>
      </c>
    </row>
    <row r="10" spans="1:21" x14ac:dyDescent="0.25">
      <c r="A10" s="17">
        <v>817</v>
      </c>
      <c r="B10" s="1">
        <v>3</v>
      </c>
      <c r="C10" s="1">
        <v>0.05</v>
      </c>
      <c r="D10" s="1">
        <v>435</v>
      </c>
      <c r="E10" s="1">
        <v>66</v>
      </c>
      <c r="F10" s="1">
        <v>22</v>
      </c>
      <c r="G10" s="1">
        <v>10.5</v>
      </c>
      <c r="H10" s="1">
        <v>0</v>
      </c>
      <c r="I10" s="1">
        <v>2</v>
      </c>
      <c r="J10" s="1">
        <v>158</v>
      </c>
      <c r="K10" s="1">
        <v>0</v>
      </c>
      <c r="L10" s="1">
        <v>69</v>
      </c>
      <c r="M10" s="1" t="s">
        <v>0</v>
      </c>
      <c r="N10" s="1" t="s">
        <v>5</v>
      </c>
      <c r="O10" s="1" t="s">
        <v>10</v>
      </c>
      <c r="P10" s="1" t="s">
        <v>11</v>
      </c>
      <c r="Q10" s="25" t="e">
        <f>VLOOKUP($A10, Table2[#All],2,FALSE)</f>
        <v>#N/A</v>
      </c>
      <c r="R10" s="25" t="e">
        <f>VLOOKUP($A10, Table2[#All],3,FALSE)</f>
        <v>#N/A</v>
      </c>
      <c r="S10" s="25" t="e">
        <f>VLOOKUP($A10, Table2[#All],4,FALSE)</f>
        <v>#N/A</v>
      </c>
      <c r="T10" s="25" t="e">
        <f>VLOOKUP($A10, Table2[#All],5,FALSE)</f>
        <v>#N/A</v>
      </c>
      <c r="U10" s="25" t="e">
        <f>VLOOKUP($A10, Table2[#All],6,FALSE)</f>
        <v>#N/A</v>
      </c>
    </row>
    <row r="11" spans="1:21" x14ac:dyDescent="0.25">
      <c r="A11" s="17">
        <v>838</v>
      </c>
      <c r="B11" s="3">
        <v>5</v>
      </c>
      <c r="C11" s="1">
        <v>10</v>
      </c>
      <c r="D11" s="1">
        <v>543</v>
      </c>
      <c r="E11" s="1">
        <v>71</v>
      </c>
      <c r="F11" s="1">
        <v>19</v>
      </c>
      <c r="G11" s="1">
        <v>9</v>
      </c>
      <c r="H11" s="1">
        <v>0</v>
      </c>
      <c r="I11" s="1">
        <v>1</v>
      </c>
      <c r="J11" s="1">
        <v>187</v>
      </c>
      <c r="K11" s="1">
        <v>13</v>
      </c>
      <c r="L11" s="1">
        <v>76</v>
      </c>
      <c r="M11" s="1" t="s">
        <v>0</v>
      </c>
      <c r="N11" s="1" t="s">
        <v>5</v>
      </c>
      <c r="O11" s="1" t="s">
        <v>7</v>
      </c>
      <c r="P11" s="1" t="s">
        <v>8</v>
      </c>
      <c r="Q11" s="25">
        <f>VLOOKUP($A11, Table2[#All],2,FALSE)</f>
        <v>48</v>
      </c>
      <c r="R11" s="25">
        <f>VLOOKUP($A11, Table2[#All],3,FALSE)</f>
        <v>41</v>
      </c>
      <c r="S11" s="25">
        <f>VLOOKUP($A11, Table2[#All],4,FALSE)</f>
        <v>57</v>
      </c>
      <c r="T11" s="25">
        <f>VLOOKUP($A11, Table2[#All],5,FALSE)</f>
        <v>49</v>
      </c>
      <c r="U11" s="25">
        <f>VLOOKUP($A11, Table2[#All],6,FALSE)</f>
        <v>36</v>
      </c>
    </row>
    <row r="12" spans="1:21" x14ac:dyDescent="0.25">
      <c r="A12" s="17">
        <v>844</v>
      </c>
      <c r="B12" s="1">
        <v>3</v>
      </c>
      <c r="C12" s="1">
        <v>2</v>
      </c>
      <c r="D12" s="1">
        <v>500</v>
      </c>
      <c r="E12" s="1">
        <v>66</v>
      </c>
      <c r="F12" s="1">
        <v>21</v>
      </c>
      <c r="G12" s="1">
        <v>6</v>
      </c>
      <c r="H12" s="1">
        <v>0</v>
      </c>
      <c r="I12" s="1">
        <v>1</v>
      </c>
      <c r="J12" s="1">
        <v>174</v>
      </c>
      <c r="K12" s="1">
        <v>0</v>
      </c>
      <c r="L12" s="1">
        <v>60</v>
      </c>
      <c r="M12" s="1" t="s">
        <v>4</v>
      </c>
      <c r="N12" s="1" t="s">
        <v>1</v>
      </c>
      <c r="O12" s="1" t="s">
        <v>10</v>
      </c>
      <c r="P12" s="1" t="s">
        <v>6</v>
      </c>
      <c r="Q12" s="25" t="e">
        <f>VLOOKUP($A12, Table2[#All],2,FALSE)</f>
        <v>#N/A</v>
      </c>
      <c r="R12" s="25" t="e">
        <f>VLOOKUP($A12, Table2[#All],3,FALSE)</f>
        <v>#N/A</v>
      </c>
      <c r="S12" s="25" t="e">
        <f>VLOOKUP($A12, Table2[#All],4,FALSE)</f>
        <v>#N/A</v>
      </c>
      <c r="T12" s="25" t="e">
        <f>VLOOKUP($A12, Table2[#All],5,FALSE)</f>
        <v>#N/A</v>
      </c>
      <c r="U12" s="25" t="e">
        <f>VLOOKUP($A12, Table2[#All],6,FALSE)</f>
        <v>#N/A</v>
      </c>
    </row>
    <row r="13" spans="1:21" x14ac:dyDescent="0.25">
      <c r="A13" s="17">
        <v>904</v>
      </c>
      <c r="B13" s="1">
        <v>5</v>
      </c>
      <c r="C13" s="1">
        <v>3</v>
      </c>
      <c r="D13" s="1">
        <v>357</v>
      </c>
      <c r="E13" s="1">
        <v>42</v>
      </c>
      <c r="F13" s="1">
        <v>23</v>
      </c>
      <c r="G13" s="1">
        <v>11</v>
      </c>
      <c r="H13" s="1">
        <v>2</v>
      </c>
      <c r="I13" s="1">
        <v>0</v>
      </c>
      <c r="J13" s="1">
        <v>187</v>
      </c>
      <c r="K13" s="1">
        <v>0</v>
      </c>
      <c r="L13" s="1">
        <v>75</v>
      </c>
      <c r="M13" s="1" t="s">
        <v>0</v>
      </c>
      <c r="N13" s="1" t="s">
        <v>5</v>
      </c>
      <c r="O13" s="1" t="s">
        <v>2</v>
      </c>
      <c r="P13" s="1" t="s">
        <v>12</v>
      </c>
      <c r="Q13" s="25">
        <f>VLOOKUP($A13, Table2[#All],2,FALSE)</f>
        <v>56</v>
      </c>
      <c r="R13" s="25">
        <f>VLOOKUP($A13, Table2[#All],3,FALSE)</f>
        <v>73</v>
      </c>
      <c r="S13" s="25">
        <f>VLOOKUP($A13, Table2[#All],4,FALSE)</f>
        <v>53</v>
      </c>
      <c r="T13" s="25">
        <f>VLOOKUP($A13, Table2[#All],5,FALSE)</f>
        <v>47</v>
      </c>
      <c r="U13" s="25">
        <f>VLOOKUP($A13, Table2[#All],6,FALSE)</f>
        <v>37</v>
      </c>
    </row>
    <row r="14" spans="1:21" x14ac:dyDescent="0.25">
      <c r="A14" s="17">
        <v>937</v>
      </c>
      <c r="B14" s="1">
        <v>3</v>
      </c>
      <c r="C14" s="1">
        <v>3</v>
      </c>
      <c r="D14" s="1">
        <v>588</v>
      </c>
      <c r="E14" s="1">
        <v>70</v>
      </c>
      <c r="F14" s="1">
        <v>22</v>
      </c>
      <c r="G14" s="1">
        <v>9</v>
      </c>
      <c r="H14" s="1">
        <v>1</v>
      </c>
      <c r="I14" s="1">
        <v>0</v>
      </c>
      <c r="J14" s="1">
        <v>190</v>
      </c>
      <c r="K14" s="1">
        <v>11</v>
      </c>
      <c r="L14" s="1">
        <v>82</v>
      </c>
      <c r="M14" s="1" t="s">
        <v>0</v>
      </c>
      <c r="N14" s="1" t="s">
        <v>5</v>
      </c>
      <c r="O14" s="1" t="s">
        <v>10</v>
      </c>
      <c r="P14" s="1" t="s">
        <v>8</v>
      </c>
      <c r="Q14" s="25" t="e">
        <f>VLOOKUP($A14, Table2[#All],2,FALSE)</f>
        <v>#N/A</v>
      </c>
      <c r="R14" s="25" t="e">
        <f>VLOOKUP($A14, Table2[#All],3,FALSE)</f>
        <v>#N/A</v>
      </c>
      <c r="S14" s="25" t="e">
        <f>VLOOKUP($A14, Table2[#All],4,FALSE)</f>
        <v>#N/A</v>
      </c>
      <c r="T14" s="25" t="e">
        <f>VLOOKUP($A14, Table2[#All],5,FALSE)</f>
        <v>#N/A</v>
      </c>
      <c r="U14" s="25" t="e">
        <f>VLOOKUP($A14, Table2[#All],6,FALSE)</f>
        <v>#N/A</v>
      </c>
    </row>
    <row r="15" spans="1:21" x14ac:dyDescent="0.25">
      <c r="A15" s="17">
        <v>949</v>
      </c>
      <c r="B15" s="1">
        <v>3</v>
      </c>
      <c r="C15" s="1">
        <v>1</v>
      </c>
      <c r="D15" s="1">
        <v>479</v>
      </c>
      <c r="E15" s="1">
        <v>86</v>
      </c>
      <c r="F15" s="1">
        <v>19</v>
      </c>
      <c r="G15" s="1">
        <v>11</v>
      </c>
      <c r="H15" s="1">
        <v>2</v>
      </c>
      <c r="I15" s="1">
        <v>0</v>
      </c>
      <c r="J15" s="1">
        <v>187</v>
      </c>
      <c r="K15" s="1">
        <v>9</v>
      </c>
      <c r="L15" s="1">
        <v>87</v>
      </c>
      <c r="M15" s="1" t="s">
        <v>0</v>
      </c>
      <c r="N15" s="1" t="s">
        <v>5</v>
      </c>
      <c r="O15" s="1" t="s">
        <v>2</v>
      </c>
      <c r="P15" s="1" t="s">
        <v>18</v>
      </c>
      <c r="Q15" s="25">
        <f>VLOOKUP($A15, Table2[#All],2,FALSE)</f>
        <v>63</v>
      </c>
      <c r="R15" s="25">
        <f>VLOOKUP($A15, Table2[#All],3,FALSE)</f>
        <v>42</v>
      </c>
      <c r="S15" s="25">
        <f>VLOOKUP($A15, Table2[#All],4,FALSE)</f>
        <v>43</v>
      </c>
      <c r="T15" s="25">
        <f>VLOOKUP($A15, Table2[#All],5,FALSE)</f>
        <v>42</v>
      </c>
      <c r="U15" s="25">
        <f>VLOOKUP($A15, Table2[#All],6,FALSE)</f>
        <v>49</v>
      </c>
    </row>
    <row r="16" spans="1:21" x14ac:dyDescent="0.25">
      <c r="A16" s="17">
        <v>971</v>
      </c>
      <c r="B16" s="1">
        <v>8</v>
      </c>
      <c r="C16" s="1">
        <v>5</v>
      </c>
      <c r="D16" s="1">
        <v>567</v>
      </c>
      <c r="E16" s="1">
        <v>68</v>
      </c>
      <c r="F16" s="1">
        <v>20</v>
      </c>
      <c r="G16" s="1">
        <v>6</v>
      </c>
      <c r="H16" s="1">
        <v>4</v>
      </c>
      <c r="I16" s="1">
        <v>0</v>
      </c>
      <c r="J16" s="1">
        <v>169</v>
      </c>
      <c r="K16" s="1">
        <v>9</v>
      </c>
      <c r="L16" s="1">
        <v>63</v>
      </c>
      <c r="M16" s="1" t="s">
        <v>4</v>
      </c>
      <c r="N16" s="1" t="s">
        <v>5</v>
      </c>
      <c r="O16" s="1" t="s">
        <v>17</v>
      </c>
      <c r="P16" s="1" t="s">
        <v>15</v>
      </c>
      <c r="Q16" s="25">
        <f>VLOOKUP($A16, Table2[#All],2,FALSE)</f>
        <v>46</v>
      </c>
      <c r="R16" s="25">
        <f>VLOOKUP($A16, Table2[#All],3,FALSE)</f>
        <v>48</v>
      </c>
      <c r="S16" s="25">
        <f>VLOOKUP($A16, Table2[#All],4,FALSE)</f>
        <v>34</v>
      </c>
      <c r="T16" s="25">
        <f>VLOOKUP($A16, Table2[#All],5,FALSE)</f>
        <v>64</v>
      </c>
      <c r="U16" s="25">
        <f>VLOOKUP($A16, Table2[#All],6,FALSE)</f>
        <v>42</v>
      </c>
    </row>
    <row r="17" spans="1:21" x14ac:dyDescent="0.25">
      <c r="A17" s="17">
        <v>987</v>
      </c>
      <c r="B17" s="1">
        <v>4</v>
      </c>
      <c r="C17" s="1">
        <v>10</v>
      </c>
      <c r="D17" s="1">
        <v>552</v>
      </c>
      <c r="E17" s="1">
        <v>80</v>
      </c>
      <c r="F17" s="1">
        <v>20</v>
      </c>
      <c r="G17" s="1">
        <v>8</v>
      </c>
      <c r="H17" s="1">
        <v>3</v>
      </c>
      <c r="I17" s="1">
        <v>0</v>
      </c>
      <c r="J17" s="1">
        <v>170</v>
      </c>
      <c r="K17" s="1">
        <v>3</v>
      </c>
      <c r="L17" s="1">
        <v>58</v>
      </c>
      <c r="M17" s="1" t="s">
        <v>4</v>
      </c>
      <c r="N17" s="1" t="s">
        <v>1</v>
      </c>
      <c r="O17" s="1" t="s">
        <v>7</v>
      </c>
      <c r="P17" s="1" t="s">
        <v>11</v>
      </c>
      <c r="Q17" s="25">
        <f>VLOOKUP($A17, Table2[#All],2,FALSE)</f>
        <v>66</v>
      </c>
      <c r="R17" s="25">
        <f>VLOOKUP($A17, Table2[#All],3,FALSE)</f>
        <v>65</v>
      </c>
      <c r="S17" s="25">
        <f>VLOOKUP($A17, Table2[#All],4,FALSE)</f>
        <v>40</v>
      </c>
      <c r="T17" s="25">
        <f>VLOOKUP($A17, Table2[#All],5,FALSE)</f>
        <v>53</v>
      </c>
      <c r="U17" s="25">
        <f>VLOOKUP($A17, Table2[#All],6,FALSE)</f>
        <v>29</v>
      </c>
    </row>
    <row r="18" spans="1:21" x14ac:dyDescent="0.25">
      <c r="A18" s="17">
        <v>999</v>
      </c>
      <c r="B18" s="1">
        <v>2</v>
      </c>
      <c r="C18" s="1">
        <v>4.7</v>
      </c>
      <c r="D18" s="1">
        <v>550</v>
      </c>
      <c r="E18" s="1">
        <v>73</v>
      </c>
      <c r="F18" s="1">
        <v>21</v>
      </c>
      <c r="G18" s="1">
        <v>13</v>
      </c>
      <c r="H18" s="1">
        <v>1</v>
      </c>
      <c r="I18" s="1">
        <v>0</v>
      </c>
      <c r="J18" s="1">
        <v>193</v>
      </c>
      <c r="K18" s="1">
        <v>1</v>
      </c>
      <c r="L18" s="1">
        <v>88</v>
      </c>
      <c r="M18" s="1" t="s">
        <v>0</v>
      </c>
      <c r="N18" s="1" t="s">
        <v>2</v>
      </c>
      <c r="O18" s="1" t="s">
        <v>2</v>
      </c>
      <c r="P18" s="1" t="s">
        <v>11</v>
      </c>
      <c r="Q18" s="25">
        <f>VLOOKUP($A18, Table2[#All],2,FALSE)</f>
        <v>54</v>
      </c>
      <c r="R18" s="25">
        <f>VLOOKUP($A18, Table2[#All],3,FALSE)</f>
        <v>49</v>
      </c>
      <c r="S18" s="25">
        <f>VLOOKUP($A18, Table2[#All],4,FALSE)</f>
        <v>58</v>
      </c>
      <c r="T18" s="25">
        <f>VLOOKUP($A18, Table2[#All],5,FALSE)</f>
        <v>40</v>
      </c>
      <c r="U18" s="25">
        <f>VLOOKUP($A18, Table2[#All],6,FALSE)</f>
        <v>58</v>
      </c>
    </row>
    <row r="19" spans="1:21" x14ac:dyDescent="0.25">
      <c r="A19" s="17">
        <v>1024</v>
      </c>
      <c r="B19" s="1">
        <v>6</v>
      </c>
      <c r="C19" s="1">
        <v>7</v>
      </c>
      <c r="D19" s="1">
        <v>450</v>
      </c>
      <c r="E19" s="1">
        <v>66</v>
      </c>
      <c r="F19" s="1">
        <v>21</v>
      </c>
      <c r="G19" s="1">
        <v>8</v>
      </c>
      <c r="H19" s="1">
        <v>1</v>
      </c>
      <c r="I19" s="1">
        <v>2</v>
      </c>
      <c r="J19" s="1">
        <v>176</v>
      </c>
      <c r="K19" s="1">
        <v>7</v>
      </c>
      <c r="L19" s="1">
        <v>80</v>
      </c>
      <c r="M19" s="1" t="s">
        <v>0</v>
      </c>
      <c r="N19" s="1" t="s">
        <v>2</v>
      </c>
      <c r="O19" s="1" t="s">
        <v>2</v>
      </c>
      <c r="P19" s="1" t="s">
        <v>6</v>
      </c>
      <c r="Q19" s="25" t="e">
        <f>VLOOKUP($A19, Table2[#All],2,FALSE)</f>
        <v>#N/A</v>
      </c>
      <c r="R19" s="25" t="e">
        <f>VLOOKUP($A19, Table2[#All],3,FALSE)</f>
        <v>#N/A</v>
      </c>
      <c r="S19" s="25" t="e">
        <f>VLOOKUP($A19, Table2[#All],4,FALSE)</f>
        <v>#N/A</v>
      </c>
      <c r="T19" s="25" t="e">
        <f>VLOOKUP($A19, Table2[#All],5,FALSE)</f>
        <v>#N/A</v>
      </c>
      <c r="U19" s="25" t="e">
        <f>VLOOKUP($A19, Table2[#All],6,FALSE)</f>
        <v>#N/A</v>
      </c>
    </row>
    <row r="20" spans="1:21" x14ac:dyDescent="0.25">
      <c r="A20" s="17">
        <v>1049</v>
      </c>
      <c r="B20" s="1">
        <v>7</v>
      </c>
      <c r="C20" s="1">
        <v>5</v>
      </c>
      <c r="D20" s="1">
        <v>450</v>
      </c>
      <c r="E20" s="1">
        <v>57</v>
      </c>
      <c r="F20" s="1">
        <v>18</v>
      </c>
      <c r="G20" s="1">
        <v>5</v>
      </c>
      <c r="H20" s="1">
        <v>0</v>
      </c>
      <c r="I20" s="1">
        <v>1</v>
      </c>
      <c r="J20" s="1">
        <v>163</v>
      </c>
      <c r="K20" s="1">
        <v>9</v>
      </c>
      <c r="L20" s="1">
        <v>56</v>
      </c>
      <c r="M20" s="1" t="s">
        <v>4</v>
      </c>
      <c r="N20" s="1" t="s">
        <v>2</v>
      </c>
      <c r="O20" s="1" t="s">
        <v>2</v>
      </c>
      <c r="P20" s="1" t="s">
        <v>20</v>
      </c>
      <c r="Q20" s="25">
        <f>VLOOKUP($A20, Table2[#All],2,FALSE)</f>
        <v>64</v>
      </c>
      <c r="R20" s="25">
        <f>VLOOKUP($A20, Table2[#All],3,FALSE)</f>
        <v>59</v>
      </c>
      <c r="S20" s="25">
        <f>VLOOKUP($A20, Table2[#All],4,FALSE)</f>
        <v>49</v>
      </c>
      <c r="T20" s="25">
        <f>VLOOKUP($A20, Table2[#All],5,FALSE)</f>
        <v>63</v>
      </c>
      <c r="U20" s="25">
        <f>VLOOKUP($A20, Table2[#All],6,FALSE)</f>
        <v>26</v>
      </c>
    </row>
    <row r="21" spans="1:21" x14ac:dyDescent="0.25">
      <c r="A21" s="17">
        <v>1128</v>
      </c>
      <c r="B21" s="1">
        <v>1</v>
      </c>
      <c r="C21" s="1">
        <v>0</v>
      </c>
      <c r="D21" s="1">
        <v>500</v>
      </c>
      <c r="E21" s="1">
        <v>90</v>
      </c>
      <c r="F21" s="1">
        <v>19</v>
      </c>
      <c r="G21" s="1">
        <v>7</v>
      </c>
      <c r="H21" s="1">
        <v>0</v>
      </c>
      <c r="I21" s="1">
        <v>0</v>
      </c>
      <c r="J21" s="1">
        <v>168</v>
      </c>
      <c r="K21" s="1">
        <v>3</v>
      </c>
      <c r="L21" s="1">
        <v>66</v>
      </c>
      <c r="M21" s="1" t="s">
        <v>4</v>
      </c>
      <c r="N21" s="1" t="s">
        <v>5</v>
      </c>
      <c r="O21" s="1" t="s">
        <v>7</v>
      </c>
      <c r="P21" s="1" t="s">
        <v>16</v>
      </c>
      <c r="Q21" s="25">
        <f>VLOOKUP($A21, Table2[#All],2,FALSE)</f>
        <v>56</v>
      </c>
      <c r="R21" s="25">
        <f>VLOOKUP($A21, Table2[#All],3,FALSE)</f>
        <v>56</v>
      </c>
      <c r="S21" s="25">
        <f>VLOOKUP($A21, Table2[#All],4,FALSE)</f>
        <v>71</v>
      </c>
      <c r="T21" s="25">
        <f>VLOOKUP($A21, Table2[#All],5,FALSE)</f>
        <v>63</v>
      </c>
      <c r="U21" s="25">
        <f>VLOOKUP($A21, Table2[#All],6,FALSE)</f>
        <v>64</v>
      </c>
    </row>
    <row r="22" spans="1:21" x14ac:dyDescent="0.25">
      <c r="A22" s="17">
        <v>1145</v>
      </c>
      <c r="B22" s="1">
        <v>6</v>
      </c>
      <c r="C22" s="1">
        <v>5</v>
      </c>
      <c r="D22" s="1">
        <v>552</v>
      </c>
      <c r="E22" s="1">
        <v>68</v>
      </c>
      <c r="F22" s="1">
        <v>20</v>
      </c>
      <c r="G22" s="1">
        <v>10</v>
      </c>
      <c r="H22" s="1">
        <v>1</v>
      </c>
      <c r="I22" s="1">
        <v>1</v>
      </c>
      <c r="J22" s="1">
        <v>177</v>
      </c>
      <c r="K22" s="1">
        <v>11</v>
      </c>
      <c r="L22" s="1">
        <v>70</v>
      </c>
      <c r="M22" s="1" t="s">
        <v>0</v>
      </c>
      <c r="N22" s="1" t="s">
        <v>1</v>
      </c>
      <c r="O22" s="1" t="s">
        <v>2</v>
      </c>
      <c r="P22" s="1" t="s">
        <v>12</v>
      </c>
      <c r="Q22" s="25" t="e">
        <f>VLOOKUP($A22, Table2[#All],2,FALSE)</f>
        <v>#N/A</v>
      </c>
      <c r="R22" s="25" t="e">
        <f>VLOOKUP($A22, Table2[#All],3,FALSE)</f>
        <v>#N/A</v>
      </c>
      <c r="S22" s="25" t="e">
        <f>VLOOKUP($A22, Table2[#All],4,FALSE)</f>
        <v>#N/A</v>
      </c>
      <c r="T22" s="25" t="e">
        <f>VLOOKUP($A22, Table2[#All],5,FALSE)</f>
        <v>#N/A</v>
      </c>
      <c r="U22" s="25" t="e">
        <f>VLOOKUP($A22, Table2[#All],6,FALSE)</f>
        <v>#N/A</v>
      </c>
    </row>
    <row r="23" spans="1:21" x14ac:dyDescent="0.25">
      <c r="A23" s="17">
        <v>1238</v>
      </c>
      <c r="B23" s="1">
        <v>6</v>
      </c>
      <c r="C23" s="1">
        <v>12</v>
      </c>
      <c r="D23" s="1">
        <v>400</v>
      </c>
      <c r="E23" s="1">
        <v>55</v>
      </c>
      <c r="F23" s="1">
        <v>22</v>
      </c>
      <c r="G23" s="1">
        <v>8</v>
      </c>
      <c r="H23" s="1">
        <v>1</v>
      </c>
      <c r="I23" s="1">
        <v>0</v>
      </c>
      <c r="J23" s="1">
        <v>173</v>
      </c>
      <c r="K23" s="1">
        <v>0</v>
      </c>
      <c r="L23" s="1">
        <v>58</v>
      </c>
      <c r="M23" s="1" t="s">
        <v>0</v>
      </c>
      <c r="N23" s="1" t="s">
        <v>5</v>
      </c>
      <c r="O23" s="1" t="s">
        <v>2</v>
      </c>
      <c r="P23" s="1" t="s">
        <v>20</v>
      </c>
      <c r="Q23" s="25" t="e">
        <f>VLOOKUP($A23, Table2[#All],2,FALSE)</f>
        <v>#N/A</v>
      </c>
      <c r="R23" s="25" t="e">
        <f>VLOOKUP($A23, Table2[#All],3,FALSE)</f>
        <v>#N/A</v>
      </c>
      <c r="S23" s="25" t="e">
        <f>VLOOKUP($A23, Table2[#All],4,FALSE)</f>
        <v>#N/A</v>
      </c>
      <c r="T23" s="25" t="e">
        <f>VLOOKUP($A23, Table2[#All],5,FALSE)</f>
        <v>#N/A</v>
      </c>
      <c r="U23" s="25" t="e">
        <f>VLOOKUP($A23, Table2[#All],6,FALSE)</f>
        <v>#N/A</v>
      </c>
    </row>
    <row r="24" spans="1:21" x14ac:dyDescent="0.25">
      <c r="A24" s="17">
        <v>1278</v>
      </c>
      <c r="B24" s="1">
        <v>2</v>
      </c>
      <c r="C24" s="1">
        <v>1</v>
      </c>
      <c r="D24" s="1">
        <v>504</v>
      </c>
      <c r="E24" s="1">
        <v>76</v>
      </c>
      <c r="F24" s="1">
        <v>21</v>
      </c>
      <c r="G24" s="1">
        <v>9</v>
      </c>
      <c r="H24" s="1">
        <v>1</v>
      </c>
      <c r="I24" s="1">
        <v>1</v>
      </c>
      <c r="J24" s="1">
        <v>175</v>
      </c>
      <c r="K24" s="1">
        <v>0</v>
      </c>
      <c r="L24" s="1">
        <v>82</v>
      </c>
      <c r="M24" s="1" t="s">
        <v>0</v>
      </c>
      <c r="N24" s="1" t="s">
        <v>5</v>
      </c>
      <c r="O24" s="1" t="s">
        <v>17</v>
      </c>
      <c r="P24" s="1" t="s">
        <v>6</v>
      </c>
      <c r="Q24" s="25">
        <f>VLOOKUP($A24, Table2[#All],2,FALSE)</f>
        <v>73</v>
      </c>
      <c r="R24" s="25">
        <f>VLOOKUP($A24, Table2[#All],3,FALSE)</f>
        <v>66</v>
      </c>
      <c r="S24" s="25">
        <f>VLOOKUP($A24, Table2[#All],4,FALSE)</f>
        <v>33</v>
      </c>
      <c r="T24" s="25">
        <f>VLOOKUP($A24, Table2[#All],5,FALSE)</f>
        <v>33</v>
      </c>
      <c r="U24" s="25">
        <f>VLOOKUP($A24, Table2[#All],6,FALSE)</f>
        <v>22</v>
      </c>
    </row>
    <row r="25" spans="1:21" x14ac:dyDescent="0.25">
      <c r="A25" s="17">
        <v>1291</v>
      </c>
      <c r="B25" s="1">
        <v>6</v>
      </c>
      <c r="C25" s="1">
        <v>0</v>
      </c>
      <c r="D25" s="1">
        <v>507</v>
      </c>
      <c r="E25" s="1">
        <v>70</v>
      </c>
      <c r="F25" s="1">
        <v>20</v>
      </c>
      <c r="G25" s="1">
        <v>5.5</v>
      </c>
      <c r="H25" s="1">
        <v>0</v>
      </c>
      <c r="I25" s="1">
        <v>0</v>
      </c>
      <c r="J25" s="1">
        <v>163</v>
      </c>
      <c r="K25" s="1">
        <v>0</v>
      </c>
      <c r="L25" s="1">
        <v>57</v>
      </c>
      <c r="M25" s="1" t="s">
        <v>4</v>
      </c>
      <c r="N25" s="1" t="s">
        <v>1</v>
      </c>
      <c r="O25" s="1" t="s">
        <v>2</v>
      </c>
      <c r="P25" s="1" t="s">
        <v>13</v>
      </c>
      <c r="Q25" s="25" t="e">
        <f>VLOOKUP($A25, Table2[#All],2,FALSE)</f>
        <v>#N/A</v>
      </c>
      <c r="R25" s="25" t="e">
        <f>VLOOKUP($A25, Table2[#All],3,FALSE)</f>
        <v>#N/A</v>
      </c>
      <c r="S25" s="25" t="e">
        <f>VLOOKUP($A25, Table2[#All],4,FALSE)</f>
        <v>#N/A</v>
      </c>
      <c r="T25" s="25" t="e">
        <f>VLOOKUP($A25, Table2[#All],5,FALSE)</f>
        <v>#N/A</v>
      </c>
      <c r="U25" s="25" t="e">
        <f>VLOOKUP($A25, Table2[#All],6,FALSE)</f>
        <v>#N/A</v>
      </c>
    </row>
    <row r="26" spans="1:21" x14ac:dyDescent="0.25">
      <c r="A26" s="17">
        <v>1352</v>
      </c>
      <c r="B26" s="1">
        <v>7</v>
      </c>
      <c r="C26" s="1">
        <v>20</v>
      </c>
      <c r="D26" s="1">
        <v>355</v>
      </c>
      <c r="E26" s="1">
        <v>66</v>
      </c>
      <c r="F26" s="1">
        <v>22</v>
      </c>
      <c r="G26" s="1">
        <v>13</v>
      </c>
      <c r="H26" s="1">
        <v>0</v>
      </c>
      <c r="I26" s="1">
        <v>2</v>
      </c>
      <c r="J26" s="1">
        <v>193</v>
      </c>
      <c r="K26" s="1">
        <v>0</v>
      </c>
      <c r="L26" s="1">
        <v>97</v>
      </c>
      <c r="M26" s="1" t="s">
        <v>0</v>
      </c>
      <c r="N26" s="1" t="s">
        <v>5</v>
      </c>
      <c r="O26" s="1" t="s">
        <v>2</v>
      </c>
      <c r="P26" s="1" t="s">
        <v>20</v>
      </c>
      <c r="Q26" s="25" t="e">
        <f>VLOOKUP($A26, Table2[#All],2,FALSE)</f>
        <v>#N/A</v>
      </c>
      <c r="R26" s="25" t="e">
        <f>VLOOKUP($A26, Table2[#All],3,FALSE)</f>
        <v>#N/A</v>
      </c>
      <c r="S26" s="25" t="e">
        <f>VLOOKUP($A26, Table2[#All],4,FALSE)</f>
        <v>#N/A</v>
      </c>
      <c r="T26" s="25" t="e">
        <f>VLOOKUP($A26, Table2[#All],5,FALSE)</f>
        <v>#N/A</v>
      </c>
      <c r="U26" s="25" t="e">
        <f>VLOOKUP($A26, Table2[#All],6,FALSE)</f>
        <v>#N/A</v>
      </c>
    </row>
    <row r="27" spans="1:21" x14ac:dyDescent="0.25">
      <c r="A27" s="17">
        <v>1446</v>
      </c>
      <c r="B27" s="1">
        <v>11</v>
      </c>
      <c r="C27" s="1">
        <v>4.8</v>
      </c>
      <c r="D27" s="1">
        <v>510</v>
      </c>
      <c r="E27" s="1">
        <v>63</v>
      </c>
      <c r="F27" s="1">
        <v>19</v>
      </c>
      <c r="G27" s="1">
        <v>6</v>
      </c>
      <c r="H27" s="1">
        <v>0</v>
      </c>
      <c r="I27" s="1">
        <v>0</v>
      </c>
      <c r="J27" s="1">
        <v>162</v>
      </c>
      <c r="K27" s="1">
        <v>7</v>
      </c>
      <c r="L27" s="1">
        <v>62</v>
      </c>
      <c r="M27" s="1" t="s">
        <v>4</v>
      </c>
      <c r="N27" s="1" t="s">
        <v>2</v>
      </c>
      <c r="O27" s="1" t="s">
        <v>2</v>
      </c>
      <c r="P27" s="1" t="s">
        <v>13</v>
      </c>
      <c r="Q27" s="25">
        <f>VLOOKUP($A27, Table2[#All],2,FALSE)</f>
        <v>39</v>
      </c>
      <c r="R27" s="25">
        <f>VLOOKUP($A27, Table2[#All],3,FALSE)</f>
        <v>61</v>
      </c>
      <c r="S27" s="25">
        <f>VLOOKUP($A27, Table2[#All],4,FALSE)</f>
        <v>33</v>
      </c>
      <c r="T27" s="25">
        <f>VLOOKUP($A27, Table2[#All],5,FALSE)</f>
        <v>21</v>
      </c>
      <c r="U27" s="25">
        <f>VLOOKUP($A27, Table2[#All],6,FALSE)</f>
        <v>11</v>
      </c>
    </row>
    <row r="28" spans="1:21" x14ac:dyDescent="0.25">
      <c r="A28" s="17">
        <v>1462</v>
      </c>
      <c r="B28" s="1">
        <v>6</v>
      </c>
      <c r="C28" s="1">
        <v>5</v>
      </c>
      <c r="D28" s="1">
        <v>500</v>
      </c>
      <c r="E28" s="1">
        <v>80</v>
      </c>
      <c r="F28" s="1">
        <v>21</v>
      </c>
      <c r="G28" s="1">
        <v>8</v>
      </c>
      <c r="H28" s="1">
        <v>1</v>
      </c>
      <c r="I28" s="1">
        <v>2</v>
      </c>
      <c r="J28" s="1">
        <v>169</v>
      </c>
      <c r="K28" s="1">
        <v>12</v>
      </c>
      <c r="L28" s="1">
        <v>57</v>
      </c>
      <c r="M28" s="1" t="s">
        <v>4</v>
      </c>
      <c r="N28" s="1" t="s">
        <v>1</v>
      </c>
      <c r="O28" s="1" t="s">
        <v>17</v>
      </c>
      <c r="P28" s="1" t="s">
        <v>6</v>
      </c>
      <c r="Q28" s="25" t="e">
        <f>VLOOKUP($A28, Table2[#All],2,FALSE)</f>
        <v>#N/A</v>
      </c>
      <c r="R28" s="25" t="e">
        <f>VLOOKUP($A28, Table2[#All],3,FALSE)</f>
        <v>#N/A</v>
      </c>
      <c r="S28" s="25" t="e">
        <f>VLOOKUP($A28, Table2[#All],4,FALSE)</f>
        <v>#N/A</v>
      </c>
      <c r="T28" s="25" t="e">
        <f>VLOOKUP($A28, Table2[#All],5,FALSE)</f>
        <v>#N/A</v>
      </c>
      <c r="U28" s="25" t="e">
        <f>VLOOKUP($A28, Table2[#All],6,FALSE)</f>
        <v>#N/A</v>
      </c>
    </row>
    <row r="29" spans="1:21" x14ac:dyDescent="0.25">
      <c r="A29" s="17">
        <v>1546</v>
      </c>
      <c r="B29" s="1">
        <v>3</v>
      </c>
      <c r="C29" s="1">
        <v>7</v>
      </c>
      <c r="D29" s="1">
        <v>500</v>
      </c>
      <c r="E29" s="1">
        <v>75</v>
      </c>
      <c r="F29" s="1">
        <v>24</v>
      </c>
      <c r="G29" s="1">
        <v>6.5</v>
      </c>
      <c r="H29" s="1">
        <v>0</v>
      </c>
      <c r="I29" s="1">
        <v>3</v>
      </c>
      <c r="J29" s="1">
        <v>174</v>
      </c>
      <c r="K29" s="1">
        <v>1</v>
      </c>
      <c r="L29" s="1">
        <v>70</v>
      </c>
      <c r="M29" s="1" t="s">
        <v>4</v>
      </c>
      <c r="N29" s="1" t="s">
        <v>1</v>
      </c>
      <c r="O29" s="1" t="s">
        <v>10</v>
      </c>
      <c r="P29" s="1" t="s">
        <v>12</v>
      </c>
      <c r="Q29" s="25" t="e">
        <f>VLOOKUP($A29, Table2[#All],2,FALSE)</f>
        <v>#N/A</v>
      </c>
      <c r="R29" s="25" t="e">
        <f>VLOOKUP($A29, Table2[#All],3,FALSE)</f>
        <v>#N/A</v>
      </c>
      <c r="S29" s="25" t="e">
        <f>VLOOKUP($A29, Table2[#All],4,FALSE)</f>
        <v>#N/A</v>
      </c>
      <c r="T29" s="25" t="e">
        <f>VLOOKUP($A29, Table2[#All],5,FALSE)</f>
        <v>#N/A</v>
      </c>
      <c r="U29" s="25" t="e">
        <f>VLOOKUP($A29, Table2[#All],6,FALSE)</f>
        <v>#N/A</v>
      </c>
    </row>
    <row r="30" spans="1:21" x14ac:dyDescent="0.25">
      <c r="A30" s="17">
        <v>1699</v>
      </c>
      <c r="B30" s="1">
        <v>3</v>
      </c>
      <c r="C30" s="1">
        <v>7</v>
      </c>
      <c r="D30" s="1">
        <v>565</v>
      </c>
      <c r="E30" s="1">
        <v>71</v>
      </c>
      <c r="F30" s="1">
        <v>21</v>
      </c>
      <c r="G30" s="1">
        <v>6</v>
      </c>
      <c r="H30" s="1">
        <v>2</v>
      </c>
      <c r="I30" s="1">
        <v>1</v>
      </c>
      <c r="J30" s="1">
        <v>170</v>
      </c>
      <c r="K30" s="1">
        <v>14</v>
      </c>
      <c r="L30" s="1">
        <v>59</v>
      </c>
      <c r="M30" s="1" t="s">
        <v>4</v>
      </c>
      <c r="N30" s="1" t="s">
        <v>5</v>
      </c>
      <c r="O30" s="1" t="s">
        <v>17</v>
      </c>
      <c r="P30" s="1" t="s">
        <v>20</v>
      </c>
      <c r="Q30" s="25">
        <f>VLOOKUP($A30, Table2[#All],2,FALSE)</f>
        <v>64</v>
      </c>
      <c r="R30" s="25">
        <f>VLOOKUP($A30, Table2[#All],3,FALSE)</f>
        <v>69</v>
      </c>
      <c r="S30" s="25">
        <f>VLOOKUP($A30, Table2[#All],4,FALSE)</f>
        <v>63</v>
      </c>
      <c r="T30" s="25">
        <f>VLOOKUP($A30, Table2[#All],5,FALSE)</f>
        <v>58</v>
      </c>
      <c r="U30" s="25">
        <f>VLOOKUP($A30, Table2[#All],6,FALSE)</f>
        <v>60</v>
      </c>
    </row>
    <row r="31" spans="1:21" x14ac:dyDescent="0.25">
      <c r="A31" s="17">
        <v>1816</v>
      </c>
      <c r="B31" s="1">
        <v>6</v>
      </c>
      <c r="C31" s="1">
        <v>0</v>
      </c>
      <c r="D31" s="1">
        <v>496</v>
      </c>
      <c r="E31" s="1">
        <v>70</v>
      </c>
      <c r="F31" s="1">
        <v>20</v>
      </c>
      <c r="G31" s="1">
        <v>9</v>
      </c>
      <c r="H31" s="1">
        <v>0</v>
      </c>
      <c r="I31" s="1">
        <v>1</v>
      </c>
      <c r="J31" s="1">
        <v>182</v>
      </c>
      <c r="K31" s="1">
        <v>0</v>
      </c>
      <c r="L31" s="1">
        <v>80</v>
      </c>
      <c r="M31" s="1" t="s">
        <v>0</v>
      </c>
      <c r="N31" s="1" t="s">
        <v>5</v>
      </c>
      <c r="O31" s="1" t="s">
        <v>2</v>
      </c>
      <c r="P31" s="1" t="s">
        <v>12</v>
      </c>
      <c r="Q31" s="25">
        <f>VLOOKUP($A31, Table2[#All],2,FALSE)</f>
        <v>46</v>
      </c>
      <c r="R31" s="25">
        <f>VLOOKUP($A31, Table2[#All],3,FALSE)</f>
        <v>62</v>
      </c>
      <c r="S31" s="25">
        <f>VLOOKUP($A31, Table2[#All],4,FALSE)</f>
        <v>72</v>
      </c>
      <c r="T31" s="25">
        <f>VLOOKUP($A31, Table2[#All],5,FALSE)</f>
        <v>21</v>
      </c>
      <c r="U31" s="25">
        <f>VLOOKUP($A31, Table2[#All],6,FALSE)</f>
        <v>60</v>
      </c>
    </row>
    <row r="32" spans="1:21" x14ac:dyDescent="0.25">
      <c r="A32" s="17">
        <v>2228</v>
      </c>
      <c r="B32" s="1">
        <v>12</v>
      </c>
      <c r="C32" s="1">
        <v>2</v>
      </c>
      <c r="D32" s="1">
        <v>550</v>
      </c>
      <c r="E32" s="1">
        <v>75</v>
      </c>
      <c r="F32" s="1">
        <v>23</v>
      </c>
      <c r="G32" s="1">
        <v>7</v>
      </c>
      <c r="H32" s="1">
        <v>1</v>
      </c>
      <c r="I32" s="1">
        <v>0</v>
      </c>
      <c r="J32" s="1">
        <v>175</v>
      </c>
      <c r="K32" s="1">
        <v>1</v>
      </c>
      <c r="L32" s="1">
        <v>75</v>
      </c>
      <c r="M32" s="1" t="s">
        <v>0</v>
      </c>
      <c r="N32" s="1" t="s">
        <v>2</v>
      </c>
      <c r="O32" s="1" t="s">
        <v>2</v>
      </c>
      <c r="P32" s="1" t="s">
        <v>3</v>
      </c>
      <c r="Q32" s="25">
        <f>VLOOKUP($A32, Table2[#All],2,FALSE)</f>
        <v>74</v>
      </c>
      <c r="R32" s="25">
        <f>VLOOKUP($A32, Table2[#All],3,FALSE)</f>
        <v>51</v>
      </c>
      <c r="S32" s="25">
        <f>VLOOKUP($A32, Table2[#All],4,FALSE)</f>
        <v>52</v>
      </c>
      <c r="T32" s="25">
        <f>VLOOKUP($A32, Table2[#All],5,FALSE)</f>
        <v>68</v>
      </c>
      <c r="U32" s="25">
        <f>VLOOKUP($A32, Table2[#All],6,FALSE)</f>
        <v>83</v>
      </c>
    </row>
    <row r="33" spans="1:21" x14ac:dyDescent="0.25">
      <c r="A33" s="17">
        <v>2231</v>
      </c>
      <c r="B33" s="1">
        <v>5</v>
      </c>
      <c r="C33" s="1">
        <v>46</v>
      </c>
      <c r="D33" s="1">
        <v>400</v>
      </c>
      <c r="E33" s="1">
        <v>63</v>
      </c>
      <c r="F33" s="1">
        <v>22</v>
      </c>
      <c r="G33" s="1">
        <v>10</v>
      </c>
      <c r="H33" s="1">
        <v>2</v>
      </c>
      <c r="I33" s="1">
        <v>1</v>
      </c>
      <c r="J33" s="1">
        <v>182</v>
      </c>
      <c r="K33" s="1">
        <v>12</v>
      </c>
      <c r="L33" s="1">
        <v>77</v>
      </c>
      <c r="M33" s="1" t="s">
        <v>0</v>
      </c>
      <c r="N33" s="1" t="s">
        <v>5</v>
      </c>
      <c r="O33" s="1" t="s">
        <v>10</v>
      </c>
      <c r="P33" s="1" t="s">
        <v>15</v>
      </c>
      <c r="Q33" s="25" t="e">
        <f>VLOOKUP($A33, Table2[#All],2,FALSE)</f>
        <v>#N/A</v>
      </c>
      <c r="R33" s="25" t="e">
        <f>VLOOKUP($A33, Table2[#All],3,FALSE)</f>
        <v>#N/A</v>
      </c>
      <c r="S33" s="25" t="e">
        <f>VLOOKUP($A33, Table2[#All],4,FALSE)</f>
        <v>#N/A</v>
      </c>
      <c r="T33" s="25" t="e">
        <f>VLOOKUP($A33, Table2[#All],5,FALSE)</f>
        <v>#N/A</v>
      </c>
      <c r="U33" s="25" t="e">
        <f>VLOOKUP($A33, Table2[#All],6,FALSE)</f>
        <v>#N/A</v>
      </c>
    </row>
    <row r="34" spans="1:21" x14ac:dyDescent="0.25">
      <c r="A34" s="17">
        <v>2288</v>
      </c>
      <c r="B34" s="1">
        <v>10</v>
      </c>
      <c r="C34" s="1">
        <v>4</v>
      </c>
      <c r="D34" s="1">
        <v>498</v>
      </c>
      <c r="E34" s="1">
        <v>72</v>
      </c>
      <c r="F34" s="1">
        <v>19</v>
      </c>
      <c r="G34" s="1">
        <v>6</v>
      </c>
      <c r="H34" s="1">
        <v>1</v>
      </c>
      <c r="I34" s="1">
        <v>1</v>
      </c>
      <c r="J34" s="1">
        <v>165</v>
      </c>
      <c r="K34" s="1">
        <v>11</v>
      </c>
      <c r="L34" s="1">
        <v>60</v>
      </c>
      <c r="M34" s="1" t="s">
        <v>4</v>
      </c>
      <c r="N34" s="1" t="s">
        <v>2</v>
      </c>
      <c r="O34" s="1" t="s">
        <v>17</v>
      </c>
      <c r="P34" s="1" t="s">
        <v>18</v>
      </c>
      <c r="Q34" s="25">
        <f>VLOOKUP($A34, Table2[#All],2,FALSE)</f>
        <v>42</v>
      </c>
      <c r="R34" s="25">
        <f>VLOOKUP($A34, Table2[#All],3,FALSE)</f>
        <v>72</v>
      </c>
      <c r="S34" s="25">
        <f>VLOOKUP($A34, Table2[#All],4,FALSE)</f>
        <v>62</v>
      </c>
      <c r="T34" s="25">
        <f>VLOOKUP($A34, Table2[#All],5,FALSE)</f>
        <v>61</v>
      </c>
      <c r="U34" s="25">
        <f>VLOOKUP($A34, Table2[#All],6,FALSE)</f>
        <v>31</v>
      </c>
    </row>
    <row r="35" spans="1:21" x14ac:dyDescent="0.25">
      <c r="A35" s="17">
        <v>2356</v>
      </c>
      <c r="B35" s="1">
        <v>8</v>
      </c>
      <c r="C35" s="1">
        <v>6.7</v>
      </c>
      <c r="D35" s="1">
        <v>550</v>
      </c>
      <c r="E35" s="1">
        <v>99</v>
      </c>
      <c r="F35" s="1">
        <v>33</v>
      </c>
      <c r="G35" s="1">
        <v>10</v>
      </c>
      <c r="H35" s="1">
        <v>2</v>
      </c>
      <c r="I35" s="1">
        <v>1</v>
      </c>
      <c r="J35" s="1">
        <v>180</v>
      </c>
      <c r="K35" s="1">
        <v>12</v>
      </c>
      <c r="L35" s="1">
        <v>80</v>
      </c>
      <c r="M35" s="1" t="s">
        <v>0</v>
      </c>
      <c r="N35" s="1" t="s">
        <v>1</v>
      </c>
      <c r="O35" s="1" t="s">
        <v>17</v>
      </c>
      <c r="P35" s="1" t="s">
        <v>16</v>
      </c>
      <c r="Q35" s="25" t="e">
        <f>VLOOKUP($A35, Table2[#All],2,FALSE)</f>
        <v>#N/A</v>
      </c>
      <c r="R35" s="25" t="e">
        <f>VLOOKUP($A35, Table2[#All],3,FALSE)</f>
        <v>#N/A</v>
      </c>
      <c r="S35" s="25" t="e">
        <f>VLOOKUP($A35, Table2[#All],4,FALSE)</f>
        <v>#N/A</v>
      </c>
      <c r="T35" s="25" t="e">
        <f>VLOOKUP($A35, Table2[#All],5,FALSE)</f>
        <v>#N/A</v>
      </c>
      <c r="U35" s="25" t="e">
        <f>VLOOKUP($A35, Table2[#All],6,FALSE)</f>
        <v>#N/A</v>
      </c>
    </row>
    <row r="36" spans="1:21" x14ac:dyDescent="0.25">
      <c r="A36" s="17">
        <v>2408</v>
      </c>
      <c r="B36" s="1">
        <v>6</v>
      </c>
      <c r="C36" s="1">
        <v>20</v>
      </c>
      <c r="D36" s="1">
        <v>524</v>
      </c>
      <c r="E36" s="1">
        <v>70</v>
      </c>
      <c r="F36" s="1">
        <v>21</v>
      </c>
      <c r="G36" s="1">
        <v>10</v>
      </c>
      <c r="H36" s="1">
        <v>1</v>
      </c>
      <c r="I36" s="1">
        <v>1</v>
      </c>
      <c r="J36" s="1">
        <v>170</v>
      </c>
      <c r="K36" s="1">
        <v>7</v>
      </c>
      <c r="L36" s="1">
        <v>68</v>
      </c>
      <c r="M36" s="1" t="s">
        <v>4</v>
      </c>
      <c r="N36" s="1" t="s">
        <v>1</v>
      </c>
      <c r="O36" s="1" t="s">
        <v>2</v>
      </c>
      <c r="P36" s="1" t="s">
        <v>15</v>
      </c>
      <c r="Q36" s="25" t="e">
        <f>VLOOKUP($A36, Table2[#All],2,FALSE)</f>
        <v>#N/A</v>
      </c>
      <c r="R36" s="25" t="e">
        <f>VLOOKUP($A36, Table2[#All],3,FALSE)</f>
        <v>#N/A</v>
      </c>
      <c r="S36" s="25" t="e">
        <f>VLOOKUP($A36, Table2[#All],4,FALSE)</f>
        <v>#N/A</v>
      </c>
      <c r="T36" s="25" t="e">
        <f>VLOOKUP($A36, Table2[#All],5,FALSE)</f>
        <v>#N/A</v>
      </c>
      <c r="U36" s="25" t="e">
        <f>VLOOKUP($A36, Table2[#All],6,FALSE)</f>
        <v>#N/A</v>
      </c>
    </row>
    <row r="37" spans="1:21" x14ac:dyDescent="0.25">
      <c r="A37" s="17">
        <v>2424</v>
      </c>
      <c r="B37" s="1">
        <v>3</v>
      </c>
      <c r="C37" s="1">
        <v>3</v>
      </c>
      <c r="D37" s="1">
        <v>490</v>
      </c>
      <c r="E37" s="1">
        <v>73</v>
      </c>
      <c r="F37" s="1">
        <v>26</v>
      </c>
      <c r="G37" s="1">
        <v>8</v>
      </c>
      <c r="H37" s="1">
        <v>0</v>
      </c>
      <c r="I37" s="1">
        <v>2</v>
      </c>
      <c r="J37" s="1">
        <v>169</v>
      </c>
      <c r="K37" s="1">
        <v>0</v>
      </c>
      <c r="L37" s="1">
        <v>60</v>
      </c>
      <c r="M37" s="1" t="s">
        <v>4</v>
      </c>
      <c r="N37" s="1" t="s">
        <v>2</v>
      </c>
      <c r="O37" s="1" t="s">
        <v>2</v>
      </c>
      <c r="P37" s="1" t="s">
        <v>11</v>
      </c>
      <c r="Q37" s="25">
        <f>VLOOKUP($A37, Table2[#All],2,FALSE)</f>
        <v>46</v>
      </c>
      <c r="R37" s="25">
        <f>VLOOKUP($A37, Table2[#All],3,FALSE)</f>
        <v>43</v>
      </c>
      <c r="S37" s="25">
        <f>VLOOKUP($A37, Table2[#All],4,FALSE)</f>
        <v>66</v>
      </c>
      <c r="T37" s="25">
        <f>VLOOKUP($A37, Table2[#All],5,FALSE)</f>
        <v>47</v>
      </c>
      <c r="U37" s="25">
        <f>VLOOKUP($A37, Table2[#All],6,FALSE)</f>
        <v>49</v>
      </c>
    </row>
    <row r="38" spans="1:21" x14ac:dyDescent="0.25">
      <c r="A38" s="17">
        <v>2523</v>
      </c>
      <c r="B38" s="1">
        <v>9</v>
      </c>
      <c r="C38" s="1">
        <v>1.7</v>
      </c>
      <c r="D38" s="1">
        <v>521</v>
      </c>
      <c r="E38" s="1">
        <v>70</v>
      </c>
      <c r="F38" s="1">
        <v>20</v>
      </c>
      <c r="G38" s="1">
        <v>10</v>
      </c>
      <c r="H38" s="1">
        <v>0</v>
      </c>
      <c r="I38" s="1">
        <v>1</v>
      </c>
      <c r="J38" s="1">
        <v>189</v>
      </c>
      <c r="K38" s="1">
        <v>11</v>
      </c>
      <c r="L38" s="1">
        <v>68</v>
      </c>
      <c r="M38" s="1" t="s">
        <v>0</v>
      </c>
      <c r="N38" s="1" t="s">
        <v>5</v>
      </c>
      <c r="O38" s="1" t="s">
        <v>2</v>
      </c>
      <c r="P38" s="1" t="s">
        <v>20</v>
      </c>
      <c r="Q38" s="25" t="e">
        <f>VLOOKUP($A38, Table2[#All],2,FALSE)</f>
        <v>#N/A</v>
      </c>
      <c r="R38" s="25" t="e">
        <f>VLOOKUP($A38, Table2[#All],3,FALSE)</f>
        <v>#N/A</v>
      </c>
      <c r="S38" s="25" t="e">
        <f>VLOOKUP($A38, Table2[#All],4,FALSE)</f>
        <v>#N/A</v>
      </c>
      <c r="T38" s="25" t="e">
        <f>VLOOKUP($A38, Table2[#All],5,FALSE)</f>
        <v>#N/A</v>
      </c>
      <c r="U38" s="25" t="e">
        <f>VLOOKUP($A38, Table2[#All],6,FALSE)</f>
        <v>#N/A</v>
      </c>
    </row>
    <row r="39" spans="1:21" x14ac:dyDescent="0.25">
      <c r="A39" s="17">
        <v>2561</v>
      </c>
      <c r="B39" s="1">
        <v>5</v>
      </c>
      <c r="C39" s="1">
        <v>17</v>
      </c>
      <c r="D39" s="1">
        <v>554</v>
      </c>
      <c r="E39" s="1">
        <v>76</v>
      </c>
      <c r="F39" s="1">
        <v>20</v>
      </c>
      <c r="G39" s="1">
        <v>8</v>
      </c>
      <c r="H39" s="1">
        <v>1</v>
      </c>
      <c r="I39" s="1">
        <v>2</v>
      </c>
      <c r="J39" s="1">
        <v>183</v>
      </c>
      <c r="K39" s="1">
        <v>15</v>
      </c>
      <c r="L39" s="1">
        <v>80</v>
      </c>
      <c r="M39" s="1" t="s">
        <v>0</v>
      </c>
      <c r="N39" s="1" t="s">
        <v>1</v>
      </c>
      <c r="O39" s="1" t="s">
        <v>2</v>
      </c>
      <c r="P39" s="1" t="s">
        <v>15</v>
      </c>
      <c r="Q39" s="25" t="e">
        <f>VLOOKUP($A39, Table2[#All],2,FALSE)</f>
        <v>#N/A</v>
      </c>
      <c r="R39" s="25" t="e">
        <f>VLOOKUP($A39, Table2[#All],3,FALSE)</f>
        <v>#N/A</v>
      </c>
      <c r="S39" s="25" t="e">
        <f>VLOOKUP($A39, Table2[#All],4,FALSE)</f>
        <v>#N/A</v>
      </c>
      <c r="T39" s="25" t="e">
        <f>VLOOKUP($A39, Table2[#All],5,FALSE)</f>
        <v>#N/A</v>
      </c>
      <c r="U39" s="25" t="e">
        <f>VLOOKUP($A39, Table2[#All],6,FALSE)</f>
        <v>#N/A</v>
      </c>
    </row>
    <row r="40" spans="1:21" x14ac:dyDescent="0.25">
      <c r="A40" s="17">
        <v>2576</v>
      </c>
      <c r="B40" s="1">
        <v>3</v>
      </c>
      <c r="C40" s="1">
        <v>3</v>
      </c>
      <c r="D40" s="1">
        <v>466</v>
      </c>
      <c r="E40" s="1">
        <v>60</v>
      </c>
      <c r="F40" s="1">
        <v>20</v>
      </c>
      <c r="G40" s="1">
        <v>12</v>
      </c>
      <c r="H40" s="1">
        <v>1</v>
      </c>
      <c r="I40" s="1">
        <v>1</v>
      </c>
      <c r="J40" s="1">
        <v>198</v>
      </c>
      <c r="K40" s="1">
        <v>11</v>
      </c>
      <c r="L40" s="1">
        <v>90</v>
      </c>
      <c r="M40" s="1" t="s">
        <v>0</v>
      </c>
      <c r="N40" s="1" t="s">
        <v>1</v>
      </c>
      <c r="O40" s="1" t="s">
        <v>2</v>
      </c>
      <c r="P40" s="1" t="s">
        <v>3</v>
      </c>
      <c r="Q40" s="25" t="e">
        <f>VLOOKUP($A40, Table2[#All],2,FALSE)</f>
        <v>#N/A</v>
      </c>
      <c r="R40" s="25" t="e">
        <f>VLOOKUP($A40, Table2[#All],3,FALSE)</f>
        <v>#N/A</v>
      </c>
      <c r="S40" s="25" t="e">
        <f>VLOOKUP($A40, Table2[#All],4,FALSE)</f>
        <v>#N/A</v>
      </c>
      <c r="T40" s="25" t="e">
        <f>VLOOKUP($A40, Table2[#All],5,FALSE)</f>
        <v>#N/A</v>
      </c>
      <c r="U40" s="25" t="e">
        <f>VLOOKUP($A40, Table2[#All],6,FALSE)</f>
        <v>#N/A</v>
      </c>
    </row>
    <row r="41" spans="1:21" x14ac:dyDescent="0.25">
      <c r="A41" s="17">
        <v>2666</v>
      </c>
      <c r="B41" s="1">
        <v>4</v>
      </c>
      <c r="C41" s="1">
        <v>78</v>
      </c>
      <c r="D41" s="1">
        <v>578</v>
      </c>
      <c r="E41" s="1">
        <v>72</v>
      </c>
      <c r="F41" s="1">
        <v>20</v>
      </c>
      <c r="G41" s="1">
        <v>8.5</v>
      </c>
      <c r="H41" s="1">
        <v>3</v>
      </c>
      <c r="I41" s="1">
        <v>0</v>
      </c>
      <c r="J41" s="1">
        <v>180</v>
      </c>
      <c r="K41" s="1">
        <v>0</v>
      </c>
      <c r="L41" s="1">
        <v>63</v>
      </c>
      <c r="M41" s="1" t="s">
        <v>0</v>
      </c>
      <c r="N41" s="1" t="s">
        <v>1</v>
      </c>
      <c r="O41" s="1" t="s">
        <v>2</v>
      </c>
      <c r="P41" s="1" t="s">
        <v>3</v>
      </c>
      <c r="Q41" s="25">
        <f>VLOOKUP($A41, Table2[#All],2,FALSE)</f>
        <v>52</v>
      </c>
      <c r="R41" s="25">
        <f>VLOOKUP($A41, Table2[#All],3,FALSE)</f>
        <v>69</v>
      </c>
      <c r="S41" s="25">
        <f>VLOOKUP($A41, Table2[#All],4,FALSE)</f>
        <v>49</v>
      </c>
      <c r="T41" s="25">
        <f>VLOOKUP($A41, Table2[#All],5,FALSE)</f>
        <v>67</v>
      </c>
      <c r="U41" s="25">
        <f>VLOOKUP($A41, Table2[#All],6,FALSE)</f>
        <v>42</v>
      </c>
    </row>
    <row r="42" spans="1:21" x14ac:dyDescent="0.25">
      <c r="A42" s="17">
        <v>2785</v>
      </c>
      <c r="B42" s="1">
        <v>4</v>
      </c>
      <c r="C42" s="1">
        <v>5</v>
      </c>
      <c r="D42" s="1">
        <v>521</v>
      </c>
      <c r="E42" s="1">
        <v>68</v>
      </c>
      <c r="F42" s="1">
        <v>20</v>
      </c>
      <c r="G42" s="1">
        <v>9</v>
      </c>
      <c r="H42" s="1">
        <v>1</v>
      </c>
      <c r="I42" s="1">
        <v>0</v>
      </c>
      <c r="J42" s="1">
        <v>178</v>
      </c>
      <c r="K42" s="1">
        <v>9</v>
      </c>
      <c r="L42" s="1">
        <v>77</v>
      </c>
      <c r="M42" s="1" t="s">
        <v>0</v>
      </c>
      <c r="N42" s="1" t="s">
        <v>5</v>
      </c>
      <c r="O42" s="1" t="s">
        <v>7</v>
      </c>
      <c r="P42" s="1" t="s">
        <v>20</v>
      </c>
      <c r="Q42" s="25" t="e">
        <f>VLOOKUP($A42, Table2[#All],2,FALSE)</f>
        <v>#N/A</v>
      </c>
      <c r="R42" s="25" t="e">
        <f>VLOOKUP($A42, Table2[#All],3,FALSE)</f>
        <v>#N/A</v>
      </c>
      <c r="S42" s="25" t="e">
        <f>VLOOKUP($A42, Table2[#All],4,FALSE)</f>
        <v>#N/A</v>
      </c>
      <c r="T42" s="25" t="e">
        <f>VLOOKUP($A42, Table2[#All],5,FALSE)</f>
        <v>#N/A</v>
      </c>
      <c r="U42" s="25" t="e">
        <f>VLOOKUP($A42, Table2[#All],6,FALSE)</f>
        <v>#N/A</v>
      </c>
    </row>
    <row r="43" spans="1:21" x14ac:dyDescent="0.25">
      <c r="A43" s="17">
        <v>2803</v>
      </c>
      <c r="B43" s="1">
        <v>5</v>
      </c>
      <c r="C43" s="1">
        <v>3.5</v>
      </c>
      <c r="D43" s="1">
        <v>400</v>
      </c>
      <c r="E43" s="1">
        <v>48</v>
      </c>
      <c r="F43" s="1">
        <v>21</v>
      </c>
      <c r="G43" s="1">
        <v>10</v>
      </c>
      <c r="H43" s="1">
        <v>1</v>
      </c>
      <c r="I43" s="1">
        <v>0</v>
      </c>
      <c r="J43" s="1">
        <v>180</v>
      </c>
      <c r="K43" s="1">
        <v>0</v>
      </c>
      <c r="L43" s="1">
        <v>75</v>
      </c>
      <c r="M43" s="1" t="s">
        <v>0</v>
      </c>
      <c r="N43" s="1" t="s">
        <v>2</v>
      </c>
      <c r="O43" s="1" t="s">
        <v>2</v>
      </c>
      <c r="P43" s="1" t="s">
        <v>14</v>
      </c>
      <c r="Q43" s="25">
        <f>VLOOKUP($A43, Table2[#All],2,FALSE)</f>
        <v>74</v>
      </c>
      <c r="R43" s="25">
        <f>VLOOKUP($A43, Table2[#All],3,FALSE)</f>
        <v>42</v>
      </c>
      <c r="S43" s="25">
        <f>VLOOKUP($A43, Table2[#All],4,FALSE)</f>
        <v>36</v>
      </c>
      <c r="T43" s="25">
        <f>VLOOKUP($A43, Table2[#All],5,FALSE)</f>
        <v>68</v>
      </c>
      <c r="U43" s="25">
        <f>VLOOKUP($A43, Table2[#All],6,FALSE)</f>
        <v>18</v>
      </c>
    </row>
    <row r="44" spans="1:21" x14ac:dyDescent="0.25">
      <c r="A44" s="17">
        <v>2955</v>
      </c>
      <c r="B44" s="1">
        <v>3</v>
      </c>
      <c r="C44" s="1">
        <v>15</v>
      </c>
      <c r="D44" s="1">
        <v>460</v>
      </c>
      <c r="E44" s="1">
        <v>70</v>
      </c>
      <c r="F44" s="1">
        <v>21</v>
      </c>
      <c r="G44" s="1">
        <v>6</v>
      </c>
      <c r="H44" s="1">
        <v>1</v>
      </c>
      <c r="I44" s="1">
        <v>1</v>
      </c>
      <c r="J44" s="1">
        <v>167</v>
      </c>
      <c r="K44" s="1">
        <v>15</v>
      </c>
      <c r="L44" s="1">
        <v>79</v>
      </c>
      <c r="M44" s="1" t="s">
        <v>4</v>
      </c>
      <c r="N44" s="1" t="s">
        <v>1</v>
      </c>
      <c r="O44" s="1" t="s">
        <v>2</v>
      </c>
      <c r="P44" s="1" t="s">
        <v>6</v>
      </c>
      <c r="Q44" s="25" t="e">
        <f>VLOOKUP($A44, Table2[#All],2,FALSE)</f>
        <v>#N/A</v>
      </c>
      <c r="R44" s="25" t="e">
        <f>VLOOKUP($A44, Table2[#All],3,FALSE)</f>
        <v>#N/A</v>
      </c>
      <c r="S44" s="25" t="e">
        <f>VLOOKUP($A44, Table2[#All],4,FALSE)</f>
        <v>#N/A</v>
      </c>
      <c r="T44" s="25" t="e">
        <f>VLOOKUP($A44, Table2[#All],5,FALSE)</f>
        <v>#N/A</v>
      </c>
      <c r="U44" s="25" t="e">
        <f>VLOOKUP($A44, Table2[#All],6,FALSE)</f>
        <v>#N/A</v>
      </c>
    </row>
    <row r="45" spans="1:21" x14ac:dyDescent="0.25">
      <c r="A45" s="17">
        <v>2986</v>
      </c>
      <c r="B45" s="1">
        <v>5</v>
      </c>
      <c r="C45" s="1">
        <v>9</v>
      </c>
      <c r="D45" s="1">
        <v>498</v>
      </c>
      <c r="E45" s="1">
        <v>65</v>
      </c>
      <c r="F45" s="1">
        <v>19</v>
      </c>
      <c r="G45" s="1">
        <v>5.5</v>
      </c>
      <c r="H45" s="1">
        <v>1</v>
      </c>
      <c r="I45" s="1">
        <v>2</v>
      </c>
      <c r="J45" s="1">
        <v>156</v>
      </c>
      <c r="K45" s="1">
        <v>13</v>
      </c>
      <c r="L45" s="1">
        <v>55</v>
      </c>
      <c r="M45" s="1" t="s">
        <v>4</v>
      </c>
      <c r="N45" s="1" t="s">
        <v>5</v>
      </c>
      <c r="O45" s="1" t="s">
        <v>2</v>
      </c>
      <c r="P45" s="1" t="s">
        <v>9</v>
      </c>
      <c r="Q45" s="25">
        <f>VLOOKUP($A45, Table2[#All],2,FALSE)</f>
        <v>64</v>
      </c>
      <c r="R45" s="25">
        <f>VLOOKUP($A45, Table2[#All],3,FALSE)</f>
        <v>49</v>
      </c>
      <c r="S45" s="25">
        <f>VLOOKUP($A45, Table2[#All],4,FALSE)</f>
        <v>36</v>
      </c>
      <c r="T45" s="25">
        <f>VLOOKUP($A45, Table2[#All],5,FALSE)</f>
        <v>39</v>
      </c>
      <c r="U45" s="25">
        <f>VLOOKUP($A45, Table2[#All],6,FALSE)</f>
        <v>51</v>
      </c>
    </row>
    <row r="46" spans="1:21" x14ac:dyDescent="0.25">
      <c r="A46" s="17">
        <v>3173</v>
      </c>
      <c r="B46" s="1">
        <v>5</v>
      </c>
      <c r="C46" s="1">
        <v>5</v>
      </c>
      <c r="D46" s="1">
        <v>425</v>
      </c>
      <c r="E46" s="1">
        <v>65</v>
      </c>
      <c r="F46" s="1">
        <v>21</v>
      </c>
      <c r="G46" s="1">
        <v>6.5</v>
      </c>
      <c r="H46" s="1">
        <v>1</v>
      </c>
      <c r="I46" s="1">
        <v>1</v>
      </c>
      <c r="J46" s="1">
        <v>175</v>
      </c>
      <c r="K46" s="1">
        <v>0</v>
      </c>
      <c r="L46" s="1">
        <v>63</v>
      </c>
      <c r="M46" s="1" t="s">
        <v>4</v>
      </c>
      <c r="N46" s="1" t="s">
        <v>5</v>
      </c>
      <c r="O46" s="1" t="s">
        <v>10</v>
      </c>
      <c r="P46" s="1" t="s">
        <v>16</v>
      </c>
      <c r="Q46" s="25">
        <f>VLOOKUP($A46, Table2[#All],2,FALSE)</f>
        <v>24</v>
      </c>
      <c r="R46" s="25">
        <f>VLOOKUP($A46, Table2[#All],3,FALSE)</f>
        <v>42</v>
      </c>
      <c r="S46" s="25">
        <f>VLOOKUP($A46, Table2[#All],4,FALSE)</f>
        <v>29</v>
      </c>
      <c r="T46" s="25">
        <f>VLOOKUP($A46, Table2[#All],5,FALSE)</f>
        <v>64</v>
      </c>
      <c r="U46" s="25">
        <f>VLOOKUP($A46, Table2[#All],6,FALSE)</f>
        <v>30</v>
      </c>
    </row>
    <row r="47" spans="1:21" x14ac:dyDescent="0.25">
      <c r="A47" s="17">
        <v>3220</v>
      </c>
      <c r="B47" s="1">
        <v>5</v>
      </c>
      <c r="C47" s="1">
        <v>1</v>
      </c>
      <c r="D47" s="1">
        <v>555</v>
      </c>
      <c r="E47" s="1">
        <v>68</v>
      </c>
      <c r="F47" s="1">
        <v>21</v>
      </c>
      <c r="G47" s="1">
        <v>11</v>
      </c>
      <c r="H47" s="1">
        <v>2</v>
      </c>
      <c r="I47" s="1">
        <v>1</v>
      </c>
      <c r="J47" s="1">
        <v>188</v>
      </c>
      <c r="K47" s="1">
        <v>9</v>
      </c>
      <c r="L47" s="1">
        <v>84</v>
      </c>
      <c r="M47" s="1" t="s">
        <v>0</v>
      </c>
      <c r="N47" s="1" t="s">
        <v>2</v>
      </c>
      <c r="O47" s="1" t="s">
        <v>17</v>
      </c>
      <c r="P47" s="1" t="s">
        <v>15</v>
      </c>
      <c r="Q47" s="25" t="e">
        <f>VLOOKUP($A47, Table2[#All],2,FALSE)</f>
        <v>#N/A</v>
      </c>
      <c r="R47" s="25" t="e">
        <f>VLOOKUP($A47, Table2[#All],3,FALSE)</f>
        <v>#N/A</v>
      </c>
      <c r="S47" s="25" t="e">
        <f>VLOOKUP($A47, Table2[#All],4,FALSE)</f>
        <v>#N/A</v>
      </c>
      <c r="T47" s="25" t="e">
        <f>VLOOKUP($A47, Table2[#All],5,FALSE)</f>
        <v>#N/A</v>
      </c>
      <c r="U47" s="25" t="e">
        <f>VLOOKUP($A47, Table2[#All],6,FALSE)</f>
        <v>#N/A</v>
      </c>
    </row>
    <row r="48" spans="1:21" x14ac:dyDescent="0.25">
      <c r="A48" s="17">
        <v>3308</v>
      </c>
      <c r="B48" s="1">
        <v>9</v>
      </c>
      <c r="C48" s="1">
        <v>17</v>
      </c>
      <c r="D48" s="1">
        <v>521</v>
      </c>
      <c r="E48" s="1">
        <v>67</v>
      </c>
      <c r="F48" s="1">
        <v>19</v>
      </c>
      <c r="G48" s="1">
        <v>4</v>
      </c>
      <c r="H48" s="1">
        <v>1</v>
      </c>
      <c r="I48" s="1">
        <v>1</v>
      </c>
      <c r="J48" s="1">
        <v>164</v>
      </c>
      <c r="K48" s="1">
        <v>15</v>
      </c>
      <c r="L48" s="1">
        <v>65</v>
      </c>
      <c r="M48" s="1" t="s">
        <v>4</v>
      </c>
      <c r="N48" s="1" t="s">
        <v>1</v>
      </c>
      <c r="O48" s="1" t="s">
        <v>2</v>
      </c>
      <c r="P48" s="1" t="s">
        <v>15</v>
      </c>
      <c r="Q48" s="25">
        <f>VLOOKUP($A48, Table2[#All],2,FALSE)</f>
        <v>47</v>
      </c>
      <c r="R48" s="25">
        <f>VLOOKUP($A48, Table2[#All],3,FALSE)</f>
        <v>66</v>
      </c>
      <c r="S48" s="25">
        <f>VLOOKUP($A48, Table2[#All],4,FALSE)</f>
        <v>33</v>
      </c>
      <c r="T48" s="25">
        <f>VLOOKUP($A48, Table2[#All],5,FALSE)</f>
        <v>51</v>
      </c>
      <c r="U48" s="25">
        <f>VLOOKUP($A48, Table2[#All],6,FALSE)</f>
        <v>36</v>
      </c>
    </row>
    <row r="49" spans="1:21" x14ac:dyDescent="0.25">
      <c r="A49" s="17">
        <v>3320</v>
      </c>
      <c r="B49" s="1">
        <v>4</v>
      </c>
      <c r="C49" s="1">
        <v>1</v>
      </c>
      <c r="D49" s="1">
        <v>566</v>
      </c>
      <c r="E49" s="1">
        <v>74</v>
      </c>
      <c r="F49" s="1">
        <v>20</v>
      </c>
      <c r="G49" s="1">
        <v>11</v>
      </c>
      <c r="H49" s="1">
        <v>1</v>
      </c>
      <c r="I49" s="1">
        <v>3</v>
      </c>
      <c r="J49" s="1">
        <v>190</v>
      </c>
      <c r="K49" s="1">
        <v>9</v>
      </c>
      <c r="L49" s="1">
        <v>84</v>
      </c>
      <c r="M49" s="1" t="s">
        <v>0</v>
      </c>
      <c r="N49" s="1" t="s">
        <v>2</v>
      </c>
      <c r="O49" s="1" t="s">
        <v>17</v>
      </c>
      <c r="P49" s="1" t="s">
        <v>15</v>
      </c>
      <c r="Q49" s="25">
        <f>VLOOKUP($A49, Table2[#All],2,FALSE)</f>
        <v>71</v>
      </c>
      <c r="R49" s="25">
        <f>VLOOKUP($A49, Table2[#All],3,FALSE)</f>
        <v>61</v>
      </c>
      <c r="S49" s="25">
        <f>VLOOKUP($A49, Table2[#All],4,FALSE)</f>
        <v>41</v>
      </c>
      <c r="T49" s="25">
        <f>VLOOKUP($A49, Table2[#All],5,FALSE)</f>
        <v>72</v>
      </c>
      <c r="U49" s="25">
        <f>VLOOKUP($A49, Table2[#All],6,FALSE)</f>
        <v>74</v>
      </c>
    </row>
    <row r="50" spans="1:21" x14ac:dyDescent="0.25">
      <c r="A50" s="17">
        <v>3349</v>
      </c>
      <c r="B50" s="1">
        <v>5</v>
      </c>
      <c r="C50" s="1">
        <v>5</v>
      </c>
      <c r="D50" s="1">
        <v>533</v>
      </c>
      <c r="E50" s="1">
        <v>66</v>
      </c>
      <c r="F50" s="1">
        <v>22</v>
      </c>
      <c r="G50" s="1">
        <v>9</v>
      </c>
      <c r="H50" s="1">
        <v>1</v>
      </c>
      <c r="I50" s="1">
        <v>0</v>
      </c>
      <c r="J50" s="1">
        <v>180</v>
      </c>
      <c r="K50" s="1">
        <v>0</v>
      </c>
      <c r="L50" s="1">
        <v>70</v>
      </c>
      <c r="M50" s="1" t="s">
        <v>0</v>
      </c>
      <c r="N50" s="1" t="s">
        <v>1</v>
      </c>
      <c r="O50" s="1" t="s">
        <v>2</v>
      </c>
      <c r="P50" s="1" t="s">
        <v>6</v>
      </c>
      <c r="Q50" s="25" t="e">
        <f>VLOOKUP($A50, Table2[#All],2,FALSE)</f>
        <v>#N/A</v>
      </c>
      <c r="R50" s="25" t="e">
        <f>VLOOKUP($A50, Table2[#All],3,FALSE)</f>
        <v>#N/A</v>
      </c>
      <c r="S50" s="25" t="e">
        <f>VLOOKUP($A50, Table2[#All],4,FALSE)</f>
        <v>#N/A</v>
      </c>
      <c r="T50" s="25" t="e">
        <f>VLOOKUP($A50, Table2[#All],5,FALSE)</f>
        <v>#N/A</v>
      </c>
      <c r="U50" s="25" t="e">
        <f>VLOOKUP($A50, Table2[#All],6,FALSE)</f>
        <v>#N/A</v>
      </c>
    </row>
    <row r="51" spans="1:21" x14ac:dyDescent="0.25">
      <c r="A51" s="17">
        <v>3513</v>
      </c>
      <c r="B51" s="1">
        <v>10</v>
      </c>
      <c r="C51" s="1">
        <v>13</v>
      </c>
      <c r="D51" s="1">
        <v>521</v>
      </c>
      <c r="E51" s="1">
        <v>55</v>
      </c>
      <c r="F51" s="1">
        <v>20</v>
      </c>
      <c r="G51" s="1">
        <v>6</v>
      </c>
      <c r="H51" s="1">
        <v>0</v>
      </c>
      <c r="I51" s="1">
        <v>2</v>
      </c>
      <c r="J51" s="1">
        <v>167</v>
      </c>
      <c r="K51" s="1">
        <v>0</v>
      </c>
      <c r="L51" s="1">
        <v>70</v>
      </c>
      <c r="M51" s="1" t="s">
        <v>4</v>
      </c>
      <c r="N51" s="1" t="s">
        <v>5</v>
      </c>
      <c r="O51" s="1" t="s">
        <v>10</v>
      </c>
      <c r="P51" s="1" t="s">
        <v>8</v>
      </c>
      <c r="Q51" s="25">
        <f>VLOOKUP($A51, Table2[#All],2,FALSE)</f>
        <v>88</v>
      </c>
      <c r="R51" s="25">
        <f>VLOOKUP($A51, Table2[#All],3,FALSE)</f>
        <v>54</v>
      </c>
      <c r="S51" s="25">
        <f>VLOOKUP($A51, Table2[#All],4,FALSE)</f>
        <v>48</v>
      </c>
      <c r="T51" s="25">
        <f>VLOOKUP($A51, Table2[#All],5,FALSE)</f>
        <v>29</v>
      </c>
      <c r="U51" s="25">
        <f>VLOOKUP($A51, Table2[#All],6,FALSE)</f>
        <v>28</v>
      </c>
    </row>
    <row r="52" spans="1:21" x14ac:dyDescent="0.25">
      <c r="A52" s="17">
        <v>3559</v>
      </c>
      <c r="B52" s="1">
        <v>5</v>
      </c>
      <c r="C52" s="1">
        <v>0</v>
      </c>
      <c r="D52" s="1">
        <v>529</v>
      </c>
      <c r="E52" s="1">
        <v>60</v>
      </c>
      <c r="F52" s="1">
        <v>20</v>
      </c>
      <c r="G52" s="1">
        <v>5</v>
      </c>
      <c r="H52" s="1">
        <v>1</v>
      </c>
      <c r="I52" s="1">
        <v>0</v>
      </c>
      <c r="J52" s="1">
        <v>160</v>
      </c>
      <c r="K52" s="1">
        <v>7</v>
      </c>
      <c r="L52" s="1">
        <v>60</v>
      </c>
      <c r="M52" s="1" t="s">
        <v>4</v>
      </c>
      <c r="N52" s="1" t="s">
        <v>2</v>
      </c>
      <c r="O52" s="1" t="s">
        <v>7</v>
      </c>
      <c r="P52" s="1" t="s">
        <v>18</v>
      </c>
      <c r="Q52" s="25" t="e">
        <f>VLOOKUP($A52, Table2[#All],2,FALSE)</f>
        <v>#N/A</v>
      </c>
      <c r="R52" s="25" t="e">
        <f>VLOOKUP($A52, Table2[#All],3,FALSE)</f>
        <v>#N/A</v>
      </c>
      <c r="S52" s="25" t="e">
        <f>VLOOKUP($A52, Table2[#All],4,FALSE)</f>
        <v>#N/A</v>
      </c>
      <c r="T52" s="25" t="e">
        <f>VLOOKUP($A52, Table2[#All],5,FALSE)</f>
        <v>#N/A</v>
      </c>
      <c r="U52" s="25" t="e">
        <f>VLOOKUP($A52, Table2[#All],6,FALSE)</f>
        <v>#N/A</v>
      </c>
    </row>
    <row r="53" spans="1:21" x14ac:dyDescent="0.25">
      <c r="A53" s="17">
        <v>3675</v>
      </c>
      <c r="B53" s="1">
        <v>10</v>
      </c>
      <c r="C53" s="1">
        <v>20</v>
      </c>
      <c r="D53" s="1">
        <v>380</v>
      </c>
      <c r="E53" s="1">
        <v>86</v>
      </c>
      <c r="F53" s="1">
        <v>33</v>
      </c>
      <c r="G53" s="1">
        <v>8</v>
      </c>
      <c r="H53" s="1">
        <v>2</v>
      </c>
      <c r="I53" s="1">
        <v>1</v>
      </c>
      <c r="J53" s="1">
        <v>194</v>
      </c>
      <c r="K53" s="1">
        <v>0</v>
      </c>
      <c r="L53" s="1">
        <v>87</v>
      </c>
      <c r="M53" s="1" t="s">
        <v>0</v>
      </c>
      <c r="N53" s="1" t="s">
        <v>1</v>
      </c>
      <c r="O53" s="1" t="s">
        <v>2</v>
      </c>
      <c r="P53" s="1" t="s">
        <v>15</v>
      </c>
      <c r="Q53" s="25" t="e">
        <f>VLOOKUP($A53, Table2[#All],2,FALSE)</f>
        <v>#N/A</v>
      </c>
      <c r="R53" s="25" t="e">
        <f>VLOOKUP($A53, Table2[#All],3,FALSE)</f>
        <v>#N/A</v>
      </c>
      <c r="S53" s="25" t="e">
        <f>VLOOKUP($A53, Table2[#All],4,FALSE)</f>
        <v>#N/A</v>
      </c>
      <c r="T53" s="25" t="e">
        <f>VLOOKUP($A53, Table2[#All],5,FALSE)</f>
        <v>#N/A</v>
      </c>
      <c r="U53" s="25" t="e">
        <f>VLOOKUP($A53, Table2[#All],6,FALSE)</f>
        <v>#N/A</v>
      </c>
    </row>
    <row r="54" spans="1:21" x14ac:dyDescent="0.25">
      <c r="A54" s="17">
        <v>3988</v>
      </c>
      <c r="B54" s="1">
        <v>8</v>
      </c>
      <c r="C54" s="1">
        <v>5</v>
      </c>
      <c r="D54" s="1">
        <v>525</v>
      </c>
      <c r="E54" s="1">
        <v>76</v>
      </c>
      <c r="F54" s="1">
        <v>22</v>
      </c>
      <c r="G54" s="1">
        <v>5</v>
      </c>
      <c r="H54" s="1">
        <v>1</v>
      </c>
      <c r="I54" s="1">
        <v>0</v>
      </c>
      <c r="J54" s="1">
        <v>167</v>
      </c>
      <c r="K54" s="1">
        <v>0</v>
      </c>
      <c r="L54" s="1">
        <v>56</v>
      </c>
      <c r="M54" s="1" t="s">
        <v>4</v>
      </c>
      <c r="N54" s="1" t="s">
        <v>1</v>
      </c>
      <c r="O54" s="1" t="s">
        <v>2</v>
      </c>
      <c r="P54" s="1" t="s">
        <v>8</v>
      </c>
      <c r="Q54" s="25" t="e">
        <f>VLOOKUP($A54, Table2[#All],2,FALSE)</f>
        <v>#N/A</v>
      </c>
      <c r="R54" s="25" t="e">
        <f>VLOOKUP($A54, Table2[#All],3,FALSE)</f>
        <v>#N/A</v>
      </c>
      <c r="S54" s="25" t="e">
        <f>VLOOKUP($A54, Table2[#All],4,FALSE)</f>
        <v>#N/A</v>
      </c>
      <c r="T54" s="25" t="e">
        <f>VLOOKUP($A54, Table2[#All],5,FALSE)</f>
        <v>#N/A</v>
      </c>
      <c r="U54" s="25" t="e">
        <f>VLOOKUP($A54, Table2[#All],6,FALSE)</f>
        <v>#N/A</v>
      </c>
    </row>
    <row r="55" spans="1:21" x14ac:dyDescent="0.25">
      <c r="A55" s="17">
        <v>4091</v>
      </c>
      <c r="B55" s="1">
        <v>5</v>
      </c>
      <c r="C55" s="1">
        <v>4.4000000000000004</v>
      </c>
      <c r="D55" s="1">
        <v>564</v>
      </c>
      <c r="E55" s="1">
        <v>74</v>
      </c>
      <c r="F55" s="1">
        <v>23</v>
      </c>
      <c r="G55" s="1">
        <v>7.5</v>
      </c>
      <c r="H55" s="1">
        <v>0</v>
      </c>
      <c r="I55" s="1">
        <v>1</v>
      </c>
      <c r="J55" s="1">
        <v>176</v>
      </c>
      <c r="K55" s="1">
        <v>1</v>
      </c>
      <c r="L55" s="1">
        <v>64</v>
      </c>
      <c r="M55" s="1" t="s">
        <v>4</v>
      </c>
      <c r="N55" s="1" t="s">
        <v>1</v>
      </c>
      <c r="O55" s="1" t="s">
        <v>10</v>
      </c>
      <c r="P55" s="1" t="s">
        <v>15</v>
      </c>
      <c r="Q55" s="25">
        <f>VLOOKUP($A55, Table2[#All],2,FALSE)</f>
        <v>79</v>
      </c>
      <c r="R55" s="25">
        <f>VLOOKUP($A55, Table2[#All],3,FALSE)</f>
        <v>55</v>
      </c>
      <c r="S55" s="25">
        <f>VLOOKUP($A55, Table2[#All],4,FALSE)</f>
        <v>48</v>
      </c>
      <c r="T55" s="25">
        <f>VLOOKUP($A55, Table2[#All],5,FALSE)</f>
        <v>29</v>
      </c>
      <c r="U55" s="25">
        <f>VLOOKUP($A55, Table2[#All],6,FALSE)</f>
        <v>92</v>
      </c>
    </row>
    <row r="56" spans="1:21" x14ac:dyDescent="0.25">
      <c r="A56" s="17">
        <v>4118</v>
      </c>
      <c r="B56" s="1">
        <v>9</v>
      </c>
      <c r="C56" s="1">
        <v>42</v>
      </c>
      <c r="D56" s="1">
        <v>488</v>
      </c>
      <c r="E56" s="1">
        <v>67</v>
      </c>
      <c r="F56" s="1">
        <v>25</v>
      </c>
      <c r="G56" s="1">
        <v>10</v>
      </c>
      <c r="H56" s="1">
        <v>4</v>
      </c>
      <c r="I56" s="1">
        <v>1</v>
      </c>
      <c r="J56" s="1">
        <v>193</v>
      </c>
      <c r="K56" s="1">
        <v>0</v>
      </c>
      <c r="L56" s="1">
        <v>87</v>
      </c>
      <c r="M56" s="1" t="s">
        <v>0</v>
      </c>
      <c r="N56" s="1" t="s">
        <v>1</v>
      </c>
      <c r="O56" s="1" t="s">
        <v>17</v>
      </c>
      <c r="P56" s="1" t="s">
        <v>12</v>
      </c>
      <c r="Q56" s="25">
        <f>VLOOKUP($A56, Table2[#All],2,FALSE)</f>
        <v>57</v>
      </c>
      <c r="R56" s="25">
        <f>VLOOKUP($A56, Table2[#All],3,FALSE)</f>
        <v>51</v>
      </c>
      <c r="S56" s="25">
        <f>VLOOKUP($A56, Table2[#All],4,FALSE)</f>
        <v>39</v>
      </c>
      <c r="T56" s="25">
        <f>VLOOKUP($A56, Table2[#All],5,FALSE)</f>
        <v>61</v>
      </c>
      <c r="U56" s="25">
        <f>VLOOKUP($A56, Table2[#All],6,FALSE)</f>
        <v>33</v>
      </c>
    </row>
    <row r="57" spans="1:21" x14ac:dyDescent="0.25">
      <c r="A57" s="17">
        <v>4230</v>
      </c>
      <c r="B57" s="1">
        <v>10</v>
      </c>
      <c r="C57" s="1">
        <v>4</v>
      </c>
      <c r="D57" s="1">
        <v>545</v>
      </c>
      <c r="E57" s="1">
        <v>65</v>
      </c>
      <c r="F57" s="1">
        <v>20</v>
      </c>
      <c r="G57" s="1">
        <v>5</v>
      </c>
      <c r="H57" s="1">
        <v>3</v>
      </c>
      <c r="I57" s="1">
        <v>0</v>
      </c>
      <c r="J57" s="1">
        <v>163</v>
      </c>
      <c r="K57" s="1">
        <v>0</v>
      </c>
      <c r="L57" s="1">
        <v>55</v>
      </c>
      <c r="M57" s="1" t="s">
        <v>4</v>
      </c>
      <c r="N57" s="1" t="s">
        <v>5</v>
      </c>
      <c r="O57" s="1" t="s">
        <v>10</v>
      </c>
      <c r="P57" s="1" t="s">
        <v>16</v>
      </c>
      <c r="Q57" s="25">
        <f>VLOOKUP($A57, Table2[#All],2,FALSE)</f>
        <v>63</v>
      </c>
      <c r="R57" s="25">
        <f>VLOOKUP($A57, Table2[#All],3,FALSE)</f>
        <v>81</v>
      </c>
      <c r="S57" s="25">
        <f>VLOOKUP($A57, Table2[#All],4,FALSE)</f>
        <v>39</v>
      </c>
      <c r="T57" s="25">
        <f>VLOOKUP($A57, Table2[#All],5,FALSE)</f>
        <v>65</v>
      </c>
      <c r="U57" s="25">
        <f>VLOOKUP($A57, Table2[#All],6,FALSE)</f>
        <v>19</v>
      </c>
    </row>
    <row r="58" spans="1:21" x14ac:dyDescent="0.25">
      <c r="A58" s="17">
        <v>4250</v>
      </c>
      <c r="B58" s="1">
        <v>9</v>
      </c>
      <c r="C58" s="1">
        <v>1</v>
      </c>
      <c r="D58" s="1">
        <v>521</v>
      </c>
      <c r="E58" s="1">
        <v>65</v>
      </c>
      <c r="F58" s="1">
        <v>20</v>
      </c>
      <c r="G58" s="1">
        <v>13</v>
      </c>
      <c r="H58" s="1">
        <v>2</v>
      </c>
      <c r="I58" s="1">
        <v>0</v>
      </c>
      <c r="J58" s="1">
        <v>193</v>
      </c>
      <c r="K58" s="1">
        <v>9</v>
      </c>
      <c r="L58" s="1">
        <v>90</v>
      </c>
      <c r="M58" s="1" t="s">
        <v>0</v>
      </c>
      <c r="N58" s="1" t="s">
        <v>5</v>
      </c>
      <c r="O58" s="1" t="s">
        <v>17</v>
      </c>
      <c r="P58" s="1" t="s">
        <v>6</v>
      </c>
      <c r="Q58" s="25">
        <f>VLOOKUP($A58, Table2[#All],2,FALSE)</f>
        <v>38</v>
      </c>
      <c r="R58" s="25">
        <f>VLOOKUP($A58, Table2[#All],3,FALSE)</f>
        <v>63</v>
      </c>
      <c r="S58" s="25">
        <f>VLOOKUP($A58, Table2[#All],4,FALSE)</f>
        <v>59</v>
      </c>
      <c r="T58" s="25">
        <f>VLOOKUP($A58, Table2[#All],5,FALSE)</f>
        <v>54</v>
      </c>
      <c r="U58" s="25">
        <f>VLOOKUP($A58, Table2[#All],6,FALSE)</f>
        <v>51</v>
      </c>
    </row>
    <row r="59" spans="1:21" x14ac:dyDescent="0.25">
      <c r="A59" s="17">
        <v>4253</v>
      </c>
      <c r="B59" s="1">
        <v>4</v>
      </c>
      <c r="C59" s="1">
        <v>1</v>
      </c>
      <c r="D59" s="1">
        <v>491</v>
      </c>
      <c r="E59" s="1">
        <v>65</v>
      </c>
      <c r="F59" s="1">
        <v>21</v>
      </c>
      <c r="G59" s="1">
        <v>5</v>
      </c>
      <c r="H59" s="1">
        <v>0</v>
      </c>
      <c r="I59" s="1">
        <v>2</v>
      </c>
      <c r="J59" s="1">
        <v>172</v>
      </c>
      <c r="K59" s="1">
        <v>0</v>
      </c>
      <c r="L59" s="1">
        <v>65</v>
      </c>
      <c r="M59" s="1" t="s">
        <v>4</v>
      </c>
      <c r="N59" s="1" t="s">
        <v>5</v>
      </c>
      <c r="O59" s="1" t="s">
        <v>2</v>
      </c>
      <c r="P59" s="1" t="s">
        <v>18</v>
      </c>
      <c r="Q59" s="25">
        <f>VLOOKUP($A59, Table2[#All],2,FALSE)</f>
        <v>84</v>
      </c>
      <c r="R59" s="25">
        <f>VLOOKUP($A59, Table2[#All],3,FALSE)</f>
        <v>55</v>
      </c>
      <c r="S59" s="25">
        <f>VLOOKUP($A59, Table2[#All],4,FALSE)</f>
        <v>47</v>
      </c>
      <c r="T59" s="25">
        <f>VLOOKUP($A59, Table2[#All],5,FALSE)</f>
        <v>63</v>
      </c>
      <c r="U59" s="25">
        <f>VLOOKUP($A59, Table2[#All],6,FALSE)</f>
        <v>31</v>
      </c>
    </row>
    <row r="60" spans="1:21" x14ac:dyDescent="0.25">
      <c r="A60" s="17">
        <v>4397</v>
      </c>
      <c r="B60" s="1">
        <v>10</v>
      </c>
      <c r="C60" s="1">
        <v>15</v>
      </c>
      <c r="D60" s="1">
        <v>557</v>
      </c>
      <c r="E60" s="1">
        <v>50.5</v>
      </c>
      <c r="F60" s="1">
        <v>21</v>
      </c>
      <c r="G60" s="1">
        <v>7</v>
      </c>
      <c r="H60" s="1">
        <v>2</v>
      </c>
      <c r="I60" s="1">
        <v>0</v>
      </c>
      <c r="J60" s="1">
        <v>178</v>
      </c>
      <c r="K60" s="1">
        <v>15</v>
      </c>
      <c r="L60" s="1">
        <v>68</v>
      </c>
      <c r="M60" s="1" t="s">
        <v>0</v>
      </c>
      <c r="N60" s="1" t="s">
        <v>1</v>
      </c>
      <c r="O60" s="1" t="s">
        <v>2</v>
      </c>
      <c r="P60" s="1" t="s">
        <v>14</v>
      </c>
      <c r="Q60" s="25" t="e">
        <f>VLOOKUP($A60, Table2[#All],2,FALSE)</f>
        <v>#N/A</v>
      </c>
      <c r="R60" s="25" t="e">
        <f>VLOOKUP($A60, Table2[#All],3,FALSE)</f>
        <v>#N/A</v>
      </c>
      <c r="S60" s="25" t="e">
        <f>VLOOKUP($A60, Table2[#All],4,FALSE)</f>
        <v>#N/A</v>
      </c>
      <c r="T60" s="25" t="e">
        <f>VLOOKUP($A60, Table2[#All],5,FALSE)</f>
        <v>#N/A</v>
      </c>
      <c r="U60" s="25" t="e">
        <f>VLOOKUP($A60, Table2[#All],6,FALSE)</f>
        <v>#N/A</v>
      </c>
    </row>
    <row r="61" spans="1:21" x14ac:dyDescent="0.25">
      <c r="A61" s="17">
        <v>4602</v>
      </c>
      <c r="B61" s="1">
        <v>4</v>
      </c>
      <c r="C61" s="1">
        <v>7</v>
      </c>
      <c r="D61" s="1">
        <v>490</v>
      </c>
      <c r="E61" s="1">
        <v>70</v>
      </c>
      <c r="F61" s="1">
        <v>23</v>
      </c>
      <c r="G61" s="1">
        <v>7</v>
      </c>
      <c r="H61" s="1">
        <v>0</v>
      </c>
      <c r="I61" s="1">
        <v>3</v>
      </c>
      <c r="J61" s="1">
        <v>173</v>
      </c>
      <c r="K61" s="1">
        <v>7</v>
      </c>
      <c r="L61" s="1">
        <v>73</v>
      </c>
      <c r="M61" s="1" t="s">
        <v>4</v>
      </c>
      <c r="N61" s="1" t="s">
        <v>1</v>
      </c>
      <c r="O61" s="1" t="s">
        <v>10</v>
      </c>
      <c r="P61" s="1" t="s">
        <v>12</v>
      </c>
      <c r="Q61" s="25">
        <f>VLOOKUP($A61, Table2[#All],2,FALSE)</f>
        <v>29</v>
      </c>
      <c r="R61" s="25">
        <f>VLOOKUP($A61, Table2[#All],3,FALSE)</f>
        <v>23</v>
      </c>
      <c r="S61" s="25">
        <f>VLOOKUP($A61, Table2[#All],4,FALSE)</f>
        <v>32</v>
      </c>
      <c r="T61" s="25">
        <f>VLOOKUP($A61, Table2[#All],5,FALSE)</f>
        <v>60</v>
      </c>
      <c r="U61" s="25">
        <f>VLOOKUP($A61, Table2[#All],6,FALSE)</f>
        <v>32</v>
      </c>
    </row>
    <row r="62" spans="1:21" x14ac:dyDescent="0.25">
      <c r="A62" s="17">
        <v>4629</v>
      </c>
      <c r="B62" s="1">
        <v>4</v>
      </c>
      <c r="C62" s="1">
        <v>20</v>
      </c>
      <c r="D62" s="1">
        <v>525</v>
      </c>
      <c r="E62" s="1">
        <v>65</v>
      </c>
      <c r="F62" s="1">
        <v>19</v>
      </c>
      <c r="G62" s="1">
        <v>9</v>
      </c>
      <c r="H62" s="1">
        <v>2</v>
      </c>
      <c r="I62" s="1">
        <v>0</v>
      </c>
      <c r="J62" s="1">
        <v>182</v>
      </c>
      <c r="K62" s="1">
        <v>0</v>
      </c>
      <c r="L62" s="1">
        <v>82</v>
      </c>
      <c r="M62" s="1" t="s">
        <v>0</v>
      </c>
      <c r="N62" s="1" t="s">
        <v>2</v>
      </c>
      <c r="O62" s="1" t="s">
        <v>17</v>
      </c>
      <c r="P62" s="1" t="s">
        <v>8</v>
      </c>
      <c r="Q62" s="25" t="e">
        <f>VLOOKUP($A62, Table2[#All],2,FALSE)</f>
        <v>#N/A</v>
      </c>
      <c r="R62" s="25" t="e">
        <f>VLOOKUP($A62, Table2[#All],3,FALSE)</f>
        <v>#N/A</v>
      </c>
      <c r="S62" s="25" t="e">
        <f>VLOOKUP($A62, Table2[#All],4,FALSE)</f>
        <v>#N/A</v>
      </c>
      <c r="T62" s="25" t="e">
        <f>VLOOKUP($A62, Table2[#All],5,FALSE)</f>
        <v>#N/A</v>
      </c>
      <c r="U62" s="25" t="e">
        <f>VLOOKUP($A62, Table2[#All],6,FALSE)</f>
        <v>#N/A</v>
      </c>
    </row>
    <row r="63" spans="1:21" x14ac:dyDescent="0.25">
      <c r="A63" s="17">
        <v>4653</v>
      </c>
      <c r="B63" s="1">
        <v>4</v>
      </c>
      <c r="C63" s="1">
        <v>3</v>
      </c>
      <c r="D63" s="1">
        <v>532</v>
      </c>
      <c r="E63" s="1">
        <v>68</v>
      </c>
      <c r="F63" s="1">
        <v>25</v>
      </c>
      <c r="G63" s="1">
        <v>12</v>
      </c>
      <c r="H63" s="1">
        <v>0</v>
      </c>
      <c r="I63" s="1">
        <v>1</v>
      </c>
      <c r="J63" s="1">
        <v>183</v>
      </c>
      <c r="K63" s="1">
        <v>1</v>
      </c>
      <c r="L63" s="1">
        <v>86</v>
      </c>
      <c r="M63" s="1" t="s">
        <v>0</v>
      </c>
      <c r="N63" s="1" t="s">
        <v>2</v>
      </c>
      <c r="O63" s="1" t="s">
        <v>17</v>
      </c>
      <c r="P63" s="1" t="s">
        <v>9</v>
      </c>
      <c r="Q63" s="25" t="e">
        <f>VLOOKUP($A63, Table2[#All],2,FALSE)</f>
        <v>#N/A</v>
      </c>
      <c r="R63" s="25" t="e">
        <f>VLOOKUP($A63, Table2[#All],3,FALSE)</f>
        <v>#N/A</v>
      </c>
      <c r="S63" s="25" t="e">
        <f>VLOOKUP($A63, Table2[#All],4,FALSE)</f>
        <v>#N/A</v>
      </c>
      <c r="T63" s="25" t="e">
        <f>VLOOKUP($A63, Table2[#All],5,FALSE)</f>
        <v>#N/A</v>
      </c>
      <c r="U63" s="25" t="e">
        <f>VLOOKUP($A63, Table2[#All],6,FALSE)</f>
        <v>#N/A</v>
      </c>
    </row>
    <row r="64" spans="1:21" x14ac:dyDescent="0.25">
      <c r="A64" s="17">
        <v>4768</v>
      </c>
      <c r="B64" s="1">
        <v>8</v>
      </c>
      <c r="C64" s="1">
        <v>20</v>
      </c>
      <c r="D64" s="1">
        <v>532</v>
      </c>
      <c r="E64" s="1">
        <v>72</v>
      </c>
      <c r="F64" s="1">
        <v>25</v>
      </c>
      <c r="G64" s="1">
        <v>12</v>
      </c>
      <c r="H64" s="1">
        <v>1</v>
      </c>
      <c r="I64" s="1">
        <v>1</v>
      </c>
      <c r="J64" s="1">
        <v>192</v>
      </c>
      <c r="K64" s="1">
        <v>22</v>
      </c>
      <c r="L64" s="1">
        <v>90</v>
      </c>
      <c r="M64" s="1" t="s">
        <v>0</v>
      </c>
      <c r="N64" s="1" t="s">
        <v>1</v>
      </c>
      <c r="O64" s="1" t="s">
        <v>2</v>
      </c>
      <c r="P64" s="1" t="s">
        <v>12</v>
      </c>
      <c r="Q64" s="25">
        <f>VLOOKUP($A64, Table2[#All],2,FALSE)</f>
        <v>56</v>
      </c>
      <c r="R64" s="25">
        <f>VLOOKUP($A64, Table2[#All],3,FALSE)</f>
        <v>68</v>
      </c>
      <c r="S64" s="25">
        <f>VLOOKUP($A64, Table2[#All],4,FALSE)</f>
        <v>27</v>
      </c>
      <c r="T64" s="25">
        <f>VLOOKUP($A64, Table2[#All],5,FALSE)</f>
        <v>47</v>
      </c>
      <c r="U64" s="25">
        <f>VLOOKUP($A64, Table2[#All],6,FALSE)</f>
        <v>49</v>
      </c>
    </row>
    <row r="65" spans="1:21" x14ac:dyDescent="0.25">
      <c r="A65" s="17">
        <v>4791</v>
      </c>
      <c r="B65" s="1">
        <v>8</v>
      </c>
      <c r="C65" s="1">
        <v>12</v>
      </c>
      <c r="D65" s="1">
        <v>522</v>
      </c>
      <c r="E65" s="1">
        <v>45</v>
      </c>
      <c r="F65" s="1">
        <v>24</v>
      </c>
      <c r="G65" s="1">
        <v>11</v>
      </c>
      <c r="H65" s="1">
        <v>1</v>
      </c>
      <c r="I65" s="1">
        <v>1</v>
      </c>
      <c r="J65" s="1">
        <v>188</v>
      </c>
      <c r="K65" s="1">
        <v>13</v>
      </c>
      <c r="L65" s="1">
        <v>85</v>
      </c>
      <c r="M65" s="1" t="s">
        <v>0</v>
      </c>
      <c r="N65" s="1" t="s">
        <v>5</v>
      </c>
      <c r="O65" s="1" t="s">
        <v>7</v>
      </c>
      <c r="P65" s="1" t="s">
        <v>3</v>
      </c>
      <c r="Q65" s="25">
        <f>VLOOKUP($A65, Table2[#All],2,FALSE)</f>
        <v>29</v>
      </c>
      <c r="R65" s="25">
        <f>VLOOKUP($A65, Table2[#All],3,FALSE)</f>
        <v>48</v>
      </c>
      <c r="S65" s="25">
        <f>VLOOKUP($A65, Table2[#All],4,FALSE)</f>
        <v>41</v>
      </c>
      <c r="T65" s="25">
        <f>VLOOKUP($A65, Table2[#All],5,FALSE)</f>
        <v>72</v>
      </c>
      <c r="U65" s="25">
        <f>VLOOKUP($A65, Table2[#All],6,FALSE)</f>
        <v>19</v>
      </c>
    </row>
    <row r="66" spans="1:21" x14ac:dyDescent="0.25">
      <c r="A66" s="17">
        <v>4839</v>
      </c>
      <c r="B66" s="1">
        <v>5</v>
      </c>
      <c r="C66" s="1">
        <v>10</v>
      </c>
      <c r="D66" s="1">
        <v>529</v>
      </c>
      <c r="E66" s="1">
        <v>75</v>
      </c>
      <c r="F66" s="1">
        <v>24</v>
      </c>
      <c r="G66" s="1">
        <v>10</v>
      </c>
      <c r="H66" s="1">
        <v>2</v>
      </c>
      <c r="I66" s="1">
        <v>0</v>
      </c>
      <c r="J66" s="1">
        <v>171</v>
      </c>
      <c r="K66" s="1">
        <v>7</v>
      </c>
      <c r="L66" s="1">
        <v>59</v>
      </c>
      <c r="M66" s="1" t="s">
        <v>4</v>
      </c>
      <c r="N66" s="1" t="s">
        <v>1</v>
      </c>
      <c r="O66" s="1" t="s">
        <v>7</v>
      </c>
      <c r="P66" s="1" t="s">
        <v>14</v>
      </c>
      <c r="Q66" s="25" t="e">
        <f>VLOOKUP($A66, Table2[#All],2,FALSE)</f>
        <v>#N/A</v>
      </c>
      <c r="R66" s="25" t="e">
        <f>VLOOKUP($A66, Table2[#All],3,FALSE)</f>
        <v>#N/A</v>
      </c>
      <c r="S66" s="25" t="e">
        <f>VLOOKUP($A66, Table2[#All],4,FALSE)</f>
        <v>#N/A</v>
      </c>
      <c r="T66" s="25" t="e">
        <f>VLOOKUP($A66, Table2[#All],5,FALSE)</f>
        <v>#N/A</v>
      </c>
      <c r="U66" s="25" t="e">
        <f>VLOOKUP($A66, Table2[#All],6,FALSE)</f>
        <v>#N/A</v>
      </c>
    </row>
    <row r="67" spans="1:21" x14ac:dyDescent="0.25">
      <c r="A67" s="17">
        <v>4920</v>
      </c>
      <c r="B67" s="1">
        <v>10</v>
      </c>
      <c r="C67" s="1">
        <v>103</v>
      </c>
      <c r="D67" s="1">
        <v>510</v>
      </c>
      <c r="E67" s="1">
        <v>78</v>
      </c>
      <c r="F67" s="1">
        <v>19</v>
      </c>
      <c r="G67" s="1">
        <v>5</v>
      </c>
      <c r="H67" s="1">
        <v>2</v>
      </c>
      <c r="I67" s="1">
        <v>2</v>
      </c>
      <c r="J67" s="1">
        <v>160</v>
      </c>
      <c r="K67" s="1">
        <v>0</v>
      </c>
      <c r="L67" s="1">
        <v>58</v>
      </c>
      <c r="M67" s="1" t="s">
        <v>4</v>
      </c>
      <c r="N67" s="1" t="s">
        <v>2</v>
      </c>
      <c r="O67" s="1" t="s">
        <v>10</v>
      </c>
      <c r="P67" s="1" t="s">
        <v>13</v>
      </c>
      <c r="Q67" s="25">
        <f>VLOOKUP($A67, Table2[#All],2,FALSE)</f>
        <v>55</v>
      </c>
      <c r="R67" s="25">
        <f>VLOOKUP($A67, Table2[#All],3,FALSE)</f>
        <v>66</v>
      </c>
      <c r="S67" s="25">
        <f>VLOOKUP($A67, Table2[#All],4,FALSE)</f>
        <v>66</v>
      </c>
      <c r="T67" s="25">
        <f>VLOOKUP($A67, Table2[#All],5,FALSE)</f>
        <v>74</v>
      </c>
      <c r="U67" s="25">
        <f>VLOOKUP($A67, Table2[#All],6,FALSE)</f>
        <v>74</v>
      </c>
    </row>
    <row r="68" spans="1:21" x14ac:dyDescent="0.25">
      <c r="A68" s="17">
        <v>5141</v>
      </c>
      <c r="B68" s="1">
        <v>5</v>
      </c>
      <c r="C68" s="1">
        <v>15</v>
      </c>
      <c r="D68" s="1">
        <v>499</v>
      </c>
      <c r="E68" s="1">
        <v>65</v>
      </c>
      <c r="F68" s="1">
        <v>19</v>
      </c>
      <c r="G68" s="1">
        <v>4</v>
      </c>
      <c r="H68" s="1">
        <v>1</v>
      </c>
      <c r="I68" s="1">
        <v>1</v>
      </c>
      <c r="J68" s="1">
        <v>165.1</v>
      </c>
      <c r="K68" s="1">
        <v>15</v>
      </c>
      <c r="L68" s="1">
        <v>60</v>
      </c>
      <c r="M68" s="1" t="s">
        <v>4</v>
      </c>
      <c r="N68" s="1" t="s">
        <v>2</v>
      </c>
      <c r="O68" s="1" t="s">
        <v>2</v>
      </c>
      <c r="P68" s="1" t="s">
        <v>9</v>
      </c>
      <c r="Q68" s="25" t="e">
        <f>VLOOKUP($A68, Table2[#All],2,FALSE)</f>
        <v>#N/A</v>
      </c>
      <c r="R68" s="25" t="e">
        <f>VLOOKUP($A68, Table2[#All],3,FALSE)</f>
        <v>#N/A</v>
      </c>
      <c r="S68" s="25" t="e">
        <f>VLOOKUP($A68, Table2[#All],4,FALSE)</f>
        <v>#N/A</v>
      </c>
      <c r="T68" s="25" t="e">
        <f>VLOOKUP($A68, Table2[#All],5,FALSE)</f>
        <v>#N/A</v>
      </c>
      <c r="U68" s="25" t="e">
        <f>VLOOKUP($A68, Table2[#All],6,FALSE)</f>
        <v>#N/A</v>
      </c>
    </row>
    <row r="69" spans="1:21" x14ac:dyDescent="0.25">
      <c r="A69" s="17">
        <v>5262</v>
      </c>
      <c r="B69" s="1">
        <v>4</v>
      </c>
      <c r="C69" s="1">
        <v>10</v>
      </c>
      <c r="D69" s="3">
        <v>479</v>
      </c>
      <c r="E69" s="1">
        <v>66</v>
      </c>
      <c r="F69" s="1">
        <v>21</v>
      </c>
      <c r="G69" s="1">
        <v>9</v>
      </c>
      <c r="H69" s="1">
        <v>0</v>
      </c>
      <c r="I69" s="1">
        <v>2</v>
      </c>
      <c r="J69" s="1">
        <v>178</v>
      </c>
      <c r="K69" s="1">
        <v>0</v>
      </c>
      <c r="L69" s="1">
        <v>92</v>
      </c>
      <c r="M69" s="1" t="s">
        <v>0</v>
      </c>
      <c r="N69" s="1" t="s">
        <v>1</v>
      </c>
      <c r="O69" s="1" t="s">
        <v>2</v>
      </c>
      <c r="P69" s="1" t="s">
        <v>3</v>
      </c>
      <c r="Q69" s="25" t="e">
        <f>VLOOKUP($A69, Table2[#All],2,FALSE)</f>
        <v>#N/A</v>
      </c>
      <c r="R69" s="25" t="e">
        <f>VLOOKUP($A69, Table2[#All],3,FALSE)</f>
        <v>#N/A</v>
      </c>
      <c r="S69" s="25" t="e">
        <f>VLOOKUP($A69, Table2[#All],4,FALSE)</f>
        <v>#N/A</v>
      </c>
      <c r="T69" s="25" t="e">
        <f>VLOOKUP($A69, Table2[#All],5,FALSE)</f>
        <v>#N/A</v>
      </c>
      <c r="U69" s="25" t="e">
        <f>VLOOKUP($A69, Table2[#All],6,FALSE)</f>
        <v>#N/A</v>
      </c>
    </row>
    <row r="70" spans="1:21" x14ac:dyDescent="0.25">
      <c r="A70" s="17">
        <v>5289</v>
      </c>
      <c r="B70" s="1">
        <v>8</v>
      </c>
      <c r="C70" s="1">
        <v>7</v>
      </c>
      <c r="D70" s="1">
        <v>520</v>
      </c>
      <c r="E70" s="1">
        <v>62</v>
      </c>
      <c r="F70" s="1">
        <v>20</v>
      </c>
      <c r="G70" s="1">
        <v>5</v>
      </c>
      <c r="H70" s="1">
        <v>0</v>
      </c>
      <c r="I70" s="1">
        <v>2</v>
      </c>
      <c r="J70" s="1">
        <v>165</v>
      </c>
      <c r="K70" s="1">
        <v>7</v>
      </c>
      <c r="L70" s="1">
        <v>70</v>
      </c>
      <c r="M70" s="1" t="s">
        <v>4</v>
      </c>
      <c r="N70" s="1" t="s">
        <v>5</v>
      </c>
      <c r="O70" s="1" t="s">
        <v>17</v>
      </c>
      <c r="P70" s="1" t="s">
        <v>8</v>
      </c>
      <c r="Q70" s="25">
        <f>VLOOKUP($A70, Table2[#All],2,FALSE)</f>
        <v>61</v>
      </c>
      <c r="R70" s="25">
        <f>VLOOKUP($A70, Table2[#All],3,FALSE)</f>
        <v>55</v>
      </c>
      <c r="S70" s="25">
        <f>VLOOKUP($A70, Table2[#All],4,FALSE)</f>
        <v>66</v>
      </c>
      <c r="T70" s="25">
        <f>VLOOKUP($A70, Table2[#All],5,FALSE)</f>
        <v>49</v>
      </c>
      <c r="U70" s="25">
        <f>VLOOKUP($A70, Table2[#All],6,FALSE)</f>
        <v>67</v>
      </c>
    </row>
    <row r="71" spans="1:21" x14ac:dyDescent="0.25">
      <c r="A71" s="17">
        <v>5317</v>
      </c>
      <c r="B71" s="1">
        <v>5</v>
      </c>
      <c r="C71" s="1">
        <v>60</v>
      </c>
      <c r="D71" s="1">
        <v>510</v>
      </c>
      <c r="E71" s="1">
        <v>65</v>
      </c>
      <c r="F71" s="1">
        <v>20</v>
      </c>
      <c r="G71" s="1">
        <v>10</v>
      </c>
      <c r="H71" s="1">
        <v>1</v>
      </c>
      <c r="I71" s="1">
        <v>1</v>
      </c>
      <c r="J71" s="1">
        <v>184</v>
      </c>
      <c r="K71" s="1">
        <v>0</v>
      </c>
      <c r="L71" s="1">
        <v>85</v>
      </c>
      <c r="M71" s="1" t="s">
        <v>0</v>
      </c>
      <c r="N71" s="1" t="s">
        <v>5</v>
      </c>
      <c r="O71" s="1" t="s">
        <v>2</v>
      </c>
      <c r="P71" s="1" t="s">
        <v>20</v>
      </c>
      <c r="Q71" s="25">
        <f>VLOOKUP($A71, Table2[#All],2,FALSE)</f>
        <v>25</v>
      </c>
      <c r="R71" s="25">
        <f>VLOOKUP($A71, Table2[#All],3,FALSE)</f>
        <v>24</v>
      </c>
      <c r="S71" s="25">
        <f>VLOOKUP($A71, Table2[#All],4,FALSE)</f>
        <v>49</v>
      </c>
      <c r="T71" s="25">
        <f>VLOOKUP($A71, Table2[#All],5,FALSE)</f>
        <v>44</v>
      </c>
      <c r="U71" s="25">
        <f>VLOOKUP($A71, Table2[#All],6,FALSE)</f>
        <v>10</v>
      </c>
    </row>
    <row r="72" spans="1:21" x14ac:dyDescent="0.25">
      <c r="A72" s="17">
        <v>5406</v>
      </c>
      <c r="B72" s="1">
        <v>7</v>
      </c>
      <c r="C72" s="1">
        <v>1</v>
      </c>
      <c r="D72" s="1">
        <v>554</v>
      </c>
      <c r="E72" s="1">
        <v>72</v>
      </c>
      <c r="F72" s="1">
        <v>20</v>
      </c>
      <c r="G72" s="1">
        <v>6</v>
      </c>
      <c r="H72" s="1">
        <v>2</v>
      </c>
      <c r="I72" s="1">
        <v>1</v>
      </c>
      <c r="J72" s="1">
        <v>163</v>
      </c>
      <c r="K72" s="1">
        <v>0</v>
      </c>
      <c r="L72" s="1">
        <v>74</v>
      </c>
      <c r="M72" s="1" t="s">
        <v>4</v>
      </c>
      <c r="N72" s="1" t="s">
        <v>1</v>
      </c>
      <c r="O72" s="1" t="s">
        <v>2</v>
      </c>
      <c r="P72" s="1" t="s">
        <v>8</v>
      </c>
      <c r="Q72" s="25">
        <f>VLOOKUP($A72, Table2[#All],2,FALSE)</f>
        <v>60</v>
      </c>
      <c r="R72" s="25">
        <f>VLOOKUP($A72, Table2[#All],3,FALSE)</f>
        <v>68</v>
      </c>
      <c r="S72" s="25">
        <f>VLOOKUP($A72, Table2[#All],4,FALSE)</f>
        <v>30</v>
      </c>
      <c r="T72" s="25">
        <f>VLOOKUP($A72, Table2[#All],5,FALSE)</f>
        <v>35</v>
      </c>
      <c r="U72" s="25">
        <f>VLOOKUP($A72, Table2[#All],6,FALSE)</f>
        <v>33</v>
      </c>
    </row>
    <row r="73" spans="1:21" x14ac:dyDescent="0.25">
      <c r="A73" s="17">
        <v>5567</v>
      </c>
      <c r="B73" s="1">
        <v>4</v>
      </c>
      <c r="C73" s="1">
        <v>20</v>
      </c>
      <c r="D73" s="1">
        <v>460</v>
      </c>
      <c r="E73" s="1">
        <v>66</v>
      </c>
      <c r="F73" s="1">
        <v>19</v>
      </c>
      <c r="G73" s="1">
        <v>11</v>
      </c>
      <c r="H73" s="1">
        <v>1</v>
      </c>
      <c r="I73" s="1">
        <v>1</v>
      </c>
      <c r="J73" s="1">
        <v>185</v>
      </c>
      <c r="K73" s="1">
        <v>24</v>
      </c>
      <c r="L73" s="1">
        <v>82</v>
      </c>
      <c r="M73" s="1" t="s">
        <v>0</v>
      </c>
      <c r="N73" s="1" t="s">
        <v>2</v>
      </c>
      <c r="O73" s="1" t="s">
        <v>2</v>
      </c>
      <c r="P73" s="1" t="s">
        <v>15</v>
      </c>
      <c r="Q73" s="25" t="e">
        <f>VLOOKUP($A73, Table2[#All],2,FALSE)</f>
        <v>#N/A</v>
      </c>
      <c r="R73" s="25" t="e">
        <f>VLOOKUP($A73, Table2[#All],3,FALSE)</f>
        <v>#N/A</v>
      </c>
      <c r="S73" s="25" t="e">
        <f>VLOOKUP($A73, Table2[#All],4,FALSE)</f>
        <v>#N/A</v>
      </c>
      <c r="T73" s="25" t="e">
        <f>VLOOKUP($A73, Table2[#All],5,FALSE)</f>
        <v>#N/A</v>
      </c>
      <c r="U73" s="25" t="e">
        <f>VLOOKUP($A73, Table2[#All],6,FALSE)</f>
        <v>#N/A</v>
      </c>
    </row>
    <row r="74" spans="1:21" x14ac:dyDescent="0.25">
      <c r="A74" s="17">
        <v>5692</v>
      </c>
      <c r="B74" s="1">
        <v>5</v>
      </c>
      <c r="C74" s="1">
        <v>7</v>
      </c>
      <c r="D74" s="1">
        <v>550</v>
      </c>
      <c r="E74" s="1">
        <v>73</v>
      </c>
      <c r="F74" s="1">
        <v>23</v>
      </c>
      <c r="G74" s="1">
        <v>6</v>
      </c>
      <c r="H74" s="1">
        <v>1</v>
      </c>
      <c r="I74" s="1">
        <v>0</v>
      </c>
      <c r="J74" s="1">
        <v>174</v>
      </c>
      <c r="K74" s="1">
        <v>1</v>
      </c>
      <c r="L74" s="1">
        <v>68</v>
      </c>
      <c r="M74" s="1" t="s">
        <v>4</v>
      </c>
      <c r="N74" s="1" t="s">
        <v>2</v>
      </c>
      <c r="O74" s="1" t="s">
        <v>2</v>
      </c>
      <c r="P74" s="1" t="s">
        <v>16</v>
      </c>
      <c r="Q74" s="25">
        <f>VLOOKUP($A74, Table2[#All],2,FALSE)</f>
        <v>28</v>
      </c>
      <c r="R74" s="25">
        <f>VLOOKUP($A74, Table2[#All],3,FALSE)</f>
        <v>46</v>
      </c>
      <c r="S74" s="25">
        <f>VLOOKUP($A74, Table2[#All],4,FALSE)</f>
        <v>48</v>
      </c>
      <c r="T74" s="25">
        <f>VLOOKUP($A74, Table2[#All],5,FALSE)</f>
        <v>44</v>
      </c>
      <c r="U74" s="25">
        <f>VLOOKUP($A74, Table2[#All],6,FALSE)</f>
        <v>39</v>
      </c>
    </row>
    <row r="75" spans="1:21" x14ac:dyDescent="0.25">
      <c r="A75" s="17">
        <v>5749</v>
      </c>
      <c r="B75" s="1">
        <v>6</v>
      </c>
      <c r="C75" s="1">
        <v>0</v>
      </c>
      <c r="D75" s="1">
        <v>506</v>
      </c>
      <c r="E75" s="1">
        <v>55</v>
      </c>
      <c r="F75" s="1">
        <v>22</v>
      </c>
      <c r="G75" s="1">
        <v>7</v>
      </c>
      <c r="H75" s="1">
        <v>1</v>
      </c>
      <c r="I75" s="1">
        <v>4</v>
      </c>
      <c r="J75" s="1">
        <v>160</v>
      </c>
      <c r="K75" s="1">
        <v>0</v>
      </c>
      <c r="L75" s="1">
        <v>60</v>
      </c>
      <c r="M75" s="1" t="s">
        <v>0</v>
      </c>
      <c r="N75" s="1" t="s">
        <v>1</v>
      </c>
      <c r="O75" s="1" t="s">
        <v>17</v>
      </c>
      <c r="P75" s="1" t="s">
        <v>9</v>
      </c>
      <c r="Q75" s="25" t="e">
        <f>VLOOKUP($A75, Table2[#All],2,FALSE)</f>
        <v>#N/A</v>
      </c>
      <c r="R75" s="25" t="e">
        <f>VLOOKUP($A75, Table2[#All],3,FALSE)</f>
        <v>#N/A</v>
      </c>
      <c r="S75" s="25" t="e">
        <f>VLOOKUP($A75, Table2[#All],4,FALSE)</f>
        <v>#N/A</v>
      </c>
      <c r="T75" s="25" t="e">
        <f>VLOOKUP($A75, Table2[#All],5,FALSE)</f>
        <v>#N/A</v>
      </c>
      <c r="U75" s="25" t="e">
        <f>VLOOKUP($A75, Table2[#All],6,FALSE)</f>
        <v>#N/A</v>
      </c>
    </row>
    <row r="76" spans="1:21" x14ac:dyDescent="0.25">
      <c r="A76" s="17">
        <v>5870</v>
      </c>
      <c r="B76" s="1">
        <v>5</v>
      </c>
      <c r="C76" s="1">
        <v>0</v>
      </c>
      <c r="D76" s="1">
        <v>517</v>
      </c>
      <c r="E76" s="1">
        <v>68</v>
      </c>
      <c r="F76" s="1">
        <v>19</v>
      </c>
      <c r="G76" s="1">
        <v>11</v>
      </c>
      <c r="H76" s="1">
        <v>1</v>
      </c>
      <c r="I76" s="1">
        <v>1</v>
      </c>
      <c r="J76" s="1">
        <v>176</v>
      </c>
      <c r="K76" s="1">
        <v>0</v>
      </c>
      <c r="L76" s="1">
        <v>76</v>
      </c>
      <c r="M76" s="1" t="s">
        <v>0</v>
      </c>
      <c r="N76" s="1" t="s">
        <v>2</v>
      </c>
      <c r="O76" s="1" t="s">
        <v>2</v>
      </c>
      <c r="P76" s="1" t="s">
        <v>13</v>
      </c>
      <c r="Q76" s="25">
        <f>VLOOKUP($A76, Table2[#All],2,FALSE)</f>
        <v>81</v>
      </c>
      <c r="R76" s="25">
        <f>VLOOKUP($A76, Table2[#All],3,FALSE)</f>
        <v>80</v>
      </c>
      <c r="S76" s="25">
        <f>VLOOKUP($A76, Table2[#All],4,FALSE)</f>
        <v>64</v>
      </c>
      <c r="T76" s="25">
        <f>VLOOKUP($A76, Table2[#All],5,FALSE)</f>
        <v>60</v>
      </c>
      <c r="U76" s="25">
        <f>VLOOKUP($A76, Table2[#All],6,FALSE)</f>
        <v>56</v>
      </c>
    </row>
    <row r="77" spans="1:21" x14ac:dyDescent="0.25">
      <c r="A77" s="17">
        <v>6138</v>
      </c>
      <c r="B77" s="1">
        <v>6</v>
      </c>
      <c r="C77" s="1">
        <v>2</v>
      </c>
      <c r="D77" s="1">
        <v>503</v>
      </c>
      <c r="E77" s="1">
        <v>70</v>
      </c>
      <c r="F77" s="1">
        <v>19</v>
      </c>
      <c r="G77" s="1">
        <v>10</v>
      </c>
      <c r="H77" s="1">
        <v>2</v>
      </c>
      <c r="I77" s="1">
        <v>1</v>
      </c>
      <c r="J77" s="1">
        <v>184</v>
      </c>
      <c r="K77" s="1">
        <v>9</v>
      </c>
      <c r="L77" s="1">
        <v>70</v>
      </c>
      <c r="M77" s="1" t="s">
        <v>0</v>
      </c>
      <c r="N77" s="1" t="s">
        <v>5</v>
      </c>
      <c r="O77" s="1" t="s">
        <v>2</v>
      </c>
      <c r="P77" s="1" t="s">
        <v>11</v>
      </c>
      <c r="Q77" s="25">
        <f>VLOOKUP($A77, Table2[#All],2,FALSE)</f>
        <v>45</v>
      </c>
      <c r="R77" s="25">
        <f>VLOOKUP($A77, Table2[#All],3,FALSE)</f>
        <v>43</v>
      </c>
      <c r="S77" s="25">
        <f>VLOOKUP($A77, Table2[#All],4,FALSE)</f>
        <v>57</v>
      </c>
      <c r="T77" s="25">
        <f>VLOOKUP($A77, Table2[#All],5,FALSE)</f>
        <v>53</v>
      </c>
      <c r="U77" s="25">
        <f>VLOOKUP($A77, Table2[#All],6,FALSE)</f>
        <v>56</v>
      </c>
    </row>
    <row r="78" spans="1:21" x14ac:dyDescent="0.25">
      <c r="A78" s="17">
        <v>6263</v>
      </c>
      <c r="B78" s="1">
        <v>1</v>
      </c>
      <c r="C78" s="1">
        <v>1</v>
      </c>
      <c r="D78" s="1">
        <v>540</v>
      </c>
      <c r="E78" s="1">
        <v>70</v>
      </c>
      <c r="F78" s="1">
        <v>20</v>
      </c>
      <c r="G78" s="1">
        <v>6</v>
      </c>
      <c r="H78" s="1">
        <v>0</v>
      </c>
      <c r="I78" s="1">
        <v>1</v>
      </c>
      <c r="J78" s="1">
        <v>170</v>
      </c>
      <c r="K78" s="1">
        <v>11</v>
      </c>
      <c r="L78" s="1">
        <v>75</v>
      </c>
      <c r="M78" s="1" t="s">
        <v>4</v>
      </c>
      <c r="N78" s="1" t="s">
        <v>2</v>
      </c>
      <c r="O78" s="1" t="s">
        <v>2</v>
      </c>
      <c r="P78" s="1" t="s">
        <v>11</v>
      </c>
      <c r="Q78" s="25">
        <f>VLOOKUP($A78, Table2[#All],2,FALSE)</f>
        <v>64</v>
      </c>
      <c r="R78" s="25">
        <f>VLOOKUP($A78, Table2[#All],3,FALSE)</f>
        <v>71</v>
      </c>
      <c r="S78" s="25">
        <f>VLOOKUP($A78, Table2[#All],4,FALSE)</f>
        <v>35</v>
      </c>
      <c r="T78" s="25">
        <f>VLOOKUP($A78, Table2[#All],5,FALSE)</f>
        <v>42</v>
      </c>
      <c r="U78" s="25">
        <f>VLOOKUP($A78, Table2[#All],6,FALSE)</f>
        <v>21</v>
      </c>
    </row>
    <row r="79" spans="1:21" x14ac:dyDescent="0.25">
      <c r="A79" s="17">
        <v>6290</v>
      </c>
      <c r="B79" s="1">
        <v>1</v>
      </c>
      <c r="C79" s="1">
        <v>8</v>
      </c>
      <c r="D79" s="1">
        <v>407</v>
      </c>
      <c r="E79" s="1">
        <v>73</v>
      </c>
      <c r="F79" s="3">
        <v>20</v>
      </c>
      <c r="G79" s="1">
        <v>9.5</v>
      </c>
      <c r="H79" s="1">
        <v>2</v>
      </c>
      <c r="I79" s="1">
        <v>0</v>
      </c>
      <c r="J79" s="1">
        <v>181</v>
      </c>
      <c r="K79" s="1">
        <v>15</v>
      </c>
      <c r="L79" s="1">
        <v>87</v>
      </c>
      <c r="M79" s="1" t="s">
        <v>0</v>
      </c>
      <c r="N79" s="1" t="s">
        <v>5</v>
      </c>
      <c r="O79" s="1" t="s">
        <v>2</v>
      </c>
      <c r="P79" s="1" t="s">
        <v>9</v>
      </c>
      <c r="Q79" s="25" t="e">
        <f>VLOOKUP($A79, Table2[#All],2,FALSE)</f>
        <v>#N/A</v>
      </c>
      <c r="R79" s="25" t="e">
        <f>VLOOKUP($A79, Table2[#All],3,FALSE)</f>
        <v>#N/A</v>
      </c>
      <c r="S79" s="25" t="e">
        <f>VLOOKUP($A79, Table2[#All],4,FALSE)</f>
        <v>#N/A</v>
      </c>
      <c r="T79" s="25" t="e">
        <f>VLOOKUP($A79, Table2[#All],5,FALSE)</f>
        <v>#N/A</v>
      </c>
      <c r="U79" s="25" t="e">
        <f>VLOOKUP($A79, Table2[#All],6,FALSE)</f>
        <v>#N/A</v>
      </c>
    </row>
    <row r="80" spans="1:21" x14ac:dyDescent="0.25">
      <c r="A80" s="17">
        <v>6402</v>
      </c>
      <c r="B80" s="1">
        <v>4</v>
      </c>
      <c r="C80" s="1">
        <v>4</v>
      </c>
      <c r="D80" s="1">
        <v>500</v>
      </c>
      <c r="E80" s="1">
        <v>65</v>
      </c>
      <c r="F80" s="1">
        <v>22</v>
      </c>
      <c r="G80" s="1">
        <v>7</v>
      </c>
      <c r="H80" s="1">
        <v>0</v>
      </c>
      <c r="I80" s="1">
        <v>3</v>
      </c>
      <c r="J80" s="1">
        <v>177</v>
      </c>
      <c r="K80" s="1">
        <v>0</v>
      </c>
      <c r="L80" s="1">
        <v>73</v>
      </c>
      <c r="M80" s="1" t="s">
        <v>4</v>
      </c>
      <c r="N80" s="1" t="s">
        <v>5</v>
      </c>
      <c r="O80" s="1" t="s">
        <v>2</v>
      </c>
      <c r="P80" s="1" t="s">
        <v>6</v>
      </c>
      <c r="Q80" s="25">
        <f>VLOOKUP($A80, Table2[#All],2,FALSE)</f>
        <v>78</v>
      </c>
      <c r="R80" s="25">
        <f>VLOOKUP($A80, Table2[#All],3,FALSE)</f>
        <v>68</v>
      </c>
      <c r="S80" s="25">
        <f>VLOOKUP($A80, Table2[#All],4,FALSE)</f>
        <v>53</v>
      </c>
      <c r="T80" s="25">
        <f>VLOOKUP($A80, Table2[#All],5,FALSE)</f>
        <v>71</v>
      </c>
      <c r="U80" s="25">
        <f>VLOOKUP($A80, Table2[#All],6,FALSE)</f>
        <v>63</v>
      </c>
    </row>
    <row r="81" spans="1:21" x14ac:dyDescent="0.25">
      <c r="A81" s="17">
        <v>6413</v>
      </c>
      <c r="B81" s="1">
        <v>7</v>
      </c>
      <c r="C81" s="1">
        <v>0.5</v>
      </c>
      <c r="D81" s="1">
        <v>521</v>
      </c>
      <c r="E81" s="1">
        <v>68</v>
      </c>
      <c r="F81" s="1">
        <v>20</v>
      </c>
      <c r="G81" s="1">
        <v>6</v>
      </c>
      <c r="H81" s="1">
        <v>1</v>
      </c>
      <c r="I81" s="1">
        <v>0</v>
      </c>
      <c r="J81" s="1">
        <v>165</v>
      </c>
      <c r="K81" s="1">
        <v>0</v>
      </c>
      <c r="L81" s="1">
        <v>60</v>
      </c>
      <c r="M81" s="1" t="s">
        <v>4</v>
      </c>
      <c r="N81" s="1" t="s">
        <v>1</v>
      </c>
      <c r="O81" s="1" t="s">
        <v>2</v>
      </c>
      <c r="P81" s="1" t="s">
        <v>3</v>
      </c>
      <c r="Q81" s="25">
        <f>VLOOKUP($A81, Table2[#All],2,FALSE)</f>
        <v>64</v>
      </c>
      <c r="R81" s="25">
        <f>VLOOKUP($A81, Table2[#All],3,FALSE)</f>
        <v>43</v>
      </c>
      <c r="S81" s="25">
        <f>VLOOKUP($A81, Table2[#All],4,FALSE)</f>
        <v>30</v>
      </c>
      <c r="T81" s="25">
        <f>VLOOKUP($A81, Table2[#All],5,FALSE)</f>
        <v>72</v>
      </c>
      <c r="U81" s="25">
        <f>VLOOKUP($A81, Table2[#All],6,FALSE)</f>
        <v>44</v>
      </c>
    </row>
    <row r="82" spans="1:21" x14ac:dyDescent="0.25">
      <c r="A82" s="17">
        <v>6521</v>
      </c>
      <c r="B82" s="1">
        <v>5</v>
      </c>
      <c r="C82" s="1">
        <v>18</v>
      </c>
      <c r="D82" s="1">
        <v>456</v>
      </c>
      <c r="E82" s="1">
        <v>78</v>
      </c>
      <c r="F82" s="1">
        <v>21</v>
      </c>
      <c r="G82" s="1">
        <v>8</v>
      </c>
      <c r="H82" s="1">
        <v>1</v>
      </c>
      <c r="I82" s="1">
        <v>1</v>
      </c>
      <c r="J82" s="1">
        <v>169</v>
      </c>
      <c r="K82" s="1">
        <v>7</v>
      </c>
      <c r="L82" s="1">
        <v>68</v>
      </c>
      <c r="M82" s="1" t="s">
        <v>4</v>
      </c>
      <c r="N82" s="1" t="s">
        <v>2</v>
      </c>
      <c r="O82" s="1" t="s">
        <v>2</v>
      </c>
      <c r="P82" s="1" t="s">
        <v>8</v>
      </c>
      <c r="Q82" s="25">
        <f>VLOOKUP($A82, Table2[#All],2,FALSE)</f>
        <v>64</v>
      </c>
      <c r="R82" s="25">
        <f>VLOOKUP($A82, Table2[#All],3,FALSE)</f>
        <v>46</v>
      </c>
      <c r="S82" s="25">
        <f>VLOOKUP($A82, Table2[#All],4,FALSE)</f>
        <v>19</v>
      </c>
      <c r="T82" s="25">
        <f>VLOOKUP($A82, Table2[#All],5,FALSE)</f>
        <v>47</v>
      </c>
      <c r="U82" s="25">
        <f>VLOOKUP($A82, Table2[#All],6,FALSE)</f>
        <v>32</v>
      </c>
    </row>
    <row r="83" spans="1:21" x14ac:dyDescent="0.25">
      <c r="A83" s="17">
        <v>6552</v>
      </c>
      <c r="B83" s="1">
        <v>7</v>
      </c>
      <c r="C83" s="1">
        <v>24</v>
      </c>
      <c r="D83" s="1">
        <v>496</v>
      </c>
      <c r="E83" s="1">
        <v>70</v>
      </c>
      <c r="F83" s="1">
        <v>20</v>
      </c>
      <c r="G83" s="1">
        <v>12</v>
      </c>
      <c r="H83" s="1">
        <v>0</v>
      </c>
      <c r="I83" s="1">
        <v>1</v>
      </c>
      <c r="J83" s="1">
        <v>192</v>
      </c>
      <c r="K83" s="1">
        <v>5</v>
      </c>
      <c r="L83" s="1">
        <v>85</v>
      </c>
      <c r="M83" s="1" t="s">
        <v>0</v>
      </c>
      <c r="N83" s="1" t="s">
        <v>5</v>
      </c>
      <c r="O83" s="1" t="s">
        <v>17</v>
      </c>
      <c r="P83" s="1" t="s">
        <v>15</v>
      </c>
      <c r="Q83" s="25" t="e">
        <f>VLOOKUP($A83, Table2[#All],2,FALSE)</f>
        <v>#N/A</v>
      </c>
      <c r="R83" s="25" t="e">
        <f>VLOOKUP($A83, Table2[#All],3,FALSE)</f>
        <v>#N/A</v>
      </c>
      <c r="S83" s="25" t="e">
        <f>VLOOKUP($A83, Table2[#All],4,FALSE)</f>
        <v>#N/A</v>
      </c>
      <c r="T83" s="25" t="e">
        <f>VLOOKUP($A83, Table2[#All],5,FALSE)</f>
        <v>#N/A</v>
      </c>
      <c r="U83" s="25" t="e">
        <f>VLOOKUP($A83, Table2[#All],6,FALSE)</f>
        <v>#N/A</v>
      </c>
    </row>
    <row r="84" spans="1:21" x14ac:dyDescent="0.25">
      <c r="A84" s="17">
        <v>6666</v>
      </c>
      <c r="B84" s="1">
        <v>3</v>
      </c>
      <c r="C84" s="1">
        <v>1</v>
      </c>
      <c r="D84" s="1">
        <v>500</v>
      </c>
      <c r="E84" s="1">
        <v>70</v>
      </c>
      <c r="F84" s="1">
        <v>22</v>
      </c>
      <c r="G84" s="1">
        <v>12</v>
      </c>
      <c r="H84" s="1">
        <v>1</v>
      </c>
      <c r="I84" s="1">
        <v>0</v>
      </c>
      <c r="J84" s="1">
        <v>185</v>
      </c>
      <c r="K84" s="1">
        <v>19</v>
      </c>
      <c r="L84" s="1">
        <v>89</v>
      </c>
      <c r="M84" s="1" t="s">
        <v>0</v>
      </c>
      <c r="N84" s="1" t="s">
        <v>1</v>
      </c>
      <c r="O84" s="1" t="s">
        <v>10</v>
      </c>
      <c r="P84" s="1" t="s">
        <v>12</v>
      </c>
      <c r="Q84" s="25" t="e">
        <f>VLOOKUP($A84, Table2[#All],2,FALSE)</f>
        <v>#N/A</v>
      </c>
      <c r="R84" s="25" t="e">
        <f>VLOOKUP($A84, Table2[#All],3,FALSE)</f>
        <v>#N/A</v>
      </c>
      <c r="S84" s="25" t="e">
        <f>VLOOKUP($A84, Table2[#All],4,FALSE)</f>
        <v>#N/A</v>
      </c>
      <c r="T84" s="25" t="e">
        <f>VLOOKUP($A84, Table2[#All],5,FALSE)</f>
        <v>#N/A</v>
      </c>
      <c r="U84" s="25" t="e">
        <f>VLOOKUP($A84, Table2[#All],6,FALSE)</f>
        <v>#N/A</v>
      </c>
    </row>
    <row r="85" spans="1:21" x14ac:dyDescent="0.25">
      <c r="A85" s="17">
        <v>6684</v>
      </c>
      <c r="B85" s="1">
        <v>1</v>
      </c>
      <c r="C85" s="1">
        <v>0</v>
      </c>
      <c r="D85" s="1">
        <v>484</v>
      </c>
      <c r="E85" s="1">
        <v>68</v>
      </c>
      <c r="F85" s="1">
        <v>20</v>
      </c>
      <c r="G85" s="1">
        <v>9.5</v>
      </c>
      <c r="H85" s="1">
        <v>2</v>
      </c>
      <c r="I85" s="1">
        <v>1</v>
      </c>
      <c r="J85" s="1">
        <v>188</v>
      </c>
      <c r="K85" s="1">
        <v>0</v>
      </c>
      <c r="L85" s="1">
        <v>73</v>
      </c>
      <c r="M85" s="1" t="s">
        <v>0</v>
      </c>
      <c r="N85" s="1" t="s">
        <v>5</v>
      </c>
      <c r="O85" s="1" t="s">
        <v>10</v>
      </c>
      <c r="P85" s="1" t="s">
        <v>8</v>
      </c>
      <c r="Q85" s="25" t="e">
        <f>VLOOKUP($A85, Table2[#All],2,FALSE)</f>
        <v>#N/A</v>
      </c>
      <c r="R85" s="25" t="e">
        <f>VLOOKUP($A85, Table2[#All],3,FALSE)</f>
        <v>#N/A</v>
      </c>
      <c r="S85" s="25" t="e">
        <f>VLOOKUP($A85, Table2[#All],4,FALSE)</f>
        <v>#N/A</v>
      </c>
      <c r="T85" s="25" t="e">
        <f>VLOOKUP($A85, Table2[#All],5,FALSE)</f>
        <v>#N/A</v>
      </c>
      <c r="U85" s="25" t="e">
        <f>VLOOKUP($A85, Table2[#All],6,FALSE)</f>
        <v>#N/A</v>
      </c>
    </row>
    <row r="86" spans="1:21" x14ac:dyDescent="0.25">
      <c r="A86" s="17">
        <v>6738</v>
      </c>
      <c r="B86" s="1">
        <v>1</v>
      </c>
      <c r="C86" s="1">
        <v>15</v>
      </c>
      <c r="D86" s="1">
        <v>498</v>
      </c>
      <c r="E86" s="1">
        <v>74</v>
      </c>
      <c r="F86" s="1">
        <v>21</v>
      </c>
      <c r="G86" s="1">
        <v>9.5</v>
      </c>
      <c r="H86" s="1">
        <v>1</v>
      </c>
      <c r="I86" s="1">
        <v>1</v>
      </c>
      <c r="J86" s="1">
        <v>186</v>
      </c>
      <c r="K86" s="1">
        <v>15</v>
      </c>
      <c r="L86" s="1">
        <v>80</v>
      </c>
      <c r="M86" s="1" t="s">
        <v>0</v>
      </c>
      <c r="N86" s="1" t="s">
        <v>5</v>
      </c>
      <c r="O86" s="1" t="s">
        <v>7</v>
      </c>
      <c r="P86" s="1" t="s">
        <v>8</v>
      </c>
      <c r="Q86" s="25" t="e">
        <f>VLOOKUP($A86, Table2[#All],2,FALSE)</f>
        <v>#N/A</v>
      </c>
      <c r="R86" s="25" t="e">
        <f>VLOOKUP($A86, Table2[#All],3,FALSE)</f>
        <v>#N/A</v>
      </c>
      <c r="S86" s="25" t="e">
        <f>VLOOKUP($A86, Table2[#All],4,FALSE)</f>
        <v>#N/A</v>
      </c>
      <c r="T86" s="25" t="e">
        <f>VLOOKUP($A86, Table2[#All],5,FALSE)</f>
        <v>#N/A</v>
      </c>
      <c r="U86" s="25" t="e">
        <f>VLOOKUP($A86, Table2[#All],6,FALSE)</f>
        <v>#N/A</v>
      </c>
    </row>
    <row r="87" spans="1:21" x14ac:dyDescent="0.25">
      <c r="A87" s="17">
        <v>6798</v>
      </c>
      <c r="B87" s="1">
        <v>3</v>
      </c>
      <c r="C87" s="1">
        <v>27</v>
      </c>
      <c r="D87" s="1">
        <v>545</v>
      </c>
      <c r="E87" s="1">
        <v>68</v>
      </c>
      <c r="F87" s="1">
        <v>26</v>
      </c>
      <c r="G87" s="1">
        <v>7</v>
      </c>
      <c r="H87" s="1">
        <v>2</v>
      </c>
      <c r="I87" s="1">
        <v>1</v>
      </c>
      <c r="J87" s="1">
        <v>175</v>
      </c>
      <c r="K87" s="1">
        <v>19</v>
      </c>
      <c r="L87" s="1">
        <v>53</v>
      </c>
      <c r="M87" s="1" t="s">
        <v>4</v>
      </c>
      <c r="N87" s="1" t="s">
        <v>5</v>
      </c>
      <c r="O87" s="1" t="s">
        <v>2</v>
      </c>
      <c r="P87" s="1" t="s">
        <v>11</v>
      </c>
      <c r="Q87" s="25" t="e">
        <f>VLOOKUP($A87, Table2[#All],2,FALSE)</f>
        <v>#N/A</v>
      </c>
      <c r="R87" s="25" t="e">
        <f>VLOOKUP($A87, Table2[#All],3,FALSE)</f>
        <v>#N/A</v>
      </c>
      <c r="S87" s="25" t="e">
        <f>VLOOKUP($A87, Table2[#All],4,FALSE)</f>
        <v>#N/A</v>
      </c>
      <c r="T87" s="25" t="e">
        <f>VLOOKUP($A87, Table2[#All],5,FALSE)</f>
        <v>#N/A</v>
      </c>
      <c r="U87" s="25" t="e">
        <f>VLOOKUP($A87, Table2[#All],6,FALSE)</f>
        <v>#N/A</v>
      </c>
    </row>
    <row r="88" spans="1:21" x14ac:dyDescent="0.25">
      <c r="A88" s="17">
        <v>6944</v>
      </c>
      <c r="B88" s="1">
        <v>9</v>
      </c>
      <c r="C88" s="1">
        <v>2</v>
      </c>
      <c r="D88" s="1">
        <v>350</v>
      </c>
      <c r="E88" s="1">
        <v>53</v>
      </c>
      <c r="F88" s="1">
        <v>21</v>
      </c>
      <c r="G88" s="1">
        <v>9</v>
      </c>
      <c r="H88" s="1">
        <v>0</v>
      </c>
      <c r="I88" s="1">
        <v>1</v>
      </c>
      <c r="J88" s="1">
        <v>180</v>
      </c>
      <c r="K88" s="1">
        <v>11</v>
      </c>
      <c r="L88" s="1">
        <v>68</v>
      </c>
      <c r="M88" s="1" t="s">
        <v>0</v>
      </c>
      <c r="N88" s="1" t="s">
        <v>5</v>
      </c>
      <c r="O88" s="1" t="s">
        <v>2</v>
      </c>
      <c r="P88" s="1" t="s">
        <v>6</v>
      </c>
      <c r="Q88" s="25">
        <f>VLOOKUP($A88, Table2[#All],2,FALSE)</f>
        <v>17</v>
      </c>
      <c r="R88" s="25">
        <f>VLOOKUP($A88, Table2[#All],3,FALSE)</f>
        <v>38</v>
      </c>
      <c r="S88" s="25">
        <f>VLOOKUP($A88, Table2[#All],4,FALSE)</f>
        <v>82</v>
      </c>
      <c r="T88" s="25">
        <f>VLOOKUP($A88, Table2[#All],5,FALSE)</f>
        <v>29</v>
      </c>
      <c r="U88" s="25">
        <f>VLOOKUP($A88, Table2[#All],6,FALSE)</f>
        <v>69</v>
      </c>
    </row>
    <row r="89" spans="1:21" x14ac:dyDescent="0.25">
      <c r="A89" s="17">
        <v>6969</v>
      </c>
      <c r="B89" s="1">
        <v>12</v>
      </c>
      <c r="C89" s="1">
        <v>0</v>
      </c>
      <c r="D89" s="1">
        <v>490</v>
      </c>
      <c r="E89" s="1">
        <v>50</v>
      </c>
      <c r="F89" s="1">
        <v>47</v>
      </c>
      <c r="G89" s="1">
        <v>3</v>
      </c>
      <c r="H89" s="1">
        <v>7</v>
      </c>
      <c r="I89" s="1">
        <v>2</v>
      </c>
      <c r="J89" s="1">
        <v>150</v>
      </c>
      <c r="K89" s="1">
        <v>3</v>
      </c>
      <c r="L89" s="1">
        <v>65</v>
      </c>
      <c r="M89" s="1" t="s">
        <v>0</v>
      </c>
      <c r="N89" s="1" t="s">
        <v>2</v>
      </c>
      <c r="O89" s="1" t="s">
        <v>7</v>
      </c>
      <c r="P89" s="1" t="s">
        <v>13</v>
      </c>
      <c r="Q89" s="25" t="e">
        <f>VLOOKUP($A89, Table2[#All],2,FALSE)</f>
        <v>#N/A</v>
      </c>
      <c r="R89" s="25" t="e">
        <f>VLOOKUP($A89, Table2[#All],3,FALSE)</f>
        <v>#N/A</v>
      </c>
      <c r="S89" s="25" t="e">
        <f>VLOOKUP($A89, Table2[#All],4,FALSE)</f>
        <v>#N/A</v>
      </c>
      <c r="T89" s="25" t="e">
        <f>VLOOKUP($A89, Table2[#All],5,FALSE)</f>
        <v>#N/A</v>
      </c>
      <c r="U89" s="25" t="e">
        <f>VLOOKUP($A89, Table2[#All],6,FALSE)</f>
        <v>#N/A</v>
      </c>
    </row>
    <row r="90" spans="1:21" x14ac:dyDescent="0.25">
      <c r="A90" s="17">
        <v>6984</v>
      </c>
      <c r="B90" s="1">
        <v>6</v>
      </c>
      <c r="C90" s="1">
        <v>6</v>
      </c>
      <c r="D90" s="1">
        <v>550</v>
      </c>
      <c r="E90" s="1">
        <v>68</v>
      </c>
      <c r="F90" s="1">
        <v>21</v>
      </c>
      <c r="G90" s="1">
        <v>4</v>
      </c>
      <c r="H90" s="1">
        <v>2</v>
      </c>
      <c r="I90" s="1">
        <v>0</v>
      </c>
      <c r="J90" s="1">
        <v>180</v>
      </c>
      <c r="K90" s="1">
        <v>0</v>
      </c>
      <c r="L90" s="1">
        <v>70</v>
      </c>
      <c r="M90" s="1" t="s">
        <v>0</v>
      </c>
      <c r="N90" s="1" t="s">
        <v>2</v>
      </c>
      <c r="O90" s="1" t="s">
        <v>2</v>
      </c>
      <c r="P90" s="1" t="s">
        <v>16</v>
      </c>
      <c r="Q90" s="25">
        <f>VLOOKUP($A90, Table2[#All],2,FALSE)</f>
        <v>71</v>
      </c>
      <c r="R90" s="25">
        <f>VLOOKUP($A90, Table2[#All],3,FALSE)</f>
        <v>49</v>
      </c>
      <c r="S90" s="25">
        <f>VLOOKUP($A90, Table2[#All],4,FALSE)</f>
        <v>43</v>
      </c>
      <c r="T90" s="25">
        <f>VLOOKUP($A90, Table2[#All],5,FALSE)</f>
        <v>94</v>
      </c>
      <c r="U90" s="25">
        <f>VLOOKUP($A90, Table2[#All],6,FALSE)</f>
        <v>93</v>
      </c>
    </row>
    <row r="91" spans="1:21" x14ac:dyDescent="0.25">
      <c r="A91" s="17">
        <v>7084</v>
      </c>
      <c r="B91" s="1">
        <v>12</v>
      </c>
      <c r="C91" s="1">
        <v>59</v>
      </c>
      <c r="D91" s="1">
        <v>509</v>
      </c>
      <c r="E91" s="1">
        <v>76</v>
      </c>
      <c r="F91" s="1">
        <v>58</v>
      </c>
      <c r="G91" s="1">
        <v>10</v>
      </c>
      <c r="H91" s="1">
        <v>1</v>
      </c>
      <c r="I91" s="1">
        <v>4</v>
      </c>
      <c r="J91" s="1">
        <v>190</v>
      </c>
      <c r="K91" s="1">
        <v>4</v>
      </c>
      <c r="L91" s="1">
        <v>98</v>
      </c>
      <c r="M91" s="1" t="s">
        <v>0</v>
      </c>
      <c r="N91" s="1" t="s">
        <v>5</v>
      </c>
      <c r="O91" s="1" t="s">
        <v>17</v>
      </c>
      <c r="P91" s="1" t="s">
        <v>20</v>
      </c>
      <c r="Q91" s="25">
        <f>VLOOKUP($A91, Table2[#All],2,FALSE)</f>
        <v>32</v>
      </c>
      <c r="R91" s="25">
        <f>VLOOKUP($A91, Table2[#All],3,FALSE)</f>
        <v>45</v>
      </c>
      <c r="S91" s="25">
        <f>VLOOKUP($A91, Table2[#All],4,FALSE)</f>
        <v>35</v>
      </c>
      <c r="T91" s="25">
        <f>VLOOKUP($A91, Table2[#All],5,FALSE)</f>
        <v>49</v>
      </c>
      <c r="U91" s="25">
        <f>VLOOKUP($A91, Table2[#All],6,FALSE)</f>
        <v>36</v>
      </c>
    </row>
    <row r="92" spans="1:21" x14ac:dyDescent="0.25">
      <c r="A92" s="17">
        <v>7115</v>
      </c>
      <c r="B92" s="1">
        <v>5</v>
      </c>
      <c r="C92" s="1">
        <v>1</v>
      </c>
      <c r="D92" s="1">
        <v>400</v>
      </c>
      <c r="E92" s="1">
        <v>54</v>
      </c>
      <c r="F92" s="1">
        <v>22</v>
      </c>
      <c r="G92" s="1">
        <v>11</v>
      </c>
      <c r="H92" s="1">
        <v>0</v>
      </c>
      <c r="I92" s="1">
        <v>0</v>
      </c>
      <c r="J92" s="1">
        <v>182</v>
      </c>
      <c r="K92" s="1">
        <v>9</v>
      </c>
      <c r="L92" s="1">
        <v>88</v>
      </c>
      <c r="M92" s="1" t="s">
        <v>0</v>
      </c>
      <c r="N92" s="1" t="s">
        <v>2</v>
      </c>
      <c r="O92" s="1" t="s">
        <v>2</v>
      </c>
      <c r="P92" s="1" t="s">
        <v>15</v>
      </c>
      <c r="Q92" s="25">
        <f>VLOOKUP($A92, Table2[#All],2,FALSE)</f>
        <v>36</v>
      </c>
      <c r="R92" s="25">
        <f>VLOOKUP($A92, Table2[#All],3,FALSE)</f>
        <v>59</v>
      </c>
      <c r="S92" s="25">
        <f>VLOOKUP($A92, Table2[#All],4,FALSE)</f>
        <v>40</v>
      </c>
      <c r="T92" s="25">
        <f>VLOOKUP($A92, Table2[#All],5,FALSE)</f>
        <v>74</v>
      </c>
      <c r="U92" s="25">
        <f>VLOOKUP($A92, Table2[#All],6,FALSE)</f>
        <v>42</v>
      </c>
    </row>
    <row r="93" spans="1:21" x14ac:dyDescent="0.25">
      <c r="A93" s="17">
        <v>7181</v>
      </c>
      <c r="B93" s="1">
        <v>7</v>
      </c>
      <c r="C93" s="3">
        <v>7</v>
      </c>
      <c r="D93" s="1">
        <v>505</v>
      </c>
      <c r="E93" s="1">
        <v>68</v>
      </c>
      <c r="F93" s="1">
        <v>22</v>
      </c>
      <c r="G93" s="1">
        <v>4</v>
      </c>
      <c r="H93" s="1">
        <v>0</v>
      </c>
      <c r="I93" s="1">
        <v>1</v>
      </c>
      <c r="J93" s="1">
        <v>155</v>
      </c>
      <c r="K93" s="1">
        <v>0</v>
      </c>
      <c r="L93" s="1">
        <v>55</v>
      </c>
      <c r="M93" s="1" t="s">
        <v>4</v>
      </c>
      <c r="N93" s="1" t="s">
        <v>5</v>
      </c>
      <c r="O93" s="1" t="s">
        <v>2</v>
      </c>
      <c r="P93" s="1" t="s">
        <v>6</v>
      </c>
      <c r="Q93" s="25">
        <f>VLOOKUP($A93, Table2[#All],2,FALSE)</f>
        <v>32</v>
      </c>
      <c r="R93" s="25">
        <f>VLOOKUP($A93, Table2[#All],3,FALSE)</f>
        <v>62</v>
      </c>
      <c r="S93" s="25">
        <f>VLOOKUP($A93, Table2[#All],4,FALSE)</f>
        <v>23</v>
      </c>
      <c r="T93" s="25">
        <f>VLOOKUP($A93, Table2[#All],5,FALSE)</f>
        <v>35</v>
      </c>
      <c r="U93" s="25">
        <f>VLOOKUP($A93, Table2[#All],6,FALSE)</f>
        <v>31</v>
      </c>
    </row>
    <row r="94" spans="1:21" x14ac:dyDescent="0.25">
      <c r="A94" s="17">
        <v>7305</v>
      </c>
      <c r="B94" s="1">
        <v>2</v>
      </c>
      <c r="C94" s="1">
        <v>3</v>
      </c>
      <c r="D94" s="1">
        <v>500</v>
      </c>
      <c r="E94" s="1">
        <v>71</v>
      </c>
      <c r="F94" s="1">
        <v>20</v>
      </c>
      <c r="G94" s="1">
        <v>5</v>
      </c>
      <c r="H94" s="1">
        <v>2</v>
      </c>
      <c r="I94" s="1">
        <v>0</v>
      </c>
      <c r="J94" s="1">
        <v>172</v>
      </c>
      <c r="K94" s="1">
        <v>1</v>
      </c>
      <c r="L94" s="1">
        <v>63</v>
      </c>
      <c r="M94" s="1" t="s">
        <v>4</v>
      </c>
      <c r="N94" s="1" t="s">
        <v>1</v>
      </c>
      <c r="O94" s="1" t="s">
        <v>2</v>
      </c>
      <c r="P94" s="1" t="s">
        <v>8</v>
      </c>
      <c r="Q94" s="25">
        <f>VLOOKUP($A94, Table2[#All],2,FALSE)</f>
        <v>52</v>
      </c>
      <c r="R94" s="25">
        <f>VLOOKUP($A94, Table2[#All],3,FALSE)</f>
        <v>49</v>
      </c>
      <c r="S94" s="25">
        <f>VLOOKUP($A94, Table2[#All],4,FALSE)</f>
        <v>40</v>
      </c>
      <c r="T94" s="25">
        <f>VLOOKUP($A94, Table2[#All],5,FALSE)</f>
        <v>88</v>
      </c>
      <c r="U94" s="25">
        <f>VLOOKUP($A94, Table2[#All],6,FALSE)</f>
        <v>56</v>
      </c>
    </row>
    <row r="95" spans="1:21" x14ac:dyDescent="0.25">
      <c r="A95" s="17">
        <v>7386</v>
      </c>
      <c r="B95" s="1">
        <v>3</v>
      </c>
      <c r="C95" s="1">
        <v>4</v>
      </c>
      <c r="D95" s="1">
        <v>200</v>
      </c>
      <c r="E95" s="1">
        <v>70</v>
      </c>
      <c r="F95" s="1">
        <v>21</v>
      </c>
      <c r="G95" s="1">
        <v>11.5</v>
      </c>
      <c r="H95" s="1">
        <v>4</v>
      </c>
      <c r="I95" s="1">
        <v>3</v>
      </c>
      <c r="J95" s="1">
        <v>180</v>
      </c>
      <c r="K95" s="1">
        <v>11</v>
      </c>
      <c r="L95" s="1">
        <v>85</v>
      </c>
      <c r="M95" s="1" t="s">
        <v>0</v>
      </c>
      <c r="N95" s="1" t="s">
        <v>5</v>
      </c>
      <c r="O95" s="1" t="s">
        <v>17</v>
      </c>
      <c r="P95" s="1" t="s">
        <v>6</v>
      </c>
      <c r="Q95" s="25" t="e">
        <f>VLOOKUP($A95, Table2[#All],2,FALSE)</f>
        <v>#N/A</v>
      </c>
      <c r="R95" s="25" t="e">
        <f>VLOOKUP($A95, Table2[#All],3,FALSE)</f>
        <v>#N/A</v>
      </c>
      <c r="S95" s="25" t="e">
        <f>VLOOKUP($A95, Table2[#All],4,FALSE)</f>
        <v>#N/A</v>
      </c>
      <c r="T95" s="25" t="e">
        <f>VLOOKUP($A95, Table2[#All],5,FALSE)</f>
        <v>#N/A</v>
      </c>
      <c r="U95" s="25" t="e">
        <f>VLOOKUP($A95, Table2[#All],6,FALSE)</f>
        <v>#N/A</v>
      </c>
    </row>
    <row r="96" spans="1:21" x14ac:dyDescent="0.25">
      <c r="A96" s="17">
        <v>7489</v>
      </c>
      <c r="B96" s="1">
        <v>6</v>
      </c>
      <c r="C96" s="1">
        <v>3</v>
      </c>
      <c r="D96" s="1">
        <v>560</v>
      </c>
      <c r="E96" s="1">
        <v>70</v>
      </c>
      <c r="F96" s="1">
        <v>24</v>
      </c>
      <c r="G96" s="1">
        <v>9</v>
      </c>
      <c r="H96" s="1">
        <v>2</v>
      </c>
      <c r="I96" s="1">
        <v>0</v>
      </c>
      <c r="J96" s="1">
        <v>178</v>
      </c>
      <c r="K96" s="1">
        <v>9</v>
      </c>
      <c r="L96" s="1">
        <v>80</v>
      </c>
      <c r="M96" s="1" t="s">
        <v>0</v>
      </c>
      <c r="N96" s="1" t="s">
        <v>1</v>
      </c>
      <c r="O96" s="1" t="s">
        <v>10</v>
      </c>
      <c r="P96" s="1" t="s">
        <v>15</v>
      </c>
      <c r="Q96" s="25" t="e">
        <f>VLOOKUP($A96, Table2[#All],2,FALSE)</f>
        <v>#N/A</v>
      </c>
      <c r="R96" s="25" t="e">
        <f>VLOOKUP($A96, Table2[#All],3,FALSE)</f>
        <v>#N/A</v>
      </c>
      <c r="S96" s="25" t="e">
        <f>VLOOKUP($A96, Table2[#All],4,FALSE)</f>
        <v>#N/A</v>
      </c>
      <c r="T96" s="25" t="e">
        <f>VLOOKUP($A96, Table2[#All],5,FALSE)</f>
        <v>#N/A</v>
      </c>
      <c r="U96" s="25" t="e">
        <f>VLOOKUP($A96, Table2[#All],6,FALSE)</f>
        <v>#N/A</v>
      </c>
    </row>
    <row r="97" spans="1:21" x14ac:dyDescent="0.25">
      <c r="A97" s="17">
        <v>7501</v>
      </c>
      <c r="B97" s="1">
        <v>10</v>
      </c>
      <c r="C97" s="1">
        <v>8</v>
      </c>
      <c r="D97" s="1">
        <v>350</v>
      </c>
      <c r="E97" s="1">
        <v>55</v>
      </c>
      <c r="F97" s="1">
        <v>28</v>
      </c>
      <c r="G97" s="1">
        <v>9</v>
      </c>
      <c r="H97" s="1">
        <v>2</v>
      </c>
      <c r="I97" s="1">
        <v>1</v>
      </c>
      <c r="J97" s="1">
        <v>170</v>
      </c>
      <c r="K97" s="1">
        <v>5</v>
      </c>
      <c r="L97" s="1">
        <v>82</v>
      </c>
      <c r="M97" s="1" t="s">
        <v>0</v>
      </c>
      <c r="N97" s="1" t="s">
        <v>2</v>
      </c>
      <c r="O97" s="1" t="s">
        <v>10</v>
      </c>
      <c r="P97" s="1" t="s">
        <v>11</v>
      </c>
      <c r="Q97" s="25" t="e">
        <f>VLOOKUP($A97, Table2[#All],2,FALSE)</f>
        <v>#N/A</v>
      </c>
      <c r="R97" s="25" t="e">
        <f>VLOOKUP($A97, Table2[#All],3,FALSE)</f>
        <v>#N/A</v>
      </c>
      <c r="S97" s="25" t="e">
        <f>VLOOKUP($A97, Table2[#All],4,FALSE)</f>
        <v>#N/A</v>
      </c>
      <c r="T97" s="25" t="e">
        <f>VLOOKUP($A97, Table2[#All],5,FALSE)</f>
        <v>#N/A</v>
      </c>
      <c r="U97" s="25" t="e">
        <f>VLOOKUP($A97, Table2[#All],6,FALSE)</f>
        <v>#N/A</v>
      </c>
    </row>
    <row r="98" spans="1:21" x14ac:dyDescent="0.25">
      <c r="A98" s="17">
        <v>7654</v>
      </c>
      <c r="B98" s="1">
        <v>6</v>
      </c>
      <c r="C98" s="1">
        <v>15</v>
      </c>
      <c r="D98" s="1">
        <v>450</v>
      </c>
      <c r="E98" s="1">
        <v>67</v>
      </c>
      <c r="F98" s="1">
        <v>20</v>
      </c>
      <c r="G98" s="1">
        <v>9</v>
      </c>
      <c r="H98" s="1">
        <v>1</v>
      </c>
      <c r="I98" s="1">
        <v>1</v>
      </c>
      <c r="J98" s="1">
        <v>187</v>
      </c>
      <c r="K98" s="1">
        <v>0</v>
      </c>
      <c r="L98" s="1">
        <v>75</v>
      </c>
      <c r="M98" s="1" t="s">
        <v>0</v>
      </c>
      <c r="N98" s="1" t="s">
        <v>2</v>
      </c>
      <c r="O98" s="1" t="s">
        <v>17</v>
      </c>
      <c r="P98" s="1" t="s">
        <v>3</v>
      </c>
      <c r="Q98" s="25" t="e">
        <f>VLOOKUP($A98, Table2[#All],2,FALSE)</f>
        <v>#N/A</v>
      </c>
      <c r="R98" s="25" t="e">
        <f>VLOOKUP($A98, Table2[#All],3,FALSE)</f>
        <v>#N/A</v>
      </c>
      <c r="S98" s="25" t="e">
        <f>VLOOKUP($A98, Table2[#All],4,FALSE)</f>
        <v>#N/A</v>
      </c>
      <c r="T98" s="25" t="e">
        <f>VLOOKUP($A98, Table2[#All],5,FALSE)</f>
        <v>#N/A</v>
      </c>
      <c r="U98" s="25" t="e">
        <f>VLOOKUP($A98, Table2[#All],6,FALSE)</f>
        <v>#N/A</v>
      </c>
    </row>
    <row r="99" spans="1:21" x14ac:dyDescent="0.25">
      <c r="A99" s="17">
        <v>7677</v>
      </c>
      <c r="B99" s="1">
        <v>6</v>
      </c>
      <c r="C99" s="1">
        <v>30</v>
      </c>
      <c r="D99" s="1">
        <v>600</v>
      </c>
      <c r="E99" s="3">
        <v>71</v>
      </c>
      <c r="F99" s="1">
        <v>20</v>
      </c>
      <c r="G99" s="1">
        <v>5</v>
      </c>
      <c r="H99" s="1">
        <v>1</v>
      </c>
      <c r="I99" s="1">
        <v>2</v>
      </c>
      <c r="J99" s="1">
        <v>180</v>
      </c>
      <c r="K99" s="1">
        <v>0</v>
      </c>
      <c r="L99" s="1">
        <v>55</v>
      </c>
      <c r="M99" s="1" t="s">
        <v>4</v>
      </c>
      <c r="N99" s="1" t="s">
        <v>5</v>
      </c>
      <c r="O99" s="1" t="s">
        <v>2</v>
      </c>
      <c r="P99" s="1" t="s">
        <v>6</v>
      </c>
      <c r="Q99" s="25" t="e">
        <f>VLOOKUP($A99, Table2[#All],2,FALSE)</f>
        <v>#N/A</v>
      </c>
      <c r="R99" s="25" t="e">
        <f>VLOOKUP($A99, Table2[#All],3,FALSE)</f>
        <v>#N/A</v>
      </c>
      <c r="S99" s="25" t="e">
        <f>VLOOKUP($A99, Table2[#All],4,FALSE)</f>
        <v>#N/A</v>
      </c>
      <c r="T99" s="25" t="e">
        <f>VLOOKUP($A99, Table2[#All],5,FALSE)</f>
        <v>#N/A</v>
      </c>
      <c r="U99" s="25" t="e">
        <f>VLOOKUP($A99, Table2[#All],6,FALSE)</f>
        <v>#N/A</v>
      </c>
    </row>
    <row r="100" spans="1:21" x14ac:dyDescent="0.25">
      <c r="A100" s="17">
        <v>7703</v>
      </c>
      <c r="B100" s="1">
        <v>6</v>
      </c>
      <c r="C100" s="1">
        <v>3</v>
      </c>
      <c r="D100" s="1">
        <v>550</v>
      </c>
      <c r="E100" s="1">
        <v>75</v>
      </c>
      <c r="F100" s="1">
        <v>21</v>
      </c>
      <c r="G100" s="1">
        <v>9</v>
      </c>
      <c r="H100" s="1">
        <v>1</v>
      </c>
      <c r="I100" s="1">
        <v>2</v>
      </c>
      <c r="J100" s="1">
        <v>178</v>
      </c>
      <c r="K100" s="1">
        <v>7</v>
      </c>
      <c r="L100" s="1">
        <v>70</v>
      </c>
      <c r="M100" s="1" t="s">
        <v>0</v>
      </c>
      <c r="N100" s="1" t="s">
        <v>2</v>
      </c>
      <c r="O100" s="1" t="s">
        <v>2</v>
      </c>
      <c r="P100" s="1" t="s">
        <v>8</v>
      </c>
      <c r="Q100" s="25">
        <f>VLOOKUP($A100, Table2[#All],2,FALSE)</f>
        <v>71</v>
      </c>
      <c r="R100" s="25">
        <f>VLOOKUP($A100, Table2[#All],3,FALSE)</f>
        <v>66</v>
      </c>
      <c r="S100" s="25">
        <f>VLOOKUP($A100, Table2[#All],4,FALSE)</f>
        <v>65</v>
      </c>
      <c r="T100" s="25">
        <f>VLOOKUP($A100, Table2[#All],5,FALSE)</f>
        <v>31</v>
      </c>
      <c r="U100" s="25">
        <f>VLOOKUP($A100, Table2[#All],6,FALSE)</f>
        <v>81</v>
      </c>
    </row>
    <row r="101" spans="1:21" x14ac:dyDescent="0.25">
      <c r="A101" s="17">
        <v>7721</v>
      </c>
      <c r="B101" s="1">
        <v>4</v>
      </c>
      <c r="C101" s="1">
        <v>6</v>
      </c>
      <c r="D101" s="1">
        <v>545</v>
      </c>
      <c r="E101" s="1">
        <v>70</v>
      </c>
      <c r="F101" s="1">
        <v>24</v>
      </c>
      <c r="G101" s="1">
        <v>9</v>
      </c>
      <c r="H101" s="1">
        <v>1</v>
      </c>
      <c r="I101" s="1">
        <v>1</v>
      </c>
      <c r="J101" s="1">
        <v>182</v>
      </c>
      <c r="K101" s="1">
        <v>0</v>
      </c>
      <c r="L101" s="1">
        <v>80</v>
      </c>
      <c r="M101" s="1" t="s">
        <v>0</v>
      </c>
      <c r="N101" s="1" t="s">
        <v>5</v>
      </c>
      <c r="O101" s="1" t="s">
        <v>10</v>
      </c>
      <c r="P101" s="1" t="s">
        <v>6</v>
      </c>
      <c r="Q101" s="25">
        <f>VLOOKUP($A101, Table2[#All],2,FALSE)</f>
        <v>28</v>
      </c>
      <c r="R101" s="25">
        <f>VLOOKUP($A101, Table2[#All],3,FALSE)</f>
        <v>66</v>
      </c>
      <c r="S101" s="25">
        <f>VLOOKUP($A101, Table2[#All],4,FALSE)</f>
        <v>49</v>
      </c>
      <c r="T101" s="25">
        <f>VLOOKUP($A101, Table2[#All],5,FALSE)</f>
        <v>57</v>
      </c>
      <c r="U101" s="25">
        <f>VLOOKUP($A101, Table2[#All],6,FALSE)</f>
        <v>57</v>
      </c>
    </row>
    <row r="102" spans="1:21" x14ac:dyDescent="0.25">
      <c r="A102" s="17">
        <v>7835</v>
      </c>
      <c r="B102" s="1">
        <v>2</v>
      </c>
      <c r="C102" s="1">
        <v>2</v>
      </c>
      <c r="D102" s="1">
        <v>498</v>
      </c>
      <c r="E102" s="1">
        <v>82</v>
      </c>
      <c r="F102" s="1">
        <v>21</v>
      </c>
      <c r="G102" s="1">
        <v>11</v>
      </c>
      <c r="H102" s="1">
        <v>2</v>
      </c>
      <c r="I102" s="1">
        <v>1</v>
      </c>
      <c r="J102" s="1">
        <v>187</v>
      </c>
      <c r="K102" s="1">
        <v>2</v>
      </c>
      <c r="L102" s="1">
        <v>105</v>
      </c>
      <c r="M102" s="1" t="s">
        <v>0</v>
      </c>
      <c r="N102" s="1" t="s">
        <v>2</v>
      </c>
      <c r="O102" s="1" t="s">
        <v>2</v>
      </c>
      <c r="P102" s="1" t="s">
        <v>11</v>
      </c>
      <c r="Q102" s="25" t="e">
        <f>VLOOKUP($A102, Table2[#All],2,FALSE)</f>
        <v>#N/A</v>
      </c>
      <c r="R102" s="25" t="e">
        <f>VLOOKUP($A102, Table2[#All],3,FALSE)</f>
        <v>#N/A</v>
      </c>
      <c r="S102" s="25" t="e">
        <f>VLOOKUP($A102, Table2[#All],4,FALSE)</f>
        <v>#N/A</v>
      </c>
      <c r="T102" s="25" t="e">
        <f>VLOOKUP($A102, Table2[#All],5,FALSE)</f>
        <v>#N/A</v>
      </c>
      <c r="U102" s="25" t="e">
        <f>VLOOKUP($A102, Table2[#All],6,FALSE)</f>
        <v>#N/A</v>
      </c>
    </row>
    <row r="103" spans="1:21" x14ac:dyDescent="0.25">
      <c r="A103" s="17">
        <v>7865</v>
      </c>
      <c r="B103" s="1">
        <v>4</v>
      </c>
      <c r="C103" s="1">
        <v>2</v>
      </c>
      <c r="D103" s="1">
        <v>130</v>
      </c>
      <c r="E103" s="1">
        <v>68</v>
      </c>
      <c r="F103" s="1">
        <v>25</v>
      </c>
      <c r="G103" s="1">
        <v>3</v>
      </c>
      <c r="H103" s="1">
        <v>2</v>
      </c>
      <c r="I103" s="1">
        <v>0</v>
      </c>
      <c r="J103" s="1">
        <v>181</v>
      </c>
      <c r="K103" s="1">
        <v>1</v>
      </c>
      <c r="L103" s="1">
        <v>88</v>
      </c>
      <c r="M103" s="1" t="s">
        <v>0</v>
      </c>
      <c r="N103" s="1" t="s">
        <v>5</v>
      </c>
      <c r="O103" s="1" t="s">
        <v>17</v>
      </c>
      <c r="P103" s="1" t="s">
        <v>11</v>
      </c>
      <c r="Q103" s="25">
        <f>VLOOKUP($A103, Table2[#All],2,FALSE)</f>
        <v>73</v>
      </c>
      <c r="R103" s="25">
        <f>VLOOKUP($A103, Table2[#All],3,FALSE)</f>
        <v>54</v>
      </c>
      <c r="S103" s="25">
        <f>VLOOKUP($A103, Table2[#All],4,FALSE)</f>
        <v>57</v>
      </c>
      <c r="T103" s="25">
        <f>VLOOKUP($A103, Table2[#All],5,FALSE)</f>
        <v>82</v>
      </c>
      <c r="U103" s="25">
        <f>VLOOKUP($A103, Table2[#All],6,FALSE)</f>
        <v>63</v>
      </c>
    </row>
    <row r="104" spans="1:21" x14ac:dyDescent="0.25">
      <c r="A104" s="17">
        <v>7896</v>
      </c>
      <c r="B104" s="1">
        <v>2</v>
      </c>
      <c r="C104" s="1">
        <v>6</v>
      </c>
      <c r="D104" s="1">
        <v>233</v>
      </c>
      <c r="E104" s="1">
        <v>68</v>
      </c>
      <c r="F104" s="1">
        <v>23</v>
      </c>
      <c r="G104" s="1">
        <v>11</v>
      </c>
      <c r="H104" s="1">
        <v>0</v>
      </c>
      <c r="I104" s="1">
        <v>1</v>
      </c>
      <c r="J104" s="1">
        <v>183</v>
      </c>
      <c r="K104" s="1">
        <v>1</v>
      </c>
      <c r="L104" s="1">
        <v>74</v>
      </c>
      <c r="M104" s="1" t="s">
        <v>0</v>
      </c>
      <c r="N104" s="1" t="s">
        <v>5</v>
      </c>
      <c r="O104" s="1" t="s">
        <v>2</v>
      </c>
      <c r="P104" s="1" t="s">
        <v>6</v>
      </c>
      <c r="Q104" s="25" t="e">
        <f>VLOOKUP($A104, Table2[#All],2,FALSE)</f>
        <v>#N/A</v>
      </c>
      <c r="R104" s="25" t="e">
        <f>VLOOKUP($A104, Table2[#All],3,FALSE)</f>
        <v>#N/A</v>
      </c>
      <c r="S104" s="25" t="e">
        <f>VLOOKUP($A104, Table2[#All],4,FALSE)</f>
        <v>#N/A</v>
      </c>
      <c r="T104" s="25" t="e">
        <f>VLOOKUP($A104, Table2[#All],5,FALSE)</f>
        <v>#N/A</v>
      </c>
      <c r="U104" s="25" t="e">
        <f>VLOOKUP($A104, Table2[#All],6,FALSE)</f>
        <v>#N/A</v>
      </c>
    </row>
    <row r="105" spans="1:21" x14ac:dyDescent="0.25">
      <c r="A105" s="17">
        <v>7987</v>
      </c>
      <c r="B105" s="1">
        <v>4</v>
      </c>
      <c r="C105" s="1">
        <v>11</v>
      </c>
      <c r="D105" s="1">
        <v>511</v>
      </c>
      <c r="E105" s="1">
        <v>65</v>
      </c>
      <c r="F105" s="1">
        <v>21</v>
      </c>
      <c r="G105" s="1">
        <v>10</v>
      </c>
      <c r="H105" s="1">
        <v>1</v>
      </c>
      <c r="I105" s="1">
        <v>0</v>
      </c>
      <c r="J105" s="1">
        <v>180</v>
      </c>
      <c r="K105" s="1">
        <v>13</v>
      </c>
      <c r="L105" s="1">
        <v>82</v>
      </c>
      <c r="M105" s="1" t="s">
        <v>0</v>
      </c>
      <c r="N105" s="1" t="s">
        <v>1</v>
      </c>
      <c r="O105" s="1" t="s">
        <v>2</v>
      </c>
      <c r="P105" s="1" t="s">
        <v>20</v>
      </c>
      <c r="Q105" s="25" t="e">
        <f>VLOOKUP($A105, Table2[#All],2,FALSE)</f>
        <v>#N/A</v>
      </c>
      <c r="R105" s="25" t="e">
        <f>VLOOKUP($A105, Table2[#All],3,FALSE)</f>
        <v>#N/A</v>
      </c>
      <c r="S105" s="25" t="e">
        <f>VLOOKUP($A105, Table2[#All],4,FALSE)</f>
        <v>#N/A</v>
      </c>
      <c r="T105" s="25" t="e">
        <f>VLOOKUP($A105, Table2[#All],5,FALSE)</f>
        <v>#N/A</v>
      </c>
      <c r="U105" s="25" t="e">
        <f>VLOOKUP($A105, Table2[#All],6,FALSE)</f>
        <v>#N/A</v>
      </c>
    </row>
    <row r="106" spans="1:21" x14ac:dyDescent="0.25">
      <c r="A106" s="17">
        <v>8007</v>
      </c>
      <c r="B106" s="1">
        <v>5</v>
      </c>
      <c r="C106" s="1">
        <v>21</v>
      </c>
      <c r="D106" s="1">
        <v>510</v>
      </c>
      <c r="E106" s="1">
        <v>65</v>
      </c>
      <c r="F106" s="1">
        <v>19</v>
      </c>
      <c r="G106" s="1">
        <v>5.5</v>
      </c>
      <c r="H106" s="1">
        <v>0</v>
      </c>
      <c r="I106" s="1">
        <v>1</v>
      </c>
      <c r="J106" s="1">
        <v>165</v>
      </c>
      <c r="K106" s="1">
        <v>0</v>
      </c>
      <c r="L106" s="1">
        <v>62.5</v>
      </c>
      <c r="M106" s="1" t="s">
        <v>4</v>
      </c>
      <c r="N106" s="1" t="s">
        <v>1</v>
      </c>
      <c r="O106" s="1" t="s">
        <v>2</v>
      </c>
      <c r="P106" s="1" t="s">
        <v>8</v>
      </c>
      <c r="Q106" s="25">
        <f>VLOOKUP($A106, Table2[#All],2,FALSE)</f>
        <v>61</v>
      </c>
      <c r="R106" s="25">
        <f>VLOOKUP($A106, Table2[#All],3,FALSE)</f>
        <v>55</v>
      </c>
      <c r="S106" s="25">
        <f>VLOOKUP($A106, Table2[#All],4,FALSE)</f>
        <v>61</v>
      </c>
      <c r="T106" s="25">
        <f>VLOOKUP($A106, Table2[#All],5,FALSE)</f>
        <v>89</v>
      </c>
      <c r="U106" s="25">
        <f>VLOOKUP($A106, Table2[#All],6,FALSE)</f>
        <v>60</v>
      </c>
    </row>
    <row r="107" spans="1:21" x14ac:dyDescent="0.25">
      <c r="A107" s="17">
        <v>8091</v>
      </c>
      <c r="B107" s="1">
        <v>3</v>
      </c>
      <c r="C107" s="1">
        <v>0</v>
      </c>
      <c r="D107" s="1">
        <v>521</v>
      </c>
      <c r="E107" s="1">
        <v>75</v>
      </c>
      <c r="F107" s="1">
        <v>21</v>
      </c>
      <c r="G107" s="1">
        <v>8</v>
      </c>
      <c r="H107" s="1">
        <v>1</v>
      </c>
      <c r="I107" s="1">
        <v>0</v>
      </c>
      <c r="J107" s="1">
        <v>172</v>
      </c>
      <c r="K107" s="1">
        <v>0</v>
      </c>
      <c r="L107" s="1">
        <v>51</v>
      </c>
      <c r="M107" s="1" t="s">
        <v>4</v>
      </c>
      <c r="N107" s="1" t="s">
        <v>2</v>
      </c>
      <c r="O107" s="1" t="s">
        <v>2</v>
      </c>
      <c r="P107" s="1" t="s">
        <v>20</v>
      </c>
      <c r="Q107" s="25" t="e">
        <f>VLOOKUP($A107, Table2[#All],2,FALSE)</f>
        <v>#N/A</v>
      </c>
      <c r="R107" s="25" t="e">
        <f>VLOOKUP($A107, Table2[#All],3,FALSE)</f>
        <v>#N/A</v>
      </c>
      <c r="S107" s="25" t="e">
        <f>VLOOKUP($A107, Table2[#All],4,FALSE)</f>
        <v>#N/A</v>
      </c>
      <c r="T107" s="25" t="e">
        <f>VLOOKUP($A107, Table2[#All],5,FALSE)</f>
        <v>#N/A</v>
      </c>
      <c r="U107" s="25" t="e">
        <f>VLOOKUP($A107, Table2[#All],6,FALSE)</f>
        <v>#N/A</v>
      </c>
    </row>
    <row r="108" spans="1:21" x14ac:dyDescent="0.25">
      <c r="A108" s="17">
        <v>8107</v>
      </c>
      <c r="B108" s="1">
        <v>8</v>
      </c>
      <c r="C108" s="1">
        <v>6</v>
      </c>
      <c r="D108" s="1">
        <v>429</v>
      </c>
      <c r="E108" s="1">
        <v>66</v>
      </c>
      <c r="F108" s="1">
        <v>20</v>
      </c>
      <c r="G108" s="1">
        <v>9</v>
      </c>
      <c r="H108" s="1">
        <v>1</v>
      </c>
      <c r="I108" s="1">
        <v>3</v>
      </c>
      <c r="J108" s="1">
        <v>179</v>
      </c>
      <c r="K108" s="1">
        <v>12</v>
      </c>
      <c r="L108" s="1">
        <v>67</v>
      </c>
      <c r="M108" s="1" t="s">
        <v>4</v>
      </c>
      <c r="N108" s="1" t="s">
        <v>5</v>
      </c>
      <c r="O108" s="1" t="s">
        <v>7</v>
      </c>
      <c r="P108" s="1" t="s">
        <v>8</v>
      </c>
      <c r="Q108" s="25" t="e">
        <f>VLOOKUP($A108, Table2[#All],2,FALSE)</f>
        <v>#N/A</v>
      </c>
      <c r="R108" s="25" t="e">
        <f>VLOOKUP($A108, Table2[#All],3,FALSE)</f>
        <v>#N/A</v>
      </c>
      <c r="S108" s="25" t="e">
        <f>VLOOKUP($A108, Table2[#All],4,FALSE)</f>
        <v>#N/A</v>
      </c>
      <c r="T108" s="25" t="e">
        <f>VLOOKUP($A108, Table2[#All],5,FALSE)</f>
        <v>#N/A</v>
      </c>
      <c r="U108" s="25" t="e">
        <f>VLOOKUP($A108, Table2[#All],6,FALSE)</f>
        <v>#N/A</v>
      </c>
    </row>
    <row r="109" spans="1:21" x14ac:dyDescent="0.25">
      <c r="A109" s="17">
        <v>8118</v>
      </c>
      <c r="B109" s="1">
        <v>4</v>
      </c>
      <c r="C109" s="1">
        <v>4.2</v>
      </c>
      <c r="D109" s="1">
        <v>464</v>
      </c>
      <c r="E109" s="1">
        <v>72</v>
      </c>
      <c r="F109" s="1">
        <v>22</v>
      </c>
      <c r="G109" s="1">
        <v>10</v>
      </c>
      <c r="H109" s="1">
        <v>2</v>
      </c>
      <c r="I109" s="1">
        <v>1</v>
      </c>
      <c r="J109" s="1">
        <v>172</v>
      </c>
      <c r="K109" s="1">
        <v>0</v>
      </c>
      <c r="L109" s="1">
        <v>56</v>
      </c>
      <c r="M109" s="1" t="s">
        <v>4</v>
      </c>
      <c r="N109" s="1" t="s">
        <v>1</v>
      </c>
      <c r="O109" s="1" t="s">
        <v>2</v>
      </c>
      <c r="P109" s="1" t="s">
        <v>8</v>
      </c>
      <c r="Q109" s="25" t="e">
        <f>VLOOKUP($A109, Table2[#All],2,FALSE)</f>
        <v>#N/A</v>
      </c>
      <c r="R109" s="25" t="e">
        <f>VLOOKUP($A109, Table2[#All],3,FALSE)</f>
        <v>#N/A</v>
      </c>
      <c r="S109" s="25" t="e">
        <f>VLOOKUP($A109, Table2[#All],4,FALSE)</f>
        <v>#N/A</v>
      </c>
      <c r="T109" s="25" t="e">
        <f>VLOOKUP($A109, Table2[#All],5,FALSE)</f>
        <v>#N/A</v>
      </c>
      <c r="U109" s="25" t="e">
        <f>VLOOKUP($A109, Table2[#All],6,FALSE)</f>
        <v>#N/A</v>
      </c>
    </row>
    <row r="110" spans="1:21" x14ac:dyDescent="0.25">
      <c r="A110" s="17">
        <v>8188</v>
      </c>
      <c r="B110" s="1">
        <v>6</v>
      </c>
      <c r="C110" s="1">
        <v>4</v>
      </c>
      <c r="D110" s="1">
        <v>544</v>
      </c>
      <c r="E110" s="1">
        <v>79</v>
      </c>
      <c r="F110" s="1">
        <v>22</v>
      </c>
      <c r="G110" s="1">
        <v>5</v>
      </c>
      <c r="H110" s="1">
        <v>2</v>
      </c>
      <c r="I110" s="1">
        <v>1</v>
      </c>
      <c r="J110" s="1">
        <v>165</v>
      </c>
      <c r="K110" s="1">
        <v>0</v>
      </c>
      <c r="L110" s="1">
        <v>51</v>
      </c>
      <c r="M110" s="1" t="s">
        <v>4</v>
      </c>
      <c r="N110" s="1" t="s">
        <v>5</v>
      </c>
      <c r="O110" s="1" t="s">
        <v>10</v>
      </c>
      <c r="P110" s="1" t="s">
        <v>6</v>
      </c>
      <c r="Q110" s="25">
        <f>VLOOKUP($A110, Table2[#All],2,FALSE)</f>
        <v>60</v>
      </c>
      <c r="R110" s="25">
        <f>VLOOKUP($A110, Table2[#All],3,FALSE)</f>
        <v>63</v>
      </c>
      <c r="S110" s="25">
        <f>VLOOKUP($A110, Table2[#All],4,FALSE)</f>
        <v>40</v>
      </c>
      <c r="T110" s="25">
        <f>VLOOKUP($A110, Table2[#All],5,FALSE)</f>
        <v>75</v>
      </c>
      <c r="U110" s="25">
        <f>VLOOKUP($A110, Table2[#All],6,FALSE)</f>
        <v>68</v>
      </c>
    </row>
    <row r="111" spans="1:21" x14ac:dyDescent="0.25">
      <c r="A111" s="17">
        <v>8421</v>
      </c>
      <c r="B111" s="1">
        <v>4</v>
      </c>
      <c r="C111" s="1">
        <v>0</v>
      </c>
      <c r="D111" s="1">
        <v>520</v>
      </c>
      <c r="E111" s="1">
        <v>68</v>
      </c>
      <c r="F111" s="1">
        <v>22</v>
      </c>
      <c r="G111" s="1">
        <v>11</v>
      </c>
      <c r="H111" s="1">
        <v>1</v>
      </c>
      <c r="I111" s="1">
        <v>1</v>
      </c>
      <c r="J111" s="1">
        <v>190</v>
      </c>
      <c r="K111" s="1">
        <v>0</v>
      </c>
      <c r="L111" s="1">
        <v>94</v>
      </c>
      <c r="M111" s="1" t="s">
        <v>0</v>
      </c>
      <c r="N111" s="1" t="s">
        <v>5</v>
      </c>
      <c r="O111" s="1" t="s">
        <v>2</v>
      </c>
      <c r="P111" s="1" t="s">
        <v>6</v>
      </c>
      <c r="Q111" s="25">
        <f>VLOOKUP($A111, Table2[#All],2,FALSE)</f>
        <v>82</v>
      </c>
      <c r="R111" s="25">
        <f>VLOOKUP($A111, Table2[#All],3,FALSE)</f>
        <v>52</v>
      </c>
      <c r="S111" s="25">
        <f>VLOOKUP($A111, Table2[#All],4,FALSE)</f>
        <v>71</v>
      </c>
      <c r="T111" s="25">
        <f>VLOOKUP($A111, Table2[#All],5,FALSE)</f>
        <v>49</v>
      </c>
      <c r="U111" s="25">
        <f>VLOOKUP($A111, Table2[#All],6,FALSE)</f>
        <v>40</v>
      </c>
    </row>
    <row r="112" spans="1:21" x14ac:dyDescent="0.25">
      <c r="A112" s="17">
        <v>8510</v>
      </c>
      <c r="B112" s="1">
        <v>8</v>
      </c>
      <c r="C112" s="1">
        <v>2</v>
      </c>
      <c r="D112" s="1">
        <v>512</v>
      </c>
      <c r="E112" s="1">
        <v>67</v>
      </c>
      <c r="F112" s="1">
        <v>21</v>
      </c>
      <c r="G112" s="1">
        <v>5</v>
      </c>
      <c r="H112" s="1">
        <v>1</v>
      </c>
      <c r="I112" s="1">
        <v>0</v>
      </c>
      <c r="J112" s="1">
        <v>178</v>
      </c>
      <c r="K112" s="1">
        <v>0</v>
      </c>
      <c r="L112" s="1">
        <v>64</v>
      </c>
      <c r="M112" s="1" t="s">
        <v>4</v>
      </c>
      <c r="N112" s="1" t="s">
        <v>5</v>
      </c>
      <c r="O112" s="1" t="s">
        <v>10</v>
      </c>
      <c r="P112" s="1" t="s">
        <v>18</v>
      </c>
      <c r="Q112" s="25">
        <f>VLOOKUP($A112, Table2[#All],2,FALSE)</f>
        <v>34</v>
      </c>
      <c r="R112" s="25">
        <f>VLOOKUP($A112, Table2[#All],3,FALSE)</f>
        <v>40</v>
      </c>
      <c r="S112" s="25">
        <f>VLOOKUP($A112, Table2[#All],4,FALSE)</f>
        <v>55</v>
      </c>
      <c r="T112" s="25">
        <f>VLOOKUP($A112, Table2[#All],5,FALSE)</f>
        <v>83</v>
      </c>
      <c r="U112" s="25">
        <f>VLOOKUP($A112, Table2[#All],6,FALSE)</f>
        <v>22</v>
      </c>
    </row>
    <row r="113" spans="1:21" x14ac:dyDescent="0.25">
      <c r="A113" s="17">
        <v>8532</v>
      </c>
      <c r="B113" s="1">
        <v>8</v>
      </c>
      <c r="C113" s="1">
        <v>35</v>
      </c>
      <c r="D113" s="1">
        <v>534</v>
      </c>
      <c r="E113" s="1">
        <v>74</v>
      </c>
      <c r="F113" s="1">
        <v>36</v>
      </c>
      <c r="G113" s="1">
        <v>10</v>
      </c>
      <c r="H113" s="1">
        <v>2</v>
      </c>
      <c r="I113" s="1">
        <v>1</v>
      </c>
      <c r="J113" s="1">
        <v>183</v>
      </c>
      <c r="K113" s="1">
        <v>5</v>
      </c>
      <c r="L113" s="1">
        <v>78</v>
      </c>
      <c r="M113" s="1" t="s">
        <v>0</v>
      </c>
      <c r="N113" s="1" t="s">
        <v>5</v>
      </c>
      <c r="O113" s="1" t="s">
        <v>2</v>
      </c>
      <c r="P113" s="1" t="s">
        <v>8</v>
      </c>
      <c r="Q113" s="25" t="e">
        <f>VLOOKUP($A113, Table2[#All],2,FALSE)</f>
        <v>#N/A</v>
      </c>
      <c r="R113" s="25" t="e">
        <f>VLOOKUP($A113, Table2[#All],3,FALSE)</f>
        <v>#N/A</v>
      </c>
      <c r="S113" s="25" t="e">
        <f>VLOOKUP($A113, Table2[#All],4,FALSE)</f>
        <v>#N/A</v>
      </c>
      <c r="T113" s="25" t="e">
        <f>VLOOKUP($A113, Table2[#All],5,FALSE)</f>
        <v>#N/A</v>
      </c>
      <c r="U113" s="25" t="e">
        <f>VLOOKUP($A113, Table2[#All],6,FALSE)</f>
        <v>#N/A</v>
      </c>
    </row>
    <row r="114" spans="1:21" x14ac:dyDescent="0.25">
      <c r="A114" s="17">
        <v>8626</v>
      </c>
      <c r="B114" s="1">
        <v>5</v>
      </c>
      <c r="C114" s="1">
        <v>5</v>
      </c>
      <c r="D114" s="1">
        <v>397</v>
      </c>
      <c r="E114" s="1">
        <v>65</v>
      </c>
      <c r="F114" s="1">
        <v>22</v>
      </c>
      <c r="G114" s="1">
        <v>5</v>
      </c>
      <c r="H114" s="1">
        <v>2</v>
      </c>
      <c r="I114" s="1">
        <v>0</v>
      </c>
      <c r="J114" s="1">
        <v>153</v>
      </c>
      <c r="K114" s="1">
        <v>0</v>
      </c>
      <c r="L114" s="1">
        <v>55</v>
      </c>
      <c r="M114" s="1" t="s">
        <v>4</v>
      </c>
      <c r="N114" s="1" t="s">
        <v>2</v>
      </c>
      <c r="O114" s="1" t="s">
        <v>2</v>
      </c>
      <c r="P114" s="1" t="s">
        <v>15</v>
      </c>
      <c r="Q114" s="25">
        <f>VLOOKUP($A114, Table2[#All],2,FALSE)</f>
        <v>25</v>
      </c>
      <c r="R114" s="25">
        <f>VLOOKUP($A114, Table2[#All],3,FALSE)</f>
        <v>55</v>
      </c>
      <c r="S114" s="25">
        <f>VLOOKUP($A114, Table2[#All],4,FALSE)</f>
        <v>43</v>
      </c>
      <c r="T114" s="25">
        <f>VLOOKUP($A114, Table2[#All],5,FALSE)</f>
        <v>61</v>
      </c>
      <c r="U114" s="25">
        <f>VLOOKUP($A114, Table2[#All],6,FALSE)</f>
        <v>44</v>
      </c>
    </row>
    <row r="115" spans="1:21" x14ac:dyDescent="0.25">
      <c r="A115" s="17">
        <v>8798</v>
      </c>
      <c r="B115" s="1">
        <v>8</v>
      </c>
      <c r="C115" s="1">
        <v>20</v>
      </c>
      <c r="D115" s="1">
        <v>366</v>
      </c>
      <c r="E115" s="1">
        <v>72</v>
      </c>
      <c r="F115" s="1">
        <v>28</v>
      </c>
      <c r="G115" s="1">
        <v>10</v>
      </c>
      <c r="H115" s="1">
        <v>4</v>
      </c>
      <c r="I115" s="1">
        <v>0</v>
      </c>
      <c r="J115" s="1">
        <v>197</v>
      </c>
      <c r="K115" s="1">
        <v>18</v>
      </c>
      <c r="L115" s="1">
        <v>104</v>
      </c>
      <c r="M115" s="1" t="s">
        <v>19</v>
      </c>
      <c r="N115" s="1" t="s">
        <v>5</v>
      </c>
      <c r="O115" s="1" t="s">
        <v>2</v>
      </c>
      <c r="P115" s="1" t="s">
        <v>14</v>
      </c>
      <c r="Q115" s="25">
        <f>VLOOKUP($A115, Table2[#All],2,FALSE)</f>
        <v>22</v>
      </c>
      <c r="R115" s="25">
        <f>VLOOKUP($A115, Table2[#All],3,FALSE)</f>
        <v>48</v>
      </c>
      <c r="S115" s="25">
        <f>VLOOKUP($A115, Table2[#All],4,FALSE)</f>
        <v>59</v>
      </c>
      <c r="T115" s="25">
        <f>VLOOKUP($A115, Table2[#All],5,FALSE)</f>
        <v>75</v>
      </c>
      <c r="U115" s="25">
        <f>VLOOKUP($A115, Table2[#All],6,FALSE)</f>
        <v>56</v>
      </c>
    </row>
    <row r="116" spans="1:21" x14ac:dyDescent="0.25">
      <c r="A116" s="17">
        <v>8903</v>
      </c>
      <c r="B116" s="1">
        <v>3</v>
      </c>
      <c r="C116" s="1">
        <v>0</v>
      </c>
      <c r="D116" s="1">
        <v>525</v>
      </c>
      <c r="E116" s="1">
        <v>67</v>
      </c>
      <c r="F116" s="1">
        <v>21</v>
      </c>
      <c r="G116" s="1">
        <v>9</v>
      </c>
      <c r="H116" s="1">
        <v>1</v>
      </c>
      <c r="I116" s="1">
        <v>1</v>
      </c>
      <c r="J116" s="1">
        <v>183</v>
      </c>
      <c r="K116" s="1">
        <v>0</v>
      </c>
      <c r="L116" s="1">
        <v>84</v>
      </c>
      <c r="M116" s="1" t="s">
        <v>0</v>
      </c>
      <c r="N116" s="1" t="s">
        <v>2</v>
      </c>
      <c r="O116" s="1" t="s">
        <v>2</v>
      </c>
      <c r="P116" s="1" t="s">
        <v>14</v>
      </c>
      <c r="Q116" s="25" t="e">
        <f>VLOOKUP($A116, Table2[#All],2,FALSE)</f>
        <v>#N/A</v>
      </c>
      <c r="R116" s="25" t="e">
        <f>VLOOKUP($A116, Table2[#All],3,FALSE)</f>
        <v>#N/A</v>
      </c>
      <c r="S116" s="25" t="e">
        <f>VLOOKUP($A116, Table2[#All],4,FALSE)</f>
        <v>#N/A</v>
      </c>
      <c r="T116" s="25" t="e">
        <f>VLOOKUP($A116, Table2[#All],5,FALSE)</f>
        <v>#N/A</v>
      </c>
      <c r="U116" s="25" t="e">
        <f>VLOOKUP($A116, Table2[#All],6,FALSE)</f>
        <v>#N/A</v>
      </c>
    </row>
    <row r="117" spans="1:21" x14ac:dyDescent="0.25">
      <c r="A117" s="17">
        <v>8973</v>
      </c>
      <c r="B117" s="1">
        <v>2</v>
      </c>
      <c r="C117" s="1">
        <v>5</v>
      </c>
      <c r="D117" s="1">
        <v>243</v>
      </c>
      <c r="E117" s="1">
        <v>72</v>
      </c>
      <c r="F117" s="1">
        <v>36</v>
      </c>
      <c r="G117" s="1">
        <v>8</v>
      </c>
      <c r="H117" s="1">
        <v>2</v>
      </c>
      <c r="I117" s="1">
        <v>0</v>
      </c>
      <c r="J117" s="1">
        <v>168</v>
      </c>
      <c r="K117" s="1">
        <v>9</v>
      </c>
      <c r="L117" s="1">
        <v>58</v>
      </c>
      <c r="M117" s="1" t="s">
        <v>4</v>
      </c>
      <c r="N117" s="1" t="s">
        <v>5</v>
      </c>
      <c r="O117" s="1" t="s">
        <v>7</v>
      </c>
      <c r="P117" s="1" t="s">
        <v>9</v>
      </c>
      <c r="Q117" s="25" t="e">
        <f>VLOOKUP($A117, Table2[#All],2,FALSE)</f>
        <v>#N/A</v>
      </c>
      <c r="R117" s="25" t="e">
        <f>VLOOKUP($A117, Table2[#All],3,FALSE)</f>
        <v>#N/A</v>
      </c>
      <c r="S117" s="25" t="e">
        <f>VLOOKUP($A117, Table2[#All],4,FALSE)</f>
        <v>#N/A</v>
      </c>
      <c r="T117" s="25" t="e">
        <f>VLOOKUP($A117, Table2[#All],5,FALSE)</f>
        <v>#N/A</v>
      </c>
      <c r="U117" s="25" t="e">
        <f>VLOOKUP($A117, Table2[#All],6,FALSE)</f>
        <v>#N/A</v>
      </c>
    </row>
    <row r="118" spans="1:21" x14ac:dyDescent="0.25">
      <c r="A118" s="17">
        <v>8995</v>
      </c>
      <c r="B118" s="1">
        <v>12</v>
      </c>
      <c r="C118" s="1">
        <v>0</v>
      </c>
      <c r="D118" s="1">
        <v>450</v>
      </c>
      <c r="E118" s="1">
        <v>95</v>
      </c>
      <c r="F118" s="1">
        <v>20</v>
      </c>
      <c r="G118" s="1">
        <v>11</v>
      </c>
      <c r="H118" s="1">
        <v>0</v>
      </c>
      <c r="I118" s="1">
        <v>1</v>
      </c>
      <c r="J118" s="1">
        <v>195</v>
      </c>
      <c r="K118" s="1">
        <v>2</v>
      </c>
      <c r="L118" s="1">
        <v>98</v>
      </c>
      <c r="M118" s="1" t="s">
        <v>0</v>
      </c>
      <c r="N118" s="1" t="s">
        <v>1</v>
      </c>
      <c r="O118" s="1" t="s">
        <v>2</v>
      </c>
      <c r="P118" s="1" t="s">
        <v>11</v>
      </c>
      <c r="Q118" s="25">
        <f>VLOOKUP($A118, Table2[#All],2,FALSE)</f>
        <v>61</v>
      </c>
      <c r="R118" s="25">
        <f>VLOOKUP($A118, Table2[#All],3,FALSE)</f>
        <v>29</v>
      </c>
      <c r="S118" s="25">
        <f>VLOOKUP($A118, Table2[#All],4,FALSE)</f>
        <v>66</v>
      </c>
      <c r="T118" s="25">
        <f>VLOOKUP($A118, Table2[#All],5,FALSE)</f>
        <v>72</v>
      </c>
      <c r="U118" s="25">
        <f>VLOOKUP($A118, Table2[#All],6,FALSE)</f>
        <v>75</v>
      </c>
    </row>
    <row r="119" spans="1:21" x14ac:dyDescent="0.25">
      <c r="A119" s="17">
        <v>9145</v>
      </c>
      <c r="B119" s="1">
        <v>3</v>
      </c>
      <c r="C119" s="1">
        <v>0</v>
      </c>
      <c r="D119" s="1">
        <v>500</v>
      </c>
      <c r="E119" s="1">
        <v>65</v>
      </c>
      <c r="F119" s="1">
        <v>22</v>
      </c>
      <c r="G119" s="1">
        <v>10</v>
      </c>
      <c r="H119" s="1">
        <v>1</v>
      </c>
      <c r="I119" s="1">
        <v>0</v>
      </c>
      <c r="J119" s="1">
        <v>174</v>
      </c>
      <c r="K119" s="1">
        <v>0</v>
      </c>
      <c r="L119" s="1">
        <v>72</v>
      </c>
      <c r="M119" s="1" t="s">
        <v>0</v>
      </c>
      <c r="N119" s="1" t="s">
        <v>2</v>
      </c>
      <c r="O119" s="1" t="s">
        <v>17</v>
      </c>
      <c r="P119" s="1" t="s">
        <v>14</v>
      </c>
      <c r="Q119" s="25" t="e">
        <f>VLOOKUP($A119, Table2[#All],2,FALSE)</f>
        <v>#N/A</v>
      </c>
      <c r="R119" s="25" t="e">
        <f>VLOOKUP($A119, Table2[#All],3,FALSE)</f>
        <v>#N/A</v>
      </c>
      <c r="S119" s="25" t="e">
        <f>VLOOKUP($A119, Table2[#All],4,FALSE)</f>
        <v>#N/A</v>
      </c>
      <c r="T119" s="25" t="e">
        <f>VLOOKUP($A119, Table2[#All],5,FALSE)</f>
        <v>#N/A</v>
      </c>
      <c r="U119" s="25" t="e">
        <f>VLOOKUP($A119, Table2[#All],6,FALSE)</f>
        <v>#N/A</v>
      </c>
    </row>
    <row r="120" spans="1:21" x14ac:dyDescent="0.25">
      <c r="A120" s="17">
        <v>9552</v>
      </c>
      <c r="B120" s="1">
        <v>12</v>
      </c>
      <c r="C120" s="1">
        <v>0</v>
      </c>
      <c r="D120" s="1">
        <v>540</v>
      </c>
      <c r="E120" s="1">
        <v>65</v>
      </c>
      <c r="F120" s="1">
        <v>21</v>
      </c>
      <c r="G120" s="1">
        <v>6</v>
      </c>
      <c r="H120" s="1">
        <v>2</v>
      </c>
      <c r="I120" s="1">
        <v>0</v>
      </c>
      <c r="J120" s="1">
        <v>170</v>
      </c>
      <c r="K120" s="1">
        <v>0</v>
      </c>
      <c r="L120" s="1">
        <v>64</v>
      </c>
      <c r="M120" s="1" t="s">
        <v>4</v>
      </c>
      <c r="N120" s="1" t="s">
        <v>2</v>
      </c>
      <c r="O120" s="1" t="s">
        <v>7</v>
      </c>
      <c r="P120" s="1" t="s">
        <v>13</v>
      </c>
      <c r="Q120" s="25">
        <f>VLOOKUP($A120, Table2[#All],2,FALSE)</f>
        <v>49</v>
      </c>
      <c r="R120" s="25">
        <f>VLOOKUP($A120, Table2[#All],3,FALSE)</f>
        <v>68</v>
      </c>
      <c r="S120" s="25">
        <f>VLOOKUP($A120, Table2[#All],4,FALSE)</f>
        <v>25</v>
      </c>
      <c r="T120" s="25">
        <f>VLOOKUP($A120, Table2[#All],5,FALSE)</f>
        <v>56</v>
      </c>
      <c r="U120" s="25">
        <f>VLOOKUP($A120, Table2[#All],6,FALSE)</f>
        <v>37</v>
      </c>
    </row>
    <row r="121" spans="1:21" x14ac:dyDescent="0.25">
      <c r="A121" s="17">
        <v>9610</v>
      </c>
      <c r="B121" s="1">
        <v>7</v>
      </c>
      <c r="C121" s="1">
        <v>1</v>
      </c>
      <c r="D121" s="1">
        <v>520</v>
      </c>
      <c r="E121" s="1">
        <v>69</v>
      </c>
      <c r="F121" s="1">
        <v>20</v>
      </c>
      <c r="G121" s="1">
        <v>9</v>
      </c>
      <c r="H121" s="1">
        <v>1</v>
      </c>
      <c r="I121" s="1">
        <v>2</v>
      </c>
      <c r="J121" s="1">
        <v>180</v>
      </c>
      <c r="K121" s="1">
        <v>11</v>
      </c>
      <c r="L121" s="1">
        <v>72</v>
      </c>
      <c r="M121" s="1" t="s">
        <v>0</v>
      </c>
      <c r="N121" s="1" t="s">
        <v>5</v>
      </c>
      <c r="O121" s="1" t="s">
        <v>2</v>
      </c>
      <c r="P121" s="1" t="s">
        <v>6</v>
      </c>
      <c r="Q121" s="25" t="e">
        <f>VLOOKUP($A121, Table2[#All],2,FALSE)</f>
        <v>#N/A</v>
      </c>
      <c r="R121" s="25" t="e">
        <f>VLOOKUP($A121, Table2[#All],3,FALSE)</f>
        <v>#N/A</v>
      </c>
      <c r="S121" s="25" t="e">
        <f>VLOOKUP($A121, Table2[#All],4,FALSE)</f>
        <v>#N/A</v>
      </c>
      <c r="T121" s="25" t="e">
        <f>VLOOKUP($A121, Table2[#All],5,FALSE)</f>
        <v>#N/A</v>
      </c>
      <c r="U121" s="25" t="e">
        <f>VLOOKUP($A121, Table2[#All],6,FALSE)</f>
        <v>#N/A</v>
      </c>
    </row>
    <row r="122" spans="1:21" x14ac:dyDescent="0.25">
      <c r="A122" s="17">
        <v>9876</v>
      </c>
      <c r="B122" s="1">
        <v>5</v>
      </c>
      <c r="C122" s="1">
        <v>10</v>
      </c>
      <c r="D122" s="1">
        <v>400</v>
      </c>
      <c r="E122" s="1">
        <v>70</v>
      </c>
      <c r="F122" s="1">
        <v>32</v>
      </c>
      <c r="G122" s="1">
        <v>9</v>
      </c>
      <c r="H122" s="1">
        <v>3</v>
      </c>
      <c r="I122" s="1">
        <v>2</v>
      </c>
      <c r="J122" s="1">
        <v>170</v>
      </c>
      <c r="K122" s="1">
        <v>1</v>
      </c>
      <c r="L122" s="1">
        <v>52</v>
      </c>
      <c r="M122" s="1" t="s">
        <v>4</v>
      </c>
      <c r="N122" s="1" t="s">
        <v>5</v>
      </c>
      <c r="O122" s="1" t="s">
        <v>10</v>
      </c>
      <c r="P122" s="1" t="s">
        <v>12</v>
      </c>
      <c r="Q122" s="25" t="e">
        <f>VLOOKUP($A122, Table2[#All],2,FALSE)</f>
        <v>#N/A</v>
      </c>
      <c r="R122" s="25" t="e">
        <f>VLOOKUP($A122, Table2[#All],3,FALSE)</f>
        <v>#N/A</v>
      </c>
      <c r="S122" s="25" t="e">
        <f>VLOOKUP($A122, Table2[#All],4,FALSE)</f>
        <v>#N/A</v>
      </c>
      <c r="T122" s="25" t="e">
        <f>VLOOKUP($A122, Table2[#All],5,FALSE)</f>
        <v>#N/A</v>
      </c>
      <c r="U122" s="25" t="e">
        <f>VLOOKUP($A122, Table2[#All],6,FALSE)</f>
        <v>#N/A</v>
      </c>
    </row>
    <row r="123" spans="1:21" x14ac:dyDescent="0.25">
      <c r="A123" s="17">
        <v>9898</v>
      </c>
      <c r="B123" s="1">
        <v>4</v>
      </c>
      <c r="C123" s="1">
        <v>25</v>
      </c>
      <c r="D123" s="1">
        <v>545</v>
      </c>
      <c r="E123" s="1">
        <v>68</v>
      </c>
      <c r="F123" s="1">
        <v>20</v>
      </c>
      <c r="G123" s="1">
        <v>9</v>
      </c>
      <c r="H123" s="1">
        <v>3</v>
      </c>
      <c r="I123" s="1">
        <v>1</v>
      </c>
      <c r="J123" s="1">
        <v>182</v>
      </c>
      <c r="K123" s="1">
        <v>0</v>
      </c>
      <c r="L123" s="1">
        <v>82</v>
      </c>
      <c r="M123" s="1" t="s">
        <v>0</v>
      </c>
      <c r="N123" s="1" t="s">
        <v>2</v>
      </c>
      <c r="O123" s="1" t="s">
        <v>17</v>
      </c>
      <c r="P123" s="1" t="s">
        <v>8</v>
      </c>
      <c r="Q123" s="25">
        <f>VLOOKUP($A123, Table2[#All],2,FALSE)</f>
        <v>63</v>
      </c>
      <c r="R123" s="25">
        <f>VLOOKUP($A123, Table2[#All],3,FALSE)</f>
        <v>51</v>
      </c>
      <c r="S123" s="25">
        <f>VLOOKUP($A123, Table2[#All],4,FALSE)</f>
        <v>52</v>
      </c>
      <c r="T123" s="25">
        <f>VLOOKUP($A123, Table2[#All],5,FALSE)</f>
        <v>51</v>
      </c>
      <c r="U123" s="25">
        <f>VLOOKUP($A123, Table2[#All],6,FALSE)</f>
        <v>51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2334-BF47-1E4C-8C60-708D5FDEB367}">
  <dimension ref="A1:F98"/>
  <sheetViews>
    <sheetView workbookViewId="0">
      <selection activeCell="D5" sqref="D5"/>
    </sheetView>
  </sheetViews>
  <sheetFormatPr defaultColWidth="11" defaultRowHeight="15.75" x14ac:dyDescent="0.25"/>
  <cols>
    <col min="1" max="6" width="18.875" customWidth="1"/>
  </cols>
  <sheetData>
    <row r="1" spans="1:6" ht="39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5">
      <c r="A2" s="17">
        <v>97</v>
      </c>
      <c r="B2" s="1">
        <v>52</v>
      </c>
      <c r="C2" s="1">
        <v>37</v>
      </c>
      <c r="D2" s="1">
        <v>44</v>
      </c>
      <c r="E2" s="1">
        <v>58</v>
      </c>
      <c r="F2" s="1">
        <v>43</v>
      </c>
    </row>
    <row r="3" spans="1:6" x14ac:dyDescent="0.25">
      <c r="A3" s="17">
        <v>111</v>
      </c>
      <c r="B3" s="1">
        <v>48</v>
      </c>
      <c r="C3" s="1">
        <v>49</v>
      </c>
      <c r="D3" s="1">
        <v>39</v>
      </c>
      <c r="E3" s="1">
        <v>67</v>
      </c>
      <c r="F3" s="1">
        <v>26</v>
      </c>
    </row>
    <row r="4" spans="1:6" x14ac:dyDescent="0.25">
      <c r="A4" s="17">
        <v>316</v>
      </c>
      <c r="B4" s="1">
        <v>32</v>
      </c>
      <c r="C4" s="1">
        <v>55</v>
      </c>
      <c r="D4" s="1">
        <v>36</v>
      </c>
      <c r="E4" s="1">
        <v>51</v>
      </c>
      <c r="F4" s="1">
        <v>57</v>
      </c>
    </row>
    <row r="5" spans="1:6" x14ac:dyDescent="0.25">
      <c r="A5" s="17">
        <v>417</v>
      </c>
      <c r="B5" s="1">
        <v>61</v>
      </c>
      <c r="C5" s="1">
        <v>66</v>
      </c>
      <c r="D5" s="1">
        <v>53</v>
      </c>
      <c r="E5" s="1">
        <v>63</v>
      </c>
      <c r="F5" s="1">
        <v>79</v>
      </c>
    </row>
    <row r="6" spans="1:6" x14ac:dyDescent="0.25">
      <c r="A6" s="17">
        <v>460</v>
      </c>
      <c r="B6" s="1">
        <v>60</v>
      </c>
      <c r="C6" s="1">
        <v>49</v>
      </c>
      <c r="D6" s="1">
        <v>40</v>
      </c>
      <c r="E6" s="1">
        <v>65</v>
      </c>
      <c r="F6" s="1">
        <v>69</v>
      </c>
    </row>
    <row r="7" spans="1:6" x14ac:dyDescent="0.25">
      <c r="A7" s="17">
        <v>730</v>
      </c>
      <c r="B7" s="1">
        <v>81</v>
      </c>
      <c r="C7" s="1">
        <v>61</v>
      </c>
      <c r="D7" s="1">
        <v>72</v>
      </c>
      <c r="E7" s="1">
        <v>39</v>
      </c>
      <c r="F7" s="1">
        <v>33</v>
      </c>
    </row>
    <row r="8" spans="1:6" x14ac:dyDescent="0.25">
      <c r="A8" s="17">
        <v>838</v>
      </c>
      <c r="B8" s="1">
        <v>48</v>
      </c>
      <c r="C8" s="1">
        <v>41</v>
      </c>
      <c r="D8" s="1">
        <v>57</v>
      </c>
      <c r="E8" s="1">
        <v>49</v>
      </c>
      <c r="F8" s="1">
        <v>36</v>
      </c>
    </row>
    <row r="9" spans="1:6" x14ac:dyDescent="0.25">
      <c r="A9" s="17">
        <v>904</v>
      </c>
      <c r="B9" s="1">
        <v>56</v>
      </c>
      <c r="C9" s="1">
        <v>73</v>
      </c>
      <c r="D9" s="1">
        <v>53</v>
      </c>
      <c r="E9" s="1">
        <v>47</v>
      </c>
      <c r="F9" s="1">
        <v>37</v>
      </c>
    </row>
    <row r="10" spans="1:6" x14ac:dyDescent="0.25">
      <c r="A10" s="17">
        <v>906</v>
      </c>
      <c r="B10" s="1">
        <v>45</v>
      </c>
      <c r="C10" s="1">
        <v>54</v>
      </c>
      <c r="D10" s="1">
        <v>54</v>
      </c>
      <c r="E10" s="1">
        <v>74</v>
      </c>
      <c r="F10" s="1">
        <v>51</v>
      </c>
    </row>
    <row r="11" spans="1:6" x14ac:dyDescent="0.25">
      <c r="A11" s="17">
        <v>949</v>
      </c>
      <c r="B11" s="1">
        <v>63</v>
      </c>
      <c r="C11" s="1">
        <v>42</v>
      </c>
      <c r="D11" s="1">
        <v>43</v>
      </c>
      <c r="E11" s="1">
        <v>42</v>
      </c>
      <c r="F11" s="1">
        <v>49</v>
      </c>
    </row>
    <row r="12" spans="1:6" x14ac:dyDescent="0.25">
      <c r="A12" s="17">
        <v>971</v>
      </c>
      <c r="B12" s="1">
        <v>46</v>
      </c>
      <c r="C12" s="1">
        <v>48</v>
      </c>
      <c r="D12" s="1">
        <v>34</v>
      </c>
      <c r="E12" s="1">
        <v>64</v>
      </c>
      <c r="F12" s="1">
        <v>42</v>
      </c>
    </row>
    <row r="13" spans="1:6" x14ac:dyDescent="0.25">
      <c r="A13" s="17">
        <v>987</v>
      </c>
      <c r="B13" s="1">
        <v>66</v>
      </c>
      <c r="C13" s="1">
        <v>65</v>
      </c>
      <c r="D13" s="1">
        <v>40</v>
      </c>
      <c r="E13" s="1">
        <v>53</v>
      </c>
      <c r="F13" s="1">
        <v>29</v>
      </c>
    </row>
    <row r="14" spans="1:6" x14ac:dyDescent="0.25">
      <c r="A14" s="17">
        <v>999</v>
      </c>
      <c r="B14" s="1">
        <v>54</v>
      </c>
      <c r="C14" s="1">
        <v>49</v>
      </c>
      <c r="D14" s="1">
        <v>58</v>
      </c>
      <c r="E14" s="1">
        <v>40</v>
      </c>
      <c r="F14" s="1">
        <v>58</v>
      </c>
    </row>
    <row r="15" spans="1:6" x14ac:dyDescent="0.25">
      <c r="A15" s="17">
        <v>1049</v>
      </c>
      <c r="B15" s="1">
        <v>64</v>
      </c>
      <c r="C15" s="1">
        <v>59</v>
      </c>
      <c r="D15" s="1">
        <v>49</v>
      </c>
      <c r="E15" s="1">
        <v>63</v>
      </c>
      <c r="F15" s="1">
        <v>26</v>
      </c>
    </row>
    <row r="16" spans="1:6" x14ac:dyDescent="0.25">
      <c r="A16" s="17">
        <v>1122</v>
      </c>
      <c r="B16" s="1">
        <v>73</v>
      </c>
      <c r="C16" s="1">
        <v>48</v>
      </c>
      <c r="D16" s="1">
        <v>52</v>
      </c>
      <c r="E16" s="1">
        <v>24</v>
      </c>
      <c r="F16" s="1">
        <v>58</v>
      </c>
    </row>
    <row r="17" spans="1:6" x14ac:dyDescent="0.25">
      <c r="A17" s="17">
        <v>1128</v>
      </c>
      <c r="B17" s="1">
        <v>56</v>
      </c>
      <c r="C17" s="1">
        <v>56</v>
      </c>
      <c r="D17" s="1">
        <v>71</v>
      </c>
      <c r="E17" s="1">
        <v>63</v>
      </c>
      <c r="F17" s="1">
        <v>64</v>
      </c>
    </row>
    <row r="18" spans="1:6" x14ac:dyDescent="0.25">
      <c r="A18" s="17">
        <v>1278</v>
      </c>
      <c r="B18" s="1">
        <v>73</v>
      </c>
      <c r="C18" s="1">
        <v>66</v>
      </c>
      <c r="D18" s="1">
        <v>33</v>
      </c>
      <c r="E18" s="1">
        <v>33</v>
      </c>
      <c r="F18" s="1">
        <v>22</v>
      </c>
    </row>
    <row r="19" spans="1:6" x14ac:dyDescent="0.25">
      <c r="A19" s="17">
        <v>1427</v>
      </c>
      <c r="B19" s="1">
        <v>60</v>
      </c>
      <c r="C19" s="1">
        <v>58</v>
      </c>
      <c r="D19" s="1">
        <v>75</v>
      </c>
      <c r="E19" s="1">
        <v>88</v>
      </c>
      <c r="F19" s="1">
        <v>89</v>
      </c>
    </row>
    <row r="20" spans="1:6" x14ac:dyDescent="0.25">
      <c r="A20" s="17">
        <v>1446</v>
      </c>
      <c r="B20" s="1">
        <v>39</v>
      </c>
      <c r="C20" s="1">
        <v>61</v>
      </c>
      <c r="D20" s="1">
        <v>33</v>
      </c>
      <c r="E20" s="1">
        <v>21</v>
      </c>
      <c r="F20" s="1">
        <v>11</v>
      </c>
    </row>
    <row r="21" spans="1:6" x14ac:dyDescent="0.25">
      <c r="A21" s="17">
        <v>1573</v>
      </c>
      <c r="B21" s="1">
        <v>81</v>
      </c>
      <c r="C21" s="1">
        <v>49</v>
      </c>
      <c r="D21" s="1">
        <v>55</v>
      </c>
      <c r="E21" s="1">
        <v>61</v>
      </c>
      <c r="F21" s="1">
        <v>64</v>
      </c>
    </row>
    <row r="22" spans="1:6" x14ac:dyDescent="0.25">
      <c r="A22" s="17">
        <v>1699</v>
      </c>
      <c r="B22" s="1">
        <v>64</v>
      </c>
      <c r="C22" s="1">
        <v>69</v>
      </c>
      <c r="D22" s="1">
        <v>63</v>
      </c>
      <c r="E22" s="1">
        <v>58</v>
      </c>
      <c r="F22" s="1">
        <v>60</v>
      </c>
    </row>
    <row r="23" spans="1:6" x14ac:dyDescent="0.25">
      <c r="A23" s="17">
        <v>1816</v>
      </c>
      <c r="B23" s="1">
        <v>46</v>
      </c>
      <c r="C23" s="1">
        <v>62</v>
      </c>
      <c r="D23" s="1">
        <v>72</v>
      </c>
      <c r="E23" s="1">
        <v>21</v>
      </c>
      <c r="F23" s="1">
        <v>60</v>
      </c>
    </row>
    <row r="24" spans="1:6" x14ac:dyDescent="0.25">
      <c r="A24" s="17">
        <v>2004</v>
      </c>
      <c r="B24" s="1">
        <v>93</v>
      </c>
      <c r="C24" s="1">
        <v>58</v>
      </c>
      <c r="D24" s="1">
        <v>64</v>
      </c>
      <c r="E24" s="1">
        <v>71</v>
      </c>
      <c r="F24" s="1">
        <v>82</v>
      </c>
    </row>
    <row r="25" spans="1:6" x14ac:dyDescent="0.25">
      <c r="A25" s="17">
        <v>2070</v>
      </c>
      <c r="B25" s="1">
        <v>85</v>
      </c>
      <c r="C25" s="1">
        <v>45</v>
      </c>
      <c r="D25" s="1">
        <v>43</v>
      </c>
      <c r="E25" s="1">
        <v>24</v>
      </c>
      <c r="F25" s="1">
        <v>44</v>
      </c>
    </row>
    <row r="26" spans="1:6" x14ac:dyDescent="0.25">
      <c r="A26" s="17">
        <v>2228</v>
      </c>
      <c r="B26" s="1">
        <v>74</v>
      </c>
      <c r="C26" s="1">
        <v>51</v>
      </c>
      <c r="D26" s="1">
        <v>52</v>
      </c>
      <c r="E26" s="1">
        <v>68</v>
      </c>
      <c r="F26" s="1">
        <v>83</v>
      </c>
    </row>
    <row r="27" spans="1:6" x14ac:dyDescent="0.25">
      <c r="A27" s="17">
        <v>2288</v>
      </c>
      <c r="B27" s="1">
        <v>42</v>
      </c>
      <c r="C27" s="1">
        <v>72</v>
      </c>
      <c r="D27" s="1">
        <v>62</v>
      </c>
      <c r="E27" s="1">
        <v>61</v>
      </c>
      <c r="F27" s="1">
        <v>31</v>
      </c>
    </row>
    <row r="28" spans="1:6" x14ac:dyDescent="0.25">
      <c r="A28" s="17">
        <v>2424</v>
      </c>
      <c r="B28" s="1">
        <v>46</v>
      </c>
      <c r="C28" s="1">
        <v>43</v>
      </c>
      <c r="D28" s="1">
        <v>66</v>
      </c>
      <c r="E28" s="1">
        <v>47</v>
      </c>
      <c r="F28" s="1">
        <v>49</v>
      </c>
    </row>
    <row r="29" spans="1:6" x14ac:dyDescent="0.25">
      <c r="A29" s="17">
        <v>2559</v>
      </c>
      <c r="B29" s="1">
        <v>78</v>
      </c>
      <c r="C29" s="1">
        <v>70</v>
      </c>
      <c r="D29" s="1">
        <v>64</v>
      </c>
      <c r="E29" s="1">
        <v>67</v>
      </c>
      <c r="F29" s="1">
        <v>67</v>
      </c>
    </row>
    <row r="30" spans="1:6" x14ac:dyDescent="0.25">
      <c r="A30" s="17">
        <v>2666</v>
      </c>
      <c r="B30" s="1">
        <v>52</v>
      </c>
      <c r="C30" s="1">
        <v>69</v>
      </c>
      <c r="D30" s="1">
        <v>49</v>
      </c>
      <c r="E30" s="1">
        <v>67</v>
      </c>
      <c r="F30" s="1">
        <v>42</v>
      </c>
    </row>
    <row r="31" spans="1:6" x14ac:dyDescent="0.25">
      <c r="A31" s="17">
        <v>2740</v>
      </c>
      <c r="B31" s="1">
        <v>49</v>
      </c>
      <c r="C31" s="1">
        <v>48</v>
      </c>
      <c r="D31" s="1">
        <v>49</v>
      </c>
      <c r="E31" s="1">
        <v>47</v>
      </c>
      <c r="F31" s="1">
        <v>49</v>
      </c>
    </row>
    <row r="32" spans="1:6" x14ac:dyDescent="0.25">
      <c r="A32" s="17">
        <v>2803</v>
      </c>
      <c r="B32" s="1">
        <v>74</v>
      </c>
      <c r="C32" s="1">
        <v>42</v>
      </c>
      <c r="D32" s="1">
        <v>36</v>
      </c>
      <c r="E32" s="1">
        <v>68</v>
      </c>
      <c r="F32" s="1">
        <v>18</v>
      </c>
    </row>
    <row r="33" spans="1:6" x14ac:dyDescent="0.25">
      <c r="A33" s="17">
        <v>2986</v>
      </c>
      <c r="B33" s="1">
        <v>64</v>
      </c>
      <c r="C33" s="1">
        <v>49</v>
      </c>
      <c r="D33" s="1">
        <v>36</v>
      </c>
      <c r="E33" s="1">
        <v>39</v>
      </c>
      <c r="F33" s="1">
        <v>51</v>
      </c>
    </row>
    <row r="34" spans="1:6" x14ac:dyDescent="0.25">
      <c r="A34" s="17">
        <v>3173</v>
      </c>
      <c r="B34" s="1">
        <v>24</v>
      </c>
      <c r="C34" s="1">
        <v>42</v>
      </c>
      <c r="D34" s="1">
        <v>29</v>
      </c>
      <c r="E34" s="1">
        <v>64</v>
      </c>
      <c r="F34" s="1">
        <v>30</v>
      </c>
    </row>
    <row r="35" spans="1:6" x14ac:dyDescent="0.25">
      <c r="A35" s="17">
        <v>3305</v>
      </c>
      <c r="B35" s="1">
        <v>61</v>
      </c>
      <c r="C35" s="1">
        <v>43</v>
      </c>
      <c r="D35" s="1">
        <v>47</v>
      </c>
      <c r="E35" s="1">
        <v>49</v>
      </c>
      <c r="F35" s="1">
        <v>53</v>
      </c>
    </row>
    <row r="36" spans="1:6" x14ac:dyDescent="0.25">
      <c r="A36" s="17">
        <v>3308</v>
      </c>
      <c r="B36" s="1">
        <v>47</v>
      </c>
      <c r="C36" s="1">
        <v>66</v>
      </c>
      <c r="D36" s="1">
        <v>33</v>
      </c>
      <c r="E36" s="1">
        <v>51</v>
      </c>
      <c r="F36" s="1">
        <v>36</v>
      </c>
    </row>
    <row r="37" spans="1:6" x14ac:dyDescent="0.25">
      <c r="A37" s="17">
        <v>3320</v>
      </c>
      <c r="B37" s="1">
        <v>71</v>
      </c>
      <c r="C37" s="1">
        <v>61</v>
      </c>
      <c r="D37" s="1">
        <v>41</v>
      </c>
      <c r="E37" s="1">
        <v>72</v>
      </c>
      <c r="F37" s="1">
        <v>74</v>
      </c>
    </row>
    <row r="38" spans="1:6" x14ac:dyDescent="0.25">
      <c r="A38" s="17">
        <v>3484</v>
      </c>
      <c r="B38" s="1">
        <v>63</v>
      </c>
      <c r="C38" s="1">
        <v>46</v>
      </c>
      <c r="D38" s="1">
        <v>75</v>
      </c>
      <c r="E38" s="1">
        <v>44</v>
      </c>
      <c r="F38" s="1">
        <v>60</v>
      </c>
    </row>
    <row r="39" spans="1:6" x14ac:dyDescent="0.25">
      <c r="A39" s="17">
        <v>3513</v>
      </c>
      <c r="B39" s="1">
        <v>88</v>
      </c>
      <c r="C39" s="1">
        <v>54</v>
      </c>
      <c r="D39" s="1">
        <v>48</v>
      </c>
      <c r="E39" s="1">
        <v>29</v>
      </c>
      <c r="F39" s="1">
        <v>28</v>
      </c>
    </row>
    <row r="40" spans="1:6" x14ac:dyDescent="0.25">
      <c r="A40" s="17">
        <v>3660</v>
      </c>
      <c r="B40" s="1">
        <v>52</v>
      </c>
      <c r="C40" s="1">
        <v>38</v>
      </c>
      <c r="D40" s="1">
        <v>25</v>
      </c>
      <c r="E40" s="1">
        <v>65</v>
      </c>
      <c r="F40" s="1">
        <v>64</v>
      </c>
    </row>
    <row r="41" spans="1:6" x14ac:dyDescent="0.25">
      <c r="A41" s="17">
        <v>3839</v>
      </c>
      <c r="B41" s="1">
        <v>70</v>
      </c>
      <c r="C41" s="1">
        <v>50</v>
      </c>
      <c r="D41" s="1">
        <v>25</v>
      </c>
      <c r="E41" s="1">
        <v>24</v>
      </c>
      <c r="F41" s="1">
        <v>46</v>
      </c>
    </row>
    <row r="42" spans="1:6" x14ac:dyDescent="0.25">
      <c r="A42" s="17">
        <v>4091</v>
      </c>
      <c r="B42" s="1">
        <v>79</v>
      </c>
      <c r="C42" s="1">
        <v>55</v>
      </c>
      <c r="D42" s="1">
        <v>48</v>
      </c>
      <c r="E42" s="1">
        <v>29</v>
      </c>
      <c r="F42" s="1">
        <v>92</v>
      </c>
    </row>
    <row r="43" spans="1:6" x14ac:dyDescent="0.25">
      <c r="A43" s="17">
        <v>4118</v>
      </c>
      <c r="B43" s="1">
        <v>57</v>
      </c>
      <c r="C43" s="1">
        <v>51</v>
      </c>
      <c r="D43" s="1">
        <v>39</v>
      </c>
      <c r="E43" s="1">
        <v>61</v>
      </c>
      <c r="F43" s="1">
        <v>33</v>
      </c>
    </row>
    <row r="44" spans="1:6" x14ac:dyDescent="0.25">
      <c r="A44" s="17">
        <v>4230</v>
      </c>
      <c r="B44" s="1">
        <v>63</v>
      </c>
      <c r="C44" s="1">
        <v>81</v>
      </c>
      <c r="D44" s="1">
        <v>39</v>
      </c>
      <c r="E44" s="1">
        <v>65</v>
      </c>
      <c r="F44" s="1">
        <v>19</v>
      </c>
    </row>
    <row r="45" spans="1:6" x14ac:dyDescent="0.25">
      <c r="A45" s="17">
        <v>4250</v>
      </c>
      <c r="B45" s="1">
        <v>38</v>
      </c>
      <c r="C45" s="1">
        <v>63</v>
      </c>
      <c r="D45" s="1">
        <v>59</v>
      </c>
      <c r="E45" s="1">
        <v>54</v>
      </c>
      <c r="F45" s="1">
        <v>51</v>
      </c>
    </row>
    <row r="46" spans="1:6" x14ac:dyDescent="0.25">
      <c r="A46" s="17">
        <v>4253</v>
      </c>
      <c r="B46" s="1">
        <v>84</v>
      </c>
      <c r="C46" s="1">
        <v>55</v>
      </c>
      <c r="D46" s="1">
        <v>47</v>
      </c>
      <c r="E46" s="1">
        <v>63</v>
      </c>
      <c r="F46" s="1">
        <v>31</v>
      </c>
    </row>
    <row r="47" spans="1:6" x14ac:dyDescent="0.25">
      <c r="A47" s="17">
        <v>4602</v>
      </c>
      <c r="B47" s="1">
        <v>29</v>
      </c>
      <c r="C47" s="1">
        <v>23</v>
      </c>
      <c r="D47" s="1">
        <v>32</v>
      </c>
      <c r="E47" s="1">
        <v>60</v>
      </c>
      <c r="F47" s="1">
        <v>32</v>
      </c>
    </row>
    <row r="48" spans="1:6" x14ac:dyDescent="0.25">
      <c r="A48" s="17">
        <v>4768</v>
      </c>
      <c r="B48" s="1">
        <v>56</v>
      </c>
      <c r="C48" s="1">
        <v>68</v>
      </c>
      <c r="D48" s="1">
        <v>27</v>
      </c>
      <c r="E48" s="1">
        <v>47</v>
      </c>
      <c r="F48" s="1">
        <v>49</v>
      </c>
    </row>
    <row r="49" spans="1:6" x14ac:dyDescent="0.25">
      <c r="A49" s="17">
        <v>4791</v>
      </c>
      <c r="B49" s="1">
        <v>29</v>
      </c>
      <c r="C49" s="1">
        <v>48</v>
      </c>
      <c r="D49" s="1">
        <v>41</v>
      </c>
      <c r="E49" s="1">
        <v>72</v>
      </c>
      <c r="F49" s="1">
        <v>19</v>
      </c>
    </row>
    <row r="50" spans="1:6" x14ac:dyDescent="0.25">
      <c r="A50" s="17">
        <v>4920</v>
      </c>
      <c r="B50" s="1">
        <v>55</v>
      </c>
      <c r="C50" s="1">
        <v>66</v>
      </c>
      <c r="D50" s="1">
        <v>66</v>
      </c>
      <c r="E50" s="1">
        <v>74</v>
      </c>
      <c r="F50" s="1">
        <v>74</v>
      </c>
    </row>
    <row r="51" spans="1:6" x14ac:dyDescent="0.25">
      <c r="A51" s="17">
        <v>5085</v>
      </c>
      <c r="B51" s="1">
        <v>22</v>
      </c>
      <c r="C51" s="1">
        <v>93</v>
      </c>
      <c r="D51" s="1">
        <v>44</v>
      </c>
      <c r="E51" s="1">
        <v>83</v>
      </c>
      <c r="F51" s="1">
        <v>8</v>
      </c>
    </row>
    <row r="52" spans="1:6" x14ac:dyDescent="0.25">
      <c r="A52" s="17">
        <v>5289</v>
      </c>
      <c r="B52" s="1">
        <v>61</v>
      </c>
      <c r="C52" s="1">
        <v>55</v>
      </c>
      <c r="D52" s="1">
        <v>66</v>
      </c>
      <c r="E52" s="1">
        <v>49</v>
      </c>
      <c r="F52" s="1">
        <v>67</v>
      </c>
    </row>
    <row r="53" spans="1:6" x14ac:dyDescent="0.25">
      <c r="A53" s="17">
        <v>5311</v>
      </c>
      <c r="B53" s="1">
        <v>36</v>
      </c>
      <c r="C53" s="1">
        <v>27</v>
      </c>
      <c r="D53" s="1">
        <v>59</v>
      </c>
      <c r="E53" s="1">
        <v>79</v>
      </c>
      <c r="F53" s="1">
        <v>43</v>
      </c>
    </row>
    <row r="54" spans="1:6" x14ac:dyDescent="0.25">
      <c r="A54" s="17">
        <v>5317</v>
      </c>
      <c r="B54" s="1">
        <v>25</v>
      </c>
      <c r="C54" s="1">
        <v>24</v>
      </c>
      <c r="D54" s="1">
        <v>49</v>
      </c>
      <c r="E54" s="1">
        <v>44</v>
      </c>
      <c r="F54" s="1">
        <v>10</v>
      </c>
    </row>
    <row r="55" spans="1:6" x14ac:dyDescent="0.25">
      <c r="A55" s="17">
        <v>5349</v>
      </c>
      <c r="B55" s="1">
        <v>28</v>
      </c>
      <c r="C55" s="1">
        <v>46</v>
      </c>
      <c r="D55" s="1">
        <v>29</v>
      </c>
      <c r="E55" s="1">
        <v>56</v>
      </c>
      <c r="F55" s="1">
        <v>18</v>
      </c>
    </row>
    <row r="56" spans="1:6" x14ac:dyDescent="0.25">
      <c r="A56" s="17">
        <v>5406</v>
      </c>
      <c r="B56" s="1">
        <v>60</v>
      </c>
      <c r="C56" s="1">
        <v>68</v>
      </c>
      <c r="D56" s="1">
        <v>30</v>
      </c>
      <c r="E56" s="1">
        <v>35</v>
      </c>
      <c r="F56" s="1">
        <v>33</v>
      </c>
    </row>
    <row r="57" spans="1:6" x14ac:dyDescent="0.25">
      <c r="A57" s="17">
        <v>5411</v>
      </c>
      <c r="B57" s="1">
        <v>49</v>
      </c>
      <c r="C57" s="1">
        <v>41</v>
      </c>
      <c r="D57" s="1">
        <v>61</v>
      </c>
      <c r="E57" s="1">
        <v>57</v>
      </c>
      <c r="F57" s="1">
        <v>57</v>
      </c>
    </row>
    <row r="58" spans="1:6" x14ac:dyDescent="0.25">
      <c r="A58" s="17">
        <v>5552</v>
      </c>
      <c r="B58" s="1">
        <v>63</v>
      </c>
      <c r="C58" s="1">
        <v>45</v>
      </c>
      <c r="D58" s="1">
        <v>53</v>
      </c>
      <c r="E58" s="1">
        <v>42</v>
      </c>
      <c r="F58" s="1">
        <v>46</v>
      </c>
    </row>
    <row r="59" spans="1:6" x14ac:dyDescent="0.25">
      <c r="A59" s="17">
        <v>5692</v>
      </c>
      <c r="B59" s="1">
        <v>28</v>
      </c>
      <c r="C59" s="1">
        <v>46</v>
      </c>
      <c r="D59" s="1">
        <v>48</v>
      </c>
      <c r="E59" s="1">
        <v>44</v>
      </c>
      <c r="F59" s="1">
        <v>39</v>
      </c>
    </row>
    <row r="60" spans="1:6" x14ac:dyDescent="0.25">
      <c r="A60" s="17">
        <v>5870</v>
      </c>
      <c r="B60" s="1">
        <v>81</v>
      </c>
      <c r="C60" s="1">
        <v>80</v>
      </c>
      <c r="D60" s="1">
        <v>64</v>
      </c>
      <c r="E60" s="1">
        <v>60</v>
      </c>
      <c r="F60" s="1">
        <v>56</v>
      </c>
    </row>
    <row r="61" spans="1:6" x14ac:dyDescent="0.25">
      <c r="A61" s="17">
        <v>6138</v>
      </c>
      <c r="B61" s="1">
        <v>45</v>
      </c>
      <c r="C61" s="1">
        <v>43</v>
      </c>
      <c r="D61" s="1">
        <v>57</v>
      </c>
      <c r="E61" s="1">
        <v>53</v>
      </c>
      <c r="F61" s="1">
        <v>56</v>
      </c>
    </row>
    <row r="62" spans="1:6" x14ac:dyDescent="0.25">
      <c r="A62" s="17">
        <v>6225</v>
      </c>
      <c r="B62" s="1">
        <v>56</v>
      </c>
      <c r="C62" s="1">
        <v>60</v>
      </c>
      <c r="D62" s="1">
        <v>54</v>
      </c>
      <c r="E62" s="1">
        <v>83</v>
      </c>
      <c r="F62" s="1">
        <v>68</v>
      </c>
    </row>
    <row r="63" spans="1:6" x14ac:dyDescent="0.25">
      <c r="A63" s="17">
        <v>6263</v>
      </c>
      <c r="B63" s="1">
        <v>64</v>
      </c>
      <c r="C63" s="1">
        <v>71</v>
      </c>
      <c r="D63" s="1">
        <v>35</v>
      </c>
      <c r="E63" s="1">
        <v>42</v>
      </c>
      <c r="F63" s="1">
        <v>21</v>
      </c>
    </row>
    <row r="64" spans="1:6" x14ac:dyDescent="0.25">
      <c r="A64" s="17">
        <v>6402</v>
      </c>
      <c r="B64" s="1">
        <v>78</v>
      </c>
      <c r="C64" s="1">
        <v>68</v>
      </c>
      <c r="D64" s="1">
        <v>53</v>
      </c>
      <c r="E64" s="1">
        <v>71</v>
      </c>
      <c r="F64" s="1">
        <v>63</v>
      </c>
    </row>
    <row r="65" spans="1:6" x14ac:dyDescent="0.25">
      <c r="A65" s="17">
        <v>6413</v>
      </c>
      <c r="B65" s="1">
        <v>64</v>
      </c>
      <c r="C65" s="1">
        <v>43</v>
      </c>
      <c r="D65" s="1">
        <v>30</v>
      </c>
      <c r="E65" s="1">
        <v>72</v>
      </c>
      <c r="F65" s="1">
        <v>44</v>
      </c>
    </row>
    <row r="66" spans="1:6" x14ac:dyDescent="0.25">
      <c r="A66" s="17">
        <v>6521</v>
      </c>
      <c r="B66" s="1">
        <v>64</v>
      </c>
      <c r="C66" s="1">
        <v>46</v>
      </c>
      <c r="D66" s="1">
        <v>19</v>
      </c>
      <c r="E66" s="1">
        <v>47</v>
      </c>
      <c r="F66" s="1">
        <v>32</v>
      </c>
    </row>
    <row r="67" spans="1:6" x14ac:dyDescent="0.25">
      <c r="A67" s="17">
        <v>6909</v>
      </c>
      <c r="B67" s="1">
        <v>56</v>
      </c>
      <c r="C67" s="1">
        <v>41</v>
      </c>
      <c r="D67" s="1">
        <v>46</v>
      </c>
      <c r="E67" s="1">
        <v>68</v>
      </c>
      <c r="F67" s="1">
        <v>46</v>
      </c>
    </row>
    <row r="68" spans="1:6" x14ac:dyDescent="0.25">
      <c r="A68" s="17">
        <v>6944</v>
      </c>
      <c r="B68" s="1">
        <v>17</v>
      </c>
      <c r="C68" s="1">
        <v>38</v>
      </c>
      <c r="D68" s="1">
        <v>82</v>
      </c>
      <c r="E68" s="1">
        <v>29</v>
      </c>
      <c r="F68" s="1">
        <v>69</v>
      </c>
    </row>
    <row r="69" spans="1:6" x14ac:dyDescent="0.25">
      <c r="A69" s="17">
        <v>6984</v>
      </c>
      <c r="B69" s="1">
        <v>71</v>
      </c>
      <c r="C69" s="1">
        <v>49</v>
      </c>
      <c r="D69" s="1">
        <v>43</v>
      </c>
      <c r="E69" s="1">
        <v>94</v>
      </c>
      <c r="F69" s="1">
        <v>93</v>
      </c>
    </row>
    <row r="70" spans="1:6" x14ac:dyDescent="0.25">
      <c r="A70" s="17">
        <v>7052</v>
      </c>
      <c r="B70" s="1">
        <v>28</v>
      </c>
      <c r="C70" s="1">
        <v>27</v>
      </c>
      <c r="D70" s="1">
        <v>61</v>
      </c>
      <c r="E70" s="1">
        <v>64</v>
      </c>
      <c r="F70" s="1">
        <v>54</v>
      </c>
    </row>
    <row r="71" spans="1:6" x14ac:dyDescent="0.25">
      <c r="A71" s="17">
        <v>7084</v>
      </c>
      <c r="B71" s="1">
        <v>32</v>
      </c>
      <c r="C71" s="1">
        <v>45</v>
      </c>
      <c r="D71" s="1">
        <v>35</v>
      </c>
      <c r="E71" s="1">
        <v>49</v>
      </c>
      <c r="F71" s="1">
        <v>36</v>
      </c>
    </row>
    <row r="72" spans="1:6" x14ac:dyDescent="0.25">
      <c r="A72" s="17">
        <v>7115</v>
      </c>
      <c r="B72" s="1">
        <v>36</v>
      </c>
      <c r="C72" s="1">
        <v>59</v>
      </c>
      <c r="D72" s="1">
        <v>40</v>
      </c>
      <c r="E72" s="1">
        <v>74</v>
      </c>
      <c r="F72" s="1">
        <v>42</v>
      </c>
    </row>
    <row r="73" spans="1:6" x14ac:dyDescent="0.25">
      <c r="A73" s="17">
        <v>7181</v>
      </c>
      <c r="B73" s="1">
        <v>32</v>
      </c>
      <c r="C73" s="1">
        <v>62</v>
      </c>
      <c r="D73" s="1">
        <v>23</v>
      </c>
      <c r="E73" s="1">
        <v>35</v>
      </c>
      <c r="F73" s="1">
        <v>31</v>
      </c>
    </row>
    <row r="74" spans="1:6" x14ac:dyDescent="0.25">
      <c r="A74" s="17">
        <v>7263</v>
      </c>
      <c r="B74" s="1">
        <v>29</v>
      </c>
      <c r="C74" s="1">
        <v>79</v>
      </c>
      <c r="D74" s="1">
        <v>23</v>
      </c>
      <c r="E74" s="1">
        <v>83</v>
      </c>
      <c r="F74" s="1">
        <v>39</v>
      </c>
    </row>
    <row r="75" spans="1:6" x14ac:dyDescent="0.25">
      <c r="A75" s="17">
        <v>7305</v>
      </c>
      <c r="B75" s="1">
        <v>52</v>
      </c>
      <c r="C75" s="1">
        <v>49</v>
      </c>
      <c r="D75" s="1">
        <v>40</v>
      </c>
      <c r="E75" s="1">
        <v>88</v>
      </c>
      <c r="F75" s="1">
        <v>56</v>
      </c>
    </row>
    <row r="76" spans="1:6" x14ac:dyDescent="0.25">
      <c r="A76" s="17">
        <v>7335</v>
      </c>
      <c r="B76" s="1">
        <v>59</v>
      </c>
      <c r="C76" s="1">
        <v>34</v>
      </c>
      <c r="D76" s="1">
        <v>54</v>
      </c>
      <c r="E76" s="1">
        <v>37</v>
      </c>
      <c r="F76" s="1">
        <v>57</v>
      </c>
    </row>
    <row r="77" spans="1:6" x14ac:dyDescent="0.25">
      <c r="A77" s="17">
        <v>7703</v>
      </c>
      <c r="B77" s="1">
        <v>71</v>
      </c>
      <c r="C77" s="1">
        <v>66</v>
      </c>
      <c r="D77" s="1">
        <v>65</v>
      </c>
      <c r="E77" s="1">
        <v>31</v>
      </c>
      <c r="F77" s="1">
        <v>81</v>
      </c>
    </row>
    <row r="78" spans="1:6" x14ac:dyDescent="0.25">
      <c r="A78" s="17">
        <v>7721</v>
      </c>
      <c r="B78" s="1">
        <v>28</v>
      </c>
      <c r="C78" s="1">
        <v>66</v>
      </c>
      <c r="D78" s="1">
        <v>49</v>
      </c>
      <c r="E78" s="1">
        <v>57</v>
      </c>
      <c r="F78" s="1">
        <v>57</v>
      </c>
    </row>
    <row r="79" spans="1:6" x14ac:dyDescent="0.25">
      <c r="A79" s="17">
        <v>7767</v>
      </c>
      <c r="B79" s="1">
        <v>20</v>
      </c>
      <c r="C79" s="1">
        <v>61</v>
      </c>
      <c r="D79" s="1">
        <v>48</v>
      </c>
      <c r="E79" s="1">
        <v>53</v>
      </c>
      <c r="F79" s="1">
        <v>40</v>
      </c>
    </row>
    <row r="80" spans="1:6" x14ac:dyDescent="0.25">
      <c r="A80" s="17">
        <v>7795</v>
      </c>
      <c r="B80" s="1">
        <v>71</v>
      </c>
      <c r="C80" s="1">
        <v>69</v>
      </c>
      <c r="D80" s="1">
        <v>72</v>
      </c>
      <c r="E80" s="1">
        <v>64</v>
      </c>
      <c r="F80" s="1">
        <v>64</v>
      </c>
    </row>
    <row r="81" spans="1:6" x14ac:dyDescent="0.25">
      <c r="A81" s="17">
        <v>7865</v>
      </c>
      <c r="B81" s="1">
        <v>73</v>
      </c>
      <c r="C81" s="1">
        <v>54</v>
      </c>
      <c r="D81" s="1">
        <v>57</v>
      </c>
      <c r="E81" s="1">
        <v>82</v>
      </c>
      <c r="F81" s="1">
        <v>63</v>
      </c>
    </row>
    <row r="82" spans="1:6" x14ac:dyDescent="0.25">
      <c r="A82" s="17">
        <v>8007</v>
      </c>
      <c r="B82" s="1">
        <v>61</v>
      </c>
      <c r="C82" s="1">
        <v>55</v>
      </c>
      <c r="D82" s="1">
        <v>61</v>
      </c>
      <c r="E82" s="1">
        <v>89</v>
      </c>
      <c r="F82" s="1">
        <v>60</v>
      </c>
    </row>
    <row r="83" spans="1:6" x14ac:dyDescent="0.25">
      <c r="A83" s="17">
        <v>8188</v>
      </c>
      <c r="B83" s="1">
        <v>60</v>
      </c>
      <c r="C83" s="1">
        <v>63</v>
      </c>
      <c r="D83" s="1">
        <v>40</v>
      </c>
      <c r="E83" s="1">
        <v>75</v>
      </c>
      <c r="F83" s="1">
        <v>68</v>
      </c>
    </row>
    <row r="84" spans="1:6" x14ac:dyDescent="0.25">
      <c r="A84" s="17">
        <v>8421</v>
      </c>
      <c r="B84" s="1">
        <v>82</v>
      </c>
      <c r="C84" s="1">
        <v>52</v>
      </c>
      <c r="D84" s="1">
        <v>71</v>
      </c>
      <c r="E84" s="1">
        <v>49</v>
      </c>
      <c r="F84" s="1">
        <v>40</v>
      </c>
    </row>
    <row r="85" spans="1:6" x14ac:dyDescent="0.25">
      <c r="A85" s="17">
        <v>8510</v>
      </c>
      <c r="B85" s="1">
        <v>34</v>
      </c>
      <c r="C85" s="1">
        <v>40</v>
      </c>
      <c r="D85" s="1">
        <v>55</v>
      </c>
      <c r="E85" s="1">
        <v>83</v>
      </c>
      <c r="F85" s="1">
        <v>22</v>
      </c>
    </row>
    <row r="86" spans="1:6" x14ac:dyDescent="0.25">
      <c r="A86" s="17">
        <v>8619</v>
      </c>
      <c r="B86" s="1">
        <v>66</v>
      </c>
      <c r="C86" s="1">
        <v>55</v>
      </c>
      <c r="D86" s="1">
        <v>56</v>
      </c>
      <c r="E86" s="1">
        <v>53</v>
      </c>
      <c r="F86" s="1">
        <v>72</v>
      </c>
    </row>
    <row r="87" spans="1:6" x14ac:dyDescent="0.25">
      <c r="A87" s="17">
        <v>8626</v>
      </c>
      <c r="B87" s="1">
        <v>25</v>
      </c>
      <c r="C87" s="1">
        <v>55</v>
      </c>
      <c r="D87" s="1">
        <v>43</v>
      </c>
      <c r="E87" s="1">
        <v>61</v>
      </c>
      <c r="F87" s="1">
        <v>44</v>
      </c>
    </row>
    <row r="88" spans="1:6" x14ac:dyDescent="0.25">
      <c r="A88" s="17">
        <v>8798</v>
      </c>
      <c r="B88" s="1">
        <v>22</v>
      </c>
      <c r="C88" s="1">
        <v>48</v>
      </c>
      <c r="D88" s="1">
        <v>59</v>
      </c>
      <c r="E88" s="1">
        <v>75</v>
      </c>
      <c r="F88" s="1">
        <v>56</v>
      </c>
    </row>
    <row r="89" spans="1:6" x14ac:dyDescent="0.25">
      <c r="A89" s="17">
        <v>8826</v>
      </c>
      <c r="B89" s="1">
        <v>41</v>
      </c>
      <c r="C89" s="1">
        <v>41</v>
      </c>
      <c r="D89" s="1">
        <v>47</v>
      </c>
      <c r="E89" s="1">
        <v>57</v>
      </c>
      <c r="F89" s="1">
        <v>53</v>
      </c>
    </row>
    <row r="90" spans="1:6" x14ac:dyDescent="0.25">
      <c r="A90" s="17">
        <v>8934</v>
      </c>
      <c r="B90" s="1">
        <v>46</v>
      </c>
      <c r="C90" s="1">
        <v>52</v>
      </c>
      <c r="D90" s="1">
        <v>43</v>
      </c>
      <c r="E90" s="1">
        <v>90</v>
      </c>
      <c r="F90" s="1">
        <v>43</v>
      </c>
    </row>
    <row r="91" spans="1:6" x14ac:dyDescent="0.25">
      <c r="A91" s="17">
        <v>8947</v>
      </c>
      <c r="B91" s="1">
        <v>71</v>
      </c>
      <c r="C91" s="1">
        <v>52</v>
      </c>
      <c r="D91" s="1">
        <v>55</v>
      </c>
      <c r="E91" s="1">
        <v>83</v>
      </c>
      <c r="F91" s="1">
        <v>64</v>
      </c>
    </row>
    <row r="92" spans="1:6" x14ac:dyDescent="0.25">
      <c r="A92" s="17">
        <v>8995</v>
      </c>
      <c r="B92" s="1">
        <v>61</v>
      </c>
      <c r="C92" s="1">
        <v>29</v>
      </c>
      <c r="D92" s="1">
        <v>66</v>
      </c>
      <c r="E92" s="1">
        <v>72</v>
      </c>
      <c r="F92" s="1">
        <v>75</v>
      </c>
    </row>
    <row r="93" spans="1:6" x14ac:dyDescent="0.25">
      <c r="A93" s="17">
        <v>9000</v>
      </c>
      <c r="B93" s="1">
        <v>88</v>
      </c>
      <c r="C93" s="1">
        <v>70</v>
      </c>
      <c r="D93" s="1">
        <v>54</v>
      </c>
      <c r="E93" s="1">
        <v>44</v>
      </c>
      <c r="F93" s="1">
        <v>64</v>
      </c>
    </row>
    <row r="94" spans="1:6" x14ac:dyDescent="0.25">
      <c r="A94" s="17">
        <v>9487</v>
      </c>
      <c r="B94" s="1">
        <v>63</v>
      </c>
      <c r="C94" s="1">
        <v>59</v>
      </c>
      <c r="D94" s="1">
        <v>53</v>
      </c>
      <c r="E94" s="1">
        <v>58</v>
      </c>
      <c r="F94" s="1">
        <v>58</v>
      </c>
    </row>
    <row r="95" spans="1:6" x14ac:dyDescent="0.25">
      <c r="A95" s="17">
        <v>9552</v>
      </c>
      <c r="B95" s="1">
        <v>49</v>
      </c>
      <c r="C95" s="1">
        <v>68</v>
      </c>
      <c r="D95" s="1">
        <v>25</v>
      </c>
      <c r="E95" s="1">
        <v>56</v>
      </c>
      <c r="F95" s="1">
        <v>37</v>
      </c>
    </row>
    <row r="96" spans="1:6" x14ac:dyDescent="0.25">
      <c r="A96" s="17">
        <v>9893</v>
      </c>
      <c r="B96" s="1">
        <v>71</v>
      </c>
      <c r="C96" s="1">
        <v>52</v>
      </c>
      <c r="D96" s="1">
        <v>44</v>
      </c>
      <c r="E96" s="1">
        <v>58</v>
      </c>
      <c r="F96" s="1">
        <v>81</v>
      </c>
    </row>
    <row r="97" spans="1:6" x14ac:dyDescent="0.25">
      <c r="A97" s="17">
        <v>9898</v>
      </c>
      <c r="B97" s="1">
        <v>63</v>
      </c>
      <c r="C97" s="1">
        <v>51</v>
      </c>
      <c r="D97" s="1">
        <v>52</v>
      </c>
      <c r="E97" s="1">
        <v>51</v>
      </c>
      <c r="F97" s="1">
        <v>51</v>
      </c>
    </row>
    <row r="98" spans="1:6" x14ac:dyDescent="0.25">
      <c r="A98" s="17">
        <v>9904</v>
      </c>
      <c r="B98" s="1">
        <v>73</v>
      </c>
      <c r="C98" s="1">
        <v>33</v>
      </c>
      <c r="D98" s="1">
        <v>66</v>
      </c>
      <c r="E98" s="1">
        <v>68</v>
      </c>
      <c r="F98" s="1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3BC3-DC79-4369-BF51-1263FCAB343E}">
  <dimension ref="A1:K22"/>
  <sheetViews>
    <sheetView topLeftCell="A8" workbookViewId="0">
      <selection activeCell="J22" sqref="J22"/>
    </sheetView>
  </sheetViews>
  <sheetFormatPr defaultRowHeight="15.75" x14ac:dyDescent="0.25"/>
  <cols>
    <col min="1" max="1" width="17.125" bestFit="1" customWidth="1"/>
    <col min="9" max="9" width="12.5" bestFit="1" customWidth="1"/>
    <col min="10" max="10" width="11.25" customWidth="1"/>
    <col min="11" max="11" width="14.375" bestFit="1" customWidth="1"/>
  </cols>
  <sheetData>
    <row r="1" spans="1:11" x14ac:dyDescent="0.25">
      <c r="A1" t="s">
        <v>43</v>
      </c>
    </row>
    <row r="2" spans="1:11" ht="16.5" thickBot="1" x14ac:dyDescent="0.3"/>
    <row r="3" spans="1:11" x14ac:dyDescent="0.25">
      <c r="A3" s="6" t="s">
        <v>44</v>
      </c>
      <c r="B3" s="6"/>
    </row>
    <row r="4" spans="1:11" x14ac:dyDescent="0.25">
      <c r="A4" t="s">
        <v>45</v>
      </c>
      <c r="B4">
        <v>0.34712536141526551</v>
      </c>
    </row>
    <row r="5" spans="1:11" x14ac:dyDescent="0.25">
      <c r="A5" t="s">
        <v>46</v>
      </c>
      <c r="B5">
        <v>0.1204960165376787</v>
      </c>
    </row>
    <row r="6" spans="1:11" x14ac:dyDescent="0.25">
      <c r="A6" t="s">
        <v>47</v>
      </c>
      <c r="B6">
        <v>0.10558916936035122</v>
      </c>
    </row>
    <row r="7" spans="1:11" x14ac:dyDescent="0.25">
      <c r="A7" t="s">
        <v>48</v>
      </c>
      <c r="B7">
        <v>2.585354482154409</v>
      </c>
    </row>
    <row r="8" spans="1:11" ht="16.5" thickBot="1" x14ac:dyDescent="0.3">
      <c r="A8" s="4" t="s">
        <v>49</v>
      </c>
      <c r="B8" s="4">
        <v>121</v>
      </c>
    </row>
    <row r="10" spans="1:11" ht="16.5" thickBot="1" x14ac:dyDescent="0.3">
      <c r="A10" t="s">
        <v>50</v>
      </c>
    </row>
    <row r="11" spans="1:11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11" x14ac:dyDescent="0.25">
      <c r="A12" t="s">
        <v>51</v>
      </c>
      <c r="B12">
        <v>2</v>
      </c>
      <c r="C12">
        <v>108.05803929341755</v>
      </c>
      <c r="D12">
        <v>54.029019646708775</v>
      </c>
      <c r="E12">
        <v>8.0832663744582227</v>
      </c>
      <c r="F12" s="7">
        <v>5.1289780190573637E-4</v>
      </c>
    </row>
    <row r="13" spans="1:11" x14ac:dyDescent="0.25">
      <c r="A13" t="s">
        <v>52</v>
      </c>
      <c r="B13">
        <v>118</v>
      </c>
      <c r="C13">
        <v>788.71882021071519</v>
      </c>
      <c r="D13">
        <v>6.6840577983958918</v>
      </c>
    </row>
    <row r="14" spans="1:11" ht="16.5" thickBot="1" x14ac:dyDescent="0.3">
      <c r="A14" s="4" t="s">
        <v>53</v>
      </c>
      <c r="B14" s="4">
        <v>120</v>
      </c>
      <c r="C14" s="4">
        <v>896.77685950413274</v>
      </c>
      <c r="D14" s="4"/>
      <c r="E14" s="4"/>
      <c r="F14" s="4"/>
    </row>
    <row r="15" spans="1:11" ht="16.5" thickBot="1" x14ac:dyDescent="0.3"/>
    <row r="16" spans="1:11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  <c r="J16" s="5" t="s">
        <v>77</v>
      </c>
      <c r="K16" s="5" t="s">
        <v>78</v>
      </c>
    </row>
    <row r="17" spans="1:11" x14ac:dyDescent="0.25">
      <c r="A17" t="s">
        <v>54</v>
      </c>
      <c r="B17" s="12">
        <v>4.6283967883685495</v>
      </c>
      <c r="C17">
        <v>1.3041463276292951</v>
      </c>
      <c r="D17">
        <v>3.5489857927078994</v>
      </c>
      <c r="E17" s="7">
        <v>5.5617343256467709E-4</v>
      </c>
      <c r="F17">
        <v>2.0458320067729998</v>
      </c>
      <c r="G17">
        <v>7.2109615699640992</v>
      </c>
      <c r="H17">
        <v>2.0458320067729998</v>
      </c>
      <c r="I17">
        <v>7.2109615699640992</v>
      </c>
    </row>
    <row r="18" spans="1:11" x14ac:dyDescent="0.25">
      <c r="A18" t="s">
        <v>21</v>
      </c>
      <c r="B18" s="12">
        <v>0.14368574445886367</v>
      </c>
      <c r="C18">
        <v>4.6213597542421006E-2</v>
      </c>
      <c r="D18">
        <v>3.1091659619654091</v>
      </c>
      <c r="E18" s="7">
        <v>2.3520078091203767E-3</v>
      </c>
      <c r="F18">
        <v>5.2170239706537752E-2</v>
      </c>
      <c r="G18">
        <v>0.23520124921118959</v>
      </c>
      <c r="H18">
        <v>5.2170239706537752E-2</v>
      </c>
      <c r="I18">
        <v>0.23520124921118959</v>
      </c>
      <c r="J18" s="12">
        <v>19</v>
      </c>
    </row>
    <row r="19" spans="1:11" ht="16.5" thickBot="1" x14ac:dyDescent="0.3">
      <c r="A19" s="4" t="s">
        <v>36</v>
      </c>
      <c r="B19" s="13">
        <v>-0.26064088853062245</v>
      </c>
      <c r="C19" s="4">
        <v>9.7952701738488093E-2</v>
      </c>
      <c r="D19" s="4">
        <v>-2.6608851405291056</v>
      </c>
      <c r="E19" s="9">
        <v>8.8785714667151249E-3</v>
      </c>
      <c r="F19" s="4">
        <v>-0.4546139055246628</v>
      </c>
      <c r="G19" s="4">
        <v>-6.6667871536582102E-2</v>
      </c>
      <c r="H19" s="4">
        <v>-0.4546139055246628</v>
      </c>
      <c r="I19" s="4">
        <v>-6.6667871536582102E-2</v>
      </c>
      <c r="J19" s="13">
        <v>9</v>
      </c>
      <c r="K19" s="4"/>
    </row>
    <row r="20" spans="1:11" x14ac:dyDescent="0.25">
      <c r="J20">
        <f>J22</f>
        <v>5.0126579363113573</v>
      </c>
      <c r="K20" s="24">
        <f>ROUND(J22,0)</f>
        <v>5</v>
      </c>
    </row>
    <row r="22" spans="1:11" x14ac:dyDescent="0.25">
      <c r="J22">
        <f>B17+B18*J18+B19*J19</f>
        <v>5.0126579363113573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9625-93BC-4F96-9784-947BE86F39AF}">
  <dimension ref="A1:I21"/>
  <sheetViews>
    <sheetView topLeftCell="A8" workbookViewId="0">
      <selection activeCell="A43" sqref="A43"/>
    </sheetView>
  </sheetViews>
  <sheetFormatPr defaultRowHeight="15.75" x14ac:dyDescent="0.25"/>
  <cols>
    <col min="1" max="1" width="28.625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0.40329460731169747</v>
      </c>
    </row>
    <row r="5" spans="1:9" x14ac:dyDescent="0.25">
      <c r="A5" t="s">
        <v>46</v>
      </c>
      <c r="B5">
        <v>0.16264654028669626</v>
      </c>
    </row>
    <row r="6" spans="1:9" x14ac:dyDescent="0.25">
      <c r="A6" t="s">
        <v>47</v>
      </c>
      <c r="B6">
        <v>0.13377228305520303</v>
      </c>
    </row>
    <row r="7" spans="1:9" x14ac:dyDescent="0.25">
      <c r="A7" t="s">
        <v>48</v>
      </c>
      <c r="B7">
        <v>2.5442958613618911</v>
      </c>
    </row>
    <row r="8" spans="1:9" ht="16.5" thickBot="1" x14ac:dyDescent="0.3">
      <c r="A8" s="4" t="s">
        <v>49</v>
      </c>
      <c r="B8" s="4">
        <v>121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4</v>
      </c>
      <c r="C12">
        <v>145.85765360751589</v>
      </c>
      <c r="D12">
        <v>36.464413401878971</v>
      </c>
      <c r="E12">
        <v>5.6329255150257946</v>
      </c>
      <c r="F12" s="7">
        <v>3.5248569559631301E-4</v>
      </c>
    </row>
    <row r="13" spans="1:9" x14ac:dyDescent="0.25">
      <c r="A13" t="s">
        <v>52</v>
      </c>
      <c r="B13">
        <v>116</v>
      </c>
      <c r="C13">
        <v>750.91920589661686</v>
      </c>
      <c r="D13">
        <v>6.4734414301432484</v>
      </c>
    </row>
    <row r="14" spans="1:9" ht="16.5" thickBot="1" x14ac:dyDescent="0.3">
      <c r="A14" s="4" t="s">
        <v>53</v>
      </c>
      <c r="B14" s="4">
        <v>120</v>
      </c>
      <c r="C14" s="4">
        <v>896.77685950413274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5">
      <c r="A17" s="10" t="s">
        <v>54</v>
      </c>
      <c r="B17">
        <v>4.4408983689840911</v>
      </c>
      <c r="C17">
        <v>2.6318852068399758</v>
      </c>
      <c r="D17">
        <v>1.687345009365413</v>
      </c>
      <c r="E17" s="10">
        <v>9.4224278477870987E-2</v>
      </c>
      <c r="F17">
        <v>-0.77188190717058536</v>
      </c>
      <c r="G17">
        <v>9.6536786451387684</v>
      </c>
      <c r="H17">
        <v>-0.77188190717058536</v>
      </c>
      <c r="I17">
        <v>9.6536786451387684</v>
      </c>
    </row>
    <row r="18" spans="1:9" x14ac:dyDescent="0.25">
      <c r="A18" s="10" t="s">
        <v>24</v>
      </c>
      <c r="B18">
        <v>-5.1852372322399268E-2</v>
      </c>
      <c r="C18">
        <v>2.815632076843157E-2</v>
      </c>
      <c r="D18">
        <v>-1.8415890609022803</v>
      </c>
      <c r="E18" s="14">
        <v>6.8089953504937087E-2</v>
      </c>
      <c r="F18">
        <v>-0.10761951336993375</v>
      </c>
      <c r="G18">
        <v>3.9147687251352078E-3</v>
      </c>
      <c r="H18">
        <v>-0.10761951336993375</v>
      </c>
      <c r="I18">
        <v>3.9147687251352078E-3</v>
      </c>
    </row>
    <row r="19" spans="1:9" x14ac:dyDescent="0.25">
      <c r="A19" s="10" t="s">
        <v>22</v>
      </c>
      <c r="B19">
        <v>6.144289801790115E-3</v>
      </c>
      <c r="C19">
        <v>3.2020970771148259E-3</v>
      </c>
      <c r="D19">
        <v>1.9188330815149059</v>
      </c>
      <c r="E19" s="14">
        <v>5.746263322809065E-2</v>
      </c>
      <c r="F19">
        <v>-1.978669315417592E-4</v>
      </c>
      <c r="G19">
        <v>1.248644653512199E-2</v>
      </c>
      <c r="H19">
        <v>-1.978669315417592E-4</v>
      </c>
      <c r="I19">
        <v>1.248644653512199E-2</v>
      </c>
    </row>
    <row r="20" spans="1:9" x14ac:dyDescent="0.25">
      <c r="A20" s="7" t="s">
        <v>21</v>
      </c>
      <c r="B20">
        <v>0.16437649175637478</v>
      </c>
      <c r="C20">
        <v>4.6367141663382246E-2</v>
      </c>
      <c r="D20">
        <v>3.545107286313244</v>
      </c>
      <c r="E20" s="7">
        <v>5.6691662891145394E-4</v>
      </c>
      <c r="F20">
        <v>7.2540525318175689E-2</v>
      </c>
      <c r="G20">
        <v>0.25621245819457389</v>
      </c>
      <c r="H20">
        <v>7.2540525318175689E-2</v>
      </c>
      <c r="I20">
        <v>0.25621245819457389</v>
      </c>
    </row>
    <row r="21" spans="1:9" ht="16.5" thickBot="1" x14ac:dyDescent="0.3">
      <c r="A21" s="9" t="s">
        <v>36</v>
      </c>
      <c r="B21" s="4">
        <v>-0.22756481826701058</v>
      </c>
      <c r="C21" s="4">
        <v>9.7425000775885451E-2</v>
      </c>
      <c r="D21" s="4">
        <v>-2.3357948827785613</v>
      </c>
      <c r="E21" s="9">
        <v>2.1219499865899775E-2</v>
      </c>
      <c r="F21" s="4">
        <v>-0.42052730809332634</v>
      </c>
      <c r="G21" s="4">
        <v>-3.4602328440694829E-2</v>
      </c>
      <c r="H21" s="4">
        <v>-0.42052730809332634</v>
      </c>
      <c r="I21" s="4">
        <v>-3.4602328440694829E-2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3D1B-A773-4517-AEE3-BF4ADF477D54}">
  <dimension ref="A1:I27"/>
  <sheetViews>
    <sheetView topLeftCell="A9" workbookViewId="0">
      <selection activeCell="F12" sqref="F12"/>
    </sheetView>
  </sheetViews>
  <sheetFormatPr defaultRowHeight="15.75" x14ac:dyDescent="0.25"/>
  <cols>
    <col min="1" max="1" width="36.25" bestFit="1" customWidth="1"/>
    <col min="5" max="5" width="11.875" bestFit="1" customWidth="1"/>
    <col min="6" max="6" width="12.7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0.43222639620032327</v>
      </c>
    </row>
    <row r="5" spans="1:9" x14ac:dyDescent="0.25">
      <c r="A5" t="s">
        <v>46</v>
      </c>
      <c r="B5">
        <v>0.1868196575723188</v>
      </c>
    </row>
    <row r="6" spans="1:9" x14ac:dyDescent="0.25">
      <c r="A6" t="s">
        <v>47</v>
      </c>
      <c r="B6">
        <v>0.11289417189707507</v>
      </c>
    </row>
    <row r="7" spans="1:9" x14ac:dyDescent="0.25">
      <c r="A7" t="s">
        <v>48</v>
      </c>
      <c r="B7">
        <v>2.5747750364092559</v>
      </c>
    </row>
    <row r="8" spans="1:9" ht="16.5" thickBot="1" x14ac:dyDescent="0.3">
      <c r="A8" s="4" t="s">
        <v>49</v>
      </c>
      <c r="B8" s="4">
        <v>121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10</v>
      </c>
      <c r="C12">
        <v>167.53554581134154</v>
      </c>
      <c r="D12">
        <v>16.753554581134154</v>
      </c>
      <c r="E12">
        <v>2.5271346662911567</v>
      </c>
      <c r="F12" s="7">
        <v>8.8765386926544752E-3</v>
      </c>
    </row>
    <row r="13" spans="1:9" x14ac:dyDescent="0.25">
      <c r="A13" t="s">
        <v>52</v>
      </c>
      <c r="B13">
        <v>110</v>
      </c>
      <c r="C13">
        <v>729.24131369279121</v>
      </c>
      <c r="D13">
        <v>6.6294664881162841</v>
      </c>
    </row>
    <row r="14" spans="1:9" ht="16.5" thickBot="1" x14ac:dyDescent="0.3">
      <c r="A14" s="4" t="s">
        <v>53</v>
      </c>
      <c r="B14" s="4">
        <v>120</v>
      </c>
      <c r="C14" s="4">
        <v>896.77685950413274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5">
      <c r="A17" t="s">
        <v>54</v>
      </c>
      <c r="B17">
        <v>6.2043302682273076</v>
      </c>
      <c r="C17">
        <v>5.8879263400316786</v>
      </c>
      <c r="D17">
        <v>1.0537377524654845</v>
      </c>
      <c r="E17">
        <v>0.29431210185693107</v>
      </c>
      <c r="F17">
        <v>-5.464157736200205</v>
      </c>
      <c r="G17">
        <v>17.872818272654818</v>
      </c>
      <c r="H17">
        <v>-5.464157736200205</v>
      </c>
      <c r="I17">
        <v>17.872818272654818</v>
      </c>
    </row>
    <row r="18" spans="1:9" x14ac:dyDescent="0.25">
      <c r="A18" t="s">
        <v>23</v>
      </c>
      <c r="B18">
        <v>1.9439522002268114E-2</v>
      </c>
      <c r="C18">
        <v>1.6235078847316033E-2</v>
      </c>
      <c r="D18">
        <v>1.1973777389742604</v>
      </c>
      <c r="E18">
        <v>0.23373328507014313</v>
      </c>
      <c r="F18">
        <v>-1.2734593610024474E-2</v>
      </c>
      <c r="G18">
        <v>5.1613637614560698E-2</v>
      </c>
      <c r="H18">
        <v>-1.2734593610024474E-2</v>
      </c>
      <c r="I18">
        <v>5.1613637614560698E-2</v>
      </c>
    </row>
    <row r="19" spans="1:9" x14ac:dyDescent="0.25">
      <c r="A19" s="14" t="s">
        <v>24</v>
      </c>
      <c r="B19">
        <v>-5.5735643964983511E-2</v>
      </c>
      <c r="C19">
        <v>2.8809438898868413E-2</v>
      </c>
      <c r="D19">
        <v>-1.9346313602509182</v>
      </c>
      <c r="E19" s="10">
        <v>5.5603770486804961E-2</v>
      </c>
      <c r="F19">
        <v>-0.11282918977247484</v>
      </c>
      <c r="G19">
        <v>1.3579018425078221E-3</v>
      </c>
      <c r="H19">
        <v>-0.11282918977247484</v>
      </c>
      <c r="I19">
        <v>1.3579018425078221E-3</v>
      </c>
    </row>
    <row r="20" spans="1:9" x14ac:dyDescent="0.25">
      <c r="A20" s="14" t="s">
        <v>22</v>
      </c>
      <c r="B20">
        <v>6.2787905689641243E-3</v>
      </c>
      <c r="C20">
        <v>3.2875324374916854E-3</v>
      </c>
      <c r="D20">
        <v>1.9098794273052717</v>
      </c>
      <c r="E20" s="10">
        <v>5.8753152552742598E-2</v>
      </c>
      <c r="F20">
        <v>-2.3632707954091524E-4</v>
      </c>
      <c r="G20">
        <v>1.2793908217469164E-2</v>
      </c>
      <c r="H20">
        <v>-2.3632707954091524E-4</v>
      </c>
      <c r="I20">
        <v>1.2793908217469164E-2</v>
      </c>
    </row>
    <row r="21" spans="1:9" x14ac:dyDescent="0.25">
      <c r="A21" s="7" t="s">
        <v>21</v>
      </c>
      <c r="B21">
        <v>0.14107601950096138</v>
      </c>
      <c r="C21">
        <v>5.3406914610107693E-2</v>
      </c>
      <c r="D21">
        <v>2.641530980227448</v>
      </c>
      <c r="E21" s="7">
        <v>9.4550472355521397E-3</v>
      </c>
      <c r="F21">
        <v>3.5236050300841731E-2</v>
      </c>
      <c r="G21">
        <v>0.24691598870108103</v>
      </c>
      <c r="H21">
        <v>3.5236050300841731E-2</v>
      </c>
      <c r="I21">
        <v>0.24691598870108103</v>
      </c>
    </row>
    <row r="22" spans="1:9" x14ac:dyDescent="0.25">
      <c r="A22" t="s">
        <v>27</v>
      </c>
      <c r="B22">
        <v>8.3965846247501363E-2</v>
      </c>
      <c r="C22">
        <v>0.24130350061337466</v>
      </c>
      <c r="D22">
        <v>0.34796779173972503</v>
      </c>
      <c r="E22">
        <v>0.72852937329564704</v>
      </c>
      <c r="F22">
        <v>-0.39424105372509244</v>
      </c>
      <c r="G22">
        <v>0.56217274622009517</v>
      </c>
      <c r="H22">
        <v>-0.39424105372509244</v>
      </c>
      <c r="I22">
        <v>0.56217274622009517</v>
      </c>
    </row>
    <row r="23" spans="1:9" x14ac:dyDescent="0.25">
      <c r="A23" t="s">
        <v>28</v>
      </c>
      <c r="B23">
        <v>-7.3432521171653622E-2</v>
      </c>
      <c r="C23">
        <v>0.27511405764461178</v>
      </c>
      <c r="D23">
        <v>-0.26691664468310322</v>
      </c>
      <c r="E23">
        <v>0.79003309314540837</v>
      </c>
      <c r="F23">
        <v>-0.61864400923830976</v>
      </c>
      <c r="G23">
        <v>0.47177896689500248</v>
      </c>
      <c r="H23">
        <v>-0.61864400923830976</v>
      </c>
      <c r="I23">
        <v>0.47177896689500248</v>
      </c>
    </row>
    <row r="24" spans="1:9" x14ac:dyDescent="0.25">
      <c r="A24" t="s">
        <v>30</v>
      </c>
      <c r="B24">
        <v>-1.9269306191964132E-2</v>
      </c>
      <c r="C24">
        <v>3.9961103852748134E-2</v>
      </c>
      <c r="D24">
        <v>-0.48220154936082871</v>
      </c>
      <c r="E24">
        <v>0.63062088012939999</v>
      </c>
      <c r="F24">
        <v>-9.8462834443026614E-2</v>
      </c>
      <c r="G24">
        <v>5.9924222059098343E-2</v>
      </c>
      <c r="H24">
        <v>-9.8462834443026614E-2</v>
      </c>
      <c r="I24">
        <v>5.9924222059098343E-2</v>
      </c>
    </row>
    <row r="25" spans="1:9" x14ac:dyDescent="0.25">
      <c r="A25" t="s">
        <v>29</v>
      </c>
      <c r="B25">
        <v>3.7346253162083039E-4</v>
      </c>
      <c r="C25">
        <v>4.0285546657532298E-2</v>
      </c>
      <c r="D25">
        <v>9.2703851035121319E-3</v>
      </c>
      <c r="E25">
        <v>0.99262020087340552</v>
      </c>
      <c r="F25">
        <v>-7.9463035206000551E-2</v>
      </c>
      <c r="G25">
        <v>8.0209960269242223E-2</v>
      </c>
      <c r="H25">
        <v>-7.9463035206000551E-2</v>
      </c>
      <c r="I25">
        <v>8.0209960269242223E-2</v>
      </c>
    </row>
    <row r="26" spans="1:9" x14ac:dyDescent="0.25">
      <c r="A26" t="s">
        <v>31</v>
      </c>
      <c r="B26">
        <v>3.6201805003420448E-2</v>
      </c>
      <c r="C26">
        <v>2.9608568266998786E-2</v>
      </c>
      <c r="D26">
        <v>1.222680025490134</v>
      </c>
      <c r="E26">
        <v>0.22406378438496913</v>
      </c>
      <c r="F26">
        <v>-2.2475427641764044E-2</v>
      </c>
      <c r="G26">
        <v>9.4879037648604947E-2</v>
      </c>
      <c r="H26">
        <v>-2.2475427641764044E-2</v>
      </c>
      <c r="I26">
        <v>9.4879037648604947E-2</v>
      </c>
    </row>
    <row r="27" spans="1:9" ht="16.5" thickBot="1" x14ac:dyDescent="0.3">
      <c r="A27" s="16" t="s">
        <v>36</v>
      </c>
      <c r="B27" s="4">
        <v>-0.28846603587141484</v>
      </c>
      <c r="C27" s="4">
        <v>0.14704559751444707</v>
      </c>
      <c r="D27" s="4">
        <v>-1.9617454772358851</v>
      </c>
      <c r="E27" s="16">
        <v>5.23186661654607E-2</v>
      </c>
      <c r="F27" s="4">
        <v>-0.57987589591595645</v>
      </c>
      <c r="G27" s="4">
        <v>2.9438241731267745E-3</v>
      </c>
      <c r="H27" s="4">
        <v>-0.57987589591595645</v>
      </c>
      <c r="I27" s="4">
        <v>2.9438241731267745E-3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AAED-7999-4219-A4C4-9C4C41273D87}">
  <dimension ref="A1:K145"/>
  <sheetViews>
    <sheetView topLeftCell="A9" workbookViewId="0">
      <selection activeCell="K16" sqref="K16"/>
    </sheetView>
  </sheetViews>
  <sheetFormatPr defaultRowHeight="15.75" x14ac:dyDescent="0.25"/>
  <cols>
    <col min="1" max="1" width="23.5" bestFit="1" customWidth="1"/>
    <col min="10" max="10" width="12.5" bestFit="1" customWidth="1"/>
    <col min="11" max="11" width="14.375" bestFit="1" customWidth="1"/>
  </cols>
  <sheetData>
    <row r="1" spans="1:11" x14ac:dyDescent="0.25">
      <c r="A1" t="s">
        <v>43</v>
      </c>
    </row>
    <row r="2" spans="1:11" ht="16.5" thickBot="1" x14ac:dyDescent="0.3"/>
    <row r="3" spans="1:11" x14ac:dyDescent="0.25">
      <c r="A3" s="6" t="s">
        <v>44</v>
      </c>
      <c r="B3" s="6"/>
    </row>
    <row r="4" spans="1:11" x14ac:dyDescent="0.25">
      <c r="A4" t="s">
        <v>45</v>
      </c>
      <c r="B4">
        <v>0.24912920214641673</v>
      </c>
    </row>
    <row r="5" spans="1:11" x14ac:dyDescent="0.25">
      <c r="A5" t="s">
        <v>46</v>
      </c>
      <c r="B5">
        <v>6.2065359362110169E-2</v>
      </c>
    </row>
    <row r="6" spans="1:11" x14ac:dyDescent="0.25">
      <c r="A6" t="s">
        <v>47</v>
      </c>
      <c r="B6">
        <v>4.6032288581975306E-2</v>
      </c>
    </row>
    <row r="7" spans="1:11" x14ac:dyDescent="0.25">
      <c r="A7" t="s">
        <v>48</v>
      </c>
      <c r="B7">
        <v>15.013864817941363</v>
      </c>
    </row>
    <row r="8" spans="1:11" ht="16.5" thickBot="1" x14ac:dyDescent="0.3">
      <c r="A8" s="4" t="s">
        <v>49</v>
      </c>
      <c r="B8" s="4">
        <v>120</v>
      </c>
    </row>
    <row r="10" spans="1:11" ht="16.5" thickBot="1" x14ac:dyDescent="0.3">
      <c r="A10" t="s">
        <v>50</v>
      </c>
    </row>
    <row r="11" spans="1:11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11" x14ac:dyDescent="0.25">
      <c r="A12" t="s">
        <v>51</v>
      </c>
      <c r="B12">
        <v>2</v>
      </c>
      <c r="C12">
        <v>1745.2094769108116</v>
      </c>
      <c r="D12">
        <v>872.60473845540582</v>
      </c>
      <c r="E12">
        <v>3.871083725209381</v>
      </c>
      <c r="F12" s="7">
        <v>2.355568242229833E-2</v>
      </c>
    </row>
    <row r="13" spans="1:11" x14ac:dyDescent="0.25">
      <c r="A13" t="s">
        <v>52</v>
      </c>
      <c r="B13">
        <v>117</v>
      </c>
      <c r="C13">
        <v>26373.688002255836</v>
      </c>
      <c r="D13">
        <v>225.4161367714174</v>
      </c>
    </row>
    <row r="14" spans="1:11" ht="16.5" thickBot="1" x14ac:dyDescent="0.3">
      <c r="A14" s="4" t="s">
        <v>53</v>
      </c>
      <c r="B14" s="4">
        <v>119</v>
      </c>
      <c r="C14" s="4">
        <v>28118.897479166648</v>
      </c>
      <c r="D14" s="4"/>
      <c r="E14" s="4"/>
      <c r="F14" s="4"/>
    </row>
    <row r="15" spans="1:11" ht="16.5" thickBot="1" x14ac:dyDescent="0.3"/>
    <row r="16" spans="1:11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  <c r="J16" s="5" t="s">
        <v>76</v>
      </c>
      <c r="K16" s="5" t="s">
        <v>74</v>
      </c>
    </row>
    <row r="17" spans="1:11" x14ac:dyDescent="0.25">
      <c r="A17" t="s">
        <v>54</v>
      </c>
      <c r="B17" s="12">
        <v>3.9647494804101751</v>
      </c>
      <c r="C17">
        <v>2.6052601018366941</v>
      </c>
      <c r="D17">
        <v>1.521824818034502</v>
      </c>
      <c r="E17" s="14">
        <v>0.13075112142748588</v>
      </c>
      <c r="F17">
        <v>-1.1948316322179853</v>
      </c>
      <c r="G17">
        <v>9.1243305930383354</v>
      </c>
      <c r="H17">
        <v>-1.1948316322179853</v>
      </c>
      <c r="I17">
        <v>9.1243305930383354</v>
      </c>
    </row>
    <row r="18" spans="1:11" x14ac:dyDescent="0.25">
      <c r="A18" t="s">
        <v>27</v>
      </c>
      <c r="B18" s="12">
        <v>2.8226621320645613</v>
      </c>
      <c r="C18">
        <v>1.2690811559128516</v>
      </c>
      <c r="D18">
        <v>2.2241777989637055</v>
      </c>
      <c r="E18" s="7">
        <v>2.8055546124362358E-2</v>
      </c>
      <c r="F18">
        <v>0.30931340430259624</v>
      </c>
      <c r="G18">
        <v>5.3360108598265263</v>
      </c>
      <c r="H18">
        <v>0.30931340430259624</v>
      </c>
      <c r="I18">
        <v>5.3360108598265263</v>
      </c>
      <c r="J18" s="22">
        <v>0</v>
      </c>
    </row>
    <row r="19" spans="1:11" ht="16.5" thickBot="1" x14ac:dyDescent="0.3">
      <c r="A19" s="4" t="s">
        <v>28</v>
      </c>
      <c r="B19" s="13">
        <v>2.902575619643073</v>
      </c>
      <c r="C19" s="4">
        <v>1.4855851801330826</v>
      </c>
      <c r="D19" s="4">
        <v>1.9538264506536425</v>
      </c>
      <c r="E19" s="15">
        <v>5.3108324370331729E-2</v>
      </c>
      <c r="F19" s="4">
        <v>-3.9547982991142039E-2</v>
      </c>
      <c r="G19" s="4">
        <v>5.8446992222772884</v>
      </c>
      <c r="H19" s="4">
        <v>-3.9547982991142039E-2</v>
      </c>
      <c r="I19" s="4">
        <v>5.8446992222772884</v>
      </c>
      <c r="J19" s="23">
        <v>1</v>
      </c>
      <c r="K19" s="4"/>
    </row>
    <row r="20" spans="1:11" x14ac:dyDescent="0.25">
      <c r="J20">
        <f>J22</f>
        <v>6.8673251000532485</v>
      </c>
      <c r="K20" s="18">
        <f>ROUND(J22,0)</f>
        <v>7</v>
      </c>
    </row>
    <row r="22" spans="1:11" x14ac:dyDescent="0.25">
      <c r="J22">
        <f>B17+B18*J18+B19*J19</f>
        <v>6.8673251000532485</v>
      </c>
    </row>
    <row r="23" spans="1:11" x14ac:dyDescent="0.25">
      <c r="A23" t="s">
        <v>67</v>
      </c>
    </row>
    <row r="24" spans="1:11" ht="16.5" thickBot="1" x14ac:dyDescent="0.3"/>
    <row r="25" spans="1:11" x14ac:dyDescent="0.25">
      <c r="A25" s="5" t="s">
        <v>68</v>
      </c>
      <c r="B25" s="5" t="s">
        <v>23</v>
      </c>
    </row>
    <row r="26" spans="1:11" x14ac:dyDescent="0.25">
      <c r="A26">
        <v>0.41666666666666669</v>
      </c>
      <c r="B26">
        <v>0</v>
      </c>
    </row>
    <row r="27" spans="1:11" x14ac:dyDescent="0.25">
      <c r="A27">
        <v>1.25</v>
      </c>
      <c r="B27">
        <v>0</v>
      </c>
    </row>
    <row r="28" spans="1:11" x14ac:dyDescent="0.25">
      <c r="A28">
        <v>2.0833333333333335</v>
      </c>
      <c r="B28">
        <v>0</v>
      </c>
    </row>
    <row r="29" spans="1:11" x14ac:dyDescent="0.25">
      <c r="A29">
        <v>2.9166666666666665</v>
      </c>
      <c r="B29">
        <v>0</v>
      </c>
    </row>
    <row r="30" spans="1:11" x14ac:dyDescent="0.25">
      <c r="A30">
        <v>3.75</v>
      </c>
      <c r="B30">
        <v>0</v>
      </c>
    </row>
    <row r="31" spans="1:11" x14ac:dyDescent="0.25">
      <c r="A31">
        <v>4.5833333333333339</v>
      </c>
      <c r="B31">
        <v>0</v>
      </c>
    </row>
    <row r="32" spans="1:11" x14ac:dyDescent="0.25">
      <c r="A32">
        <v>5.416666666666667</v>
      </c>
      <c r="B32">
        <v>0</v>
      </c>
    </row>
    <row r="33" spans="1:2" x14ac:dyDescent="0.25">
      <c r="A33">
        <v>6.2500000000000009</v>
      </c>
      <c r="B33">
        <v>0</v>
      </c>
    </row>
    <row r="34" spans="1:2" x14ac:dyDescent="0.25">
      <c r="A34">
        <v>7.0833333333333339</v>
      </c>
      <c r="B34">
        <v>0</v>
      </c>
    </row>
    <row r="35" spans="1:2" x14ac:dyDescent="0.25">
      <c r="A35">
        <v>7.916666666666667</v>
      </c>
      <c r="B35">
        <v>0</v>
      </c>
    </row>
    <row r="36" spans="1:2" x14ac:dyDescent="0.25">
      <c r="A36">
        <v>8.75</v>
      </c>
      <c r="B36">
        <v>0</v>
      </c>
    </row>
    <row r="37" spans="1:2" x14ac:dyDescent="0.25">
      <c r="A37">
        <v>9.5833333333333339</v>
      </c>
      <c r="B37">
        <v>0</v>
      </c>
    </row>
    <row r="38" spans="1:2" x14ac:dyDescent="0.25">
      <c r="A38">
        <v>10.416666666666666</v>
      </c>
      <c r="B38">
        <v>0</v>
      </c>
    </row>
    <row r="39" spans="1:2" x14ac:dyDescent="0.25">
      <c r="A39">
        <v>11.25</v>
      </c>
      <c r="B39">
        <v>0</v>
      </c>
    </row>
    <row r="40" spans="1:2" x14ac:dyDescent="0.25">
      <c r="A40">
        <v>12.083333333333334</v>
      </c>
      <c r="B40">
        <v>0.05</v>
      </c>
    </row>
    <row r="41" spans="1:2" x14ac:dyDescent="0.25">
      <c r="A41">
        <v>12.916666666666666</v>
      </c>
      <c r="B41">
        <v>0.5</v>
      </c>
    </row>
    <row r="42" spans="1:2" x14ac:dyDescent="0.25">
      <c r="A42">
        <v>13.75</v>
      </c>
      <c r="B42">
        <v>1</v>
      </c>
    </row>
    <row r="43" spans="1:2" x14ac:dyDescent="0.25">
      <c r="A43">
        <v>14.583333333333334</v>
      </c>
      <c r="B43">
        <v>1</v>
      </c>
    </row>
    <row r="44" spans="1:2" x14ac:dyDescent="0.25">
      <c r="A44">
        <v>15.416666666666666</v>
      </c>
      <c r="B44">
        <v>1</v>
      </c>
    </row>
    <row r="45" spans="1:2" x14ac:dyDescent="0.25">
      <c r="A45">
        <v>16.25</v>
      </c>
      <c r="B45">
        <v>1</v>
      </c>
    </row>
    <row r="46" spans="1:2" x14ac:dyDescent="0.25">
      <c r="A46">
        <v>17.083333333333336</v>
      </c>
      <c r="B46">
        <v>1</v>
      </c>
    </row>
    <row r="47" spans="1:2" x14ac:dyDescent="0.25">
      <c r="A47">
        <v>17.916666666666668</v>
      </c>
      <c r="B47">
        <v>1</v>
      </c>
    </row>
    <row r="48" spans="1:2" x14ac:dyDescent="0.25">
      <c r="A48">
        <v>18.750000000000004</v>
      </c>
      <c r="B48">
        <v>1</v>
      </c>
    </row>
    <row r="49" spans="1:2" x14ac:dyDescent="0.25">
      <c r="A49">
        <v>19.583333333333336</v>
      </c>
      <c r="B49">
        <v>1</v>
      </c>
    </row>
    <row r="50" spans="1:2" x14ac:dyDescent="0.25">
      <c r="A50">
        <v>20.416666666666668</v>
      </c>
      <c r="B50">
        <v>1</v>
      </c>
    </row>
    <row r="51" spans="1:2" x14ac:dyDescent="0.25">
      <c r="A51">
        <v>21.250000000000004</v>
      </c>
      <c r="B51">
        <v>1</v>
      </c>
    </row>
    <row r="52" spans="1:2" x14ac:dyDescent="0.25">
      <c r="A52">
        <v>22.083333333333336</v>
      </c>
      <c r="B52">
        <v>1</v>
      </c>
    </row>
    <row r="53" spans="1:2" x14ac:dyDescent="0.25">
      <c r="A53">
        <v>22.916666666666668</v>
      </c>
      <c r="B53">
        <v>1</v>
      </c>
    </row>
    <row r="54" spans="1:2" x14ac:dyDescent="0.25">
      <c r="A54">
        <v>23.750000000000004</v>
      </c>
      <c r="B54">
        <v>1.7</v>
      </c>
    </row>
    <row r="55" spans="1:2" x14ac:dyDescent="0.25">
      <c r="A55">
        <v>24.583333333333336</v>
      </c>
      <c r="B55">
        <v>2</v>
      </c>
    </row>
    <row r="56" spans="1:2" x14ac:dyDescent="0.25">
      <c r="A56">
        <v>25.416666666666668</v>
      </c>
      <c r="B56">
        <v>2</v>
      </c>
    </row>
    <row r="57" spans="1:2" x14ac:dyDescent="0.25">
      <c r="A57">
        <v>26.250000000000004</v>
      </c>
      <c r="B57">
        <v>2</v>
      </c>
    </row>
    <row r="58" spans="1:2" x14ac:dyDescent="0.25">
      <c r="A58">
        <v>27.083333333333336</v>
      </c>
      <c r="B58">
        <v>2</v>
      </c>
    </row>
    <row r="59" spans="1:2" x14ac:dyDescent="0.25">
      <c r="A59">
        <v>27.916666666666668</v>
      </c>
      <c r="B59">
        <v>2</v>
      </c>
    </row>
    <row r="60" spans="1:2" x14ac:dyDescent="0.25">
      <c r="A60">
        <v>28.750000000000004</v>
      </c>
      <c r="B60">
        <v>2</v>
      </c>
    </row>
    <row r="61" spans="1:2" x14ac:dyDescent="0.25">
      <c r="A61">
        <v>29.583333333333336</v>
      </c>
      <c r="B61">
        <v>2</v>
      </c>
    </row>
    <row r="62" spans="1:2" x14ac:dyDescent="0.25">
      <c r="A62">
        <v>30.416666666666668</v>
      </c>
      <c r="B62">
        <v>2</v>
      </c>
    </row>
    <row r="63" spans="1:2" x14ac:dyDescent="0.25">
      <c r="A63">
        <v>31.250000000000004</v>
      </c>
      <c r="B63">
        <v>3</v>
      </c>
    </row>
    <row r="64" spans="1:2" x14ac:dyDescent="0.25">
      <c r="A64">
        <v>32.083333333333336</v>
      </c>
      <c r="B64">
        <v>3</v>
      </c>
    </row>
    <row r="65" spans="1:2" x14ac:dyDescent="0.25">
      <c r="A65">
        <v>32.916666666666664</v>
      </c>
      <c r="B65">
        <v>3</v>
      </c>
    </row>
    <row r="66" spans="1:2" x14ac:dyDescent="0.25">
      <c r="A66">
        <v>33.75</v>
      </c>
      <c r="B66">
        <v>3</v>
      </c>
    </row>
    <row r="67" spans="1:2" x14ac:dyDescent="0.25">
      <c r="A67">
        <v>34.583333333333336</v>
      </c>
      <c r="B67">
        <v>3</v>
      </c>
    </row>
    <row r="68" spans="1:2" x14ac:dyDescent="0.25">
      <c r="A68">
        <v>35.416666666666664</v>
      </c>
      <c r="B68">
        <v>3</v>
      </c>
    </row>
    <row r="69" spans="1:2" x14ac:dyDescent="0.25">
      <c r="A69">
        <v>36.25</v>
      </c>
      <c r="B69">
        <v>3</v>
      </c>
    </row>
    <row r="70" spans="1:2" x14ac:dyDescent="0.25">
      <c r="A70">
        <v>37.083333333333336</v>
      </c>
      <c r="B70">
        <v>3</v>
      </c>
    </row>
    <row r="71" spans="1:2" x14ac:dyDescent="0.25">
      <c r="A71">
        <v>37.916666666666664</v>
      </c>
      <c r="B71">
        <v>3.5</v>
      </c>
    </row>
    <row r="72" spans="1:2" x14ac:dyDescent="0.25">
      <c r="A72">
        <v>38.75</v>
      </c>
      <c r="B72">
        <v>4</v>
      </c>
    </row>
    <row r="73" spans="1:2" x14ac:dyDescent="0.25">
      <c r="A73">
        <v>39.583333333333336</v>
      </c>
      <c r="B73">
        <v>4</v>
      </c>
    </row>
    <row r="74" spans="1:2" x14ac:dyDescent="0.25">
      <c r="A74">
        <v>40.416666666666664</v>
      </c>
      <c r="B74">
        <v>4</v>
      </c>
    </row>
    <row r="75" spans="1:2" x14ac:dyDescent="0.25">
      <c r="A75">
        <v>41.25</v>
      </c>
      <c r="B75">
        <v>4</v>
      </c>
    </row>
    <row r="76" spans="1:2" x14ac:dyDescent="0.25">
      <c r="A76">
        <v>42.083333333333336</v>
      </c>
      <c r="B76">
        <v>4</v>
      </c>
    </row>
    <row r="77" spans="1:2" x14ac:dyDescent="0.25">
      <c r="A77">
        <v>42.916666666666664</v>
      </c>
      <c r="B77">
        <v>4.2</v>
      </c>
    </row>
    <row r="78" spans="1:2" x14ac:dyDescent="0.25">
      <c r="A78">
        <v>43.75</v>
      </c>
      <c r="B78">
        <v>4.4000000000000004</v>
      </c>
    </row>
    <row r="79" spans="1:2" x14ac:dyDescent="0.25">
      <c r="A79">
        <v>44.583333333333336</v>
      </c>
      <c r="B79">
        <v>4.5</v>
      </c>
    </row>
    <row r="80" spans="1:2" x14ac:dyDescent="0.25">
      <c r="A80">
        <v>45.416666666666664</v>
      </c>
      <c r="B80">
        <v>4.7</v>
      </c>
    </row>
    <row r="81" spans="1:2" x14ac:dyDescent="0.25">
      <c r="A81">
        <v>46.25</v>
      </c>
      <c r="B81">
        <v>4.8</v>
      </c>
    </row>
    <row r="82" spans="1:2" x14ac:dyDescent="0.25">
      <c r="A82">
        <v>47.083333333333336</v>
      </c>
      <c r="B82">
        <v>5</v>
      </c>
    </row>
    <row r="83" spans="1:2" x14ac:dyDescent="0.25">
      <c r="A83">
        <v>47.916666666666664</v>
      </c>
      <c r="B83">
        <v>5</v>
      </c>
    </row>
    <row r="84" spans="1:2" x14ac:dyDescent="0.25">
      <c r="A84">
        <v>48.75</v>
      </c>
      <c r="B84">
        <v>5</v>
      </c>
    </row>
    <row r="85" spans="1:2" x14ac:dyDescent="0.25">
      <c r="A85">
        <v>49.583333333333336</v>
      </c>
      <c r="B85">
        <v>5</v>
      </c>
    </row>
    <row r="86" spans="1:2" x14ac:dyDescent="0.25">
      <c r="A86">
        <v>50.416666666666664</v>
      </c>
      <c r="B86">
        <v>5</v>
      </c>
    </row>
    <row r="87" spans="1:2" x14ac:dyDescent="0.25">
      <c r="A87">
        <v>51.25</v>
      </c>
      <c r="B87">
        <v>5</v>
      </c>
    </row>
    <row r="88" spans="1:2" x14ac:dyDescent="0.25">
      <c r="A88">
        <v>52.083333333333336</v>
      </c>
      <c r="B88">
        <v>5</v>
      </c>
    </row>
    <row r="89" spans="1:2" x14ac:dyDescent="0.25">
      <c r="A89">
        <v>52.916666666666664</v>
      </c>
      <c r="B89">
        <v>5</v>
      </c>
    </row>
    <row r="90" spans="1:2" x14ac:dyDescent="0.25">
      <c r="A90">
        <v>53.75</v>
      </c>
      <c r="B90">
        <v>5</v>
      </c>
    </row>
    <row r="91" spans="1:2" x14ac:dyDescent="0.25">
      <c r="A91">
        <v>54.583333333333336</v>
      </c>
      <c r="B91">
        <v>5</v>
      </c>
    </row>
    <row r="92" spans="1:2" x14ac:dyDescent="0.25">
      <c r="A92">
        <v>55.416666666666664</v>
      </c>
      <c r="B92">
        <v>5.5</v>
      </c>
    </row>
    <row r="93" spans="1:2" x14ac:dyDescent="0.25">
      <c r="A93">
        <v>56.25</v>
      </c>
      <c r="B93">
        <v>6</v>
      </c>
    </row>
    <row r="94" spans="1:2" x14ac:dyDescent="0.25">
      <c r="A94">
        <v>57.083333333333336</v>
      </c>
      <c r="B94">
        <v>6</v>
      </c>
    </row>
    <row r="95" spans="1:2" x14ac:dyDescent="0.25">
      <c r="A95">
        <v>57.916666666666664</v>
      </c>
      <c r="B95">
        <v>6</v>
      </c>
    </row>
    <row r="96" spans="1:2" x14ac:dyDescent="0.25">
      <c r="A96">
        <v>58.75</v>
      </c>
      <c r="B96">
        <v>6</v>
      </c>
    </row>
    <row r="97" spans="1:2" x14ac:dyDescent="0.25">
      <c r="A97">
        <v>59.583333333333336</v>
      </c>
      <c r="B97">
        <v>6.7</v>
      </c>
    </row>
    <row r="98" spans="1:2" x14ac:dyDescent="0.25">
      <c r="A98">
        <v>60.416666666666664</v>
      </c>
      <c r="B98">
        <v>7</v>
      </c>
    </row>
    <row r="99" spans="1:2" x14ac:dyDescent="0.25">
      <c r="A99">
        <v>61.25</v>
      </c>
      <c r="B99">
        <v>7</v>
      </c>
    </row>
    <row r="100" spans="1:2" x14ac:dyDescent="0.25">
      <c r="A100">
        <v>62.083333333333336</v>
      </c>
      <c r="B100">
        <v>7</v>
      </c>
    </row>
    <row r="101" spans="1:2" x14ac:dyDescent="0.25">
      <c r="A101">
        <v>62.916666666666664</v>
      </c>
      <c r="B101">
        <v>7</v>
      </c>
    </row>
    <row r="102" spans="1:2" x14ac:dyDescent="0.25">
      <c r="A102">
        <v>63.75</v>
      </c>
      <c r="B102">
        <v>7</v>
      </c>
    </row>
    <row r="103" spans="1:2" x14ac:dyDescent="0.25">
      <c r="A103">
        <v>64.583333333333343</v>
      </c>
      <c r="B103">
        <v>7</v>
      </c>
    </row>
    <row r="104" spans="1:2" x14ac:dyDescent="0.25">
      <c r="A104">
        <v>65.416666666666671</v>
      </c>
      <c r="B104">
        <v>7</v>
      </c>
    </row>
    <row r="105" spans="1:2" x14ac:dyDescent="0.25">
      <c r="A105">
        <v>66.250000000000014</v>
      </c>
      <c r="B105">
        <v>8</v>
      </c>
    </row>
    <row r="106" spans="1:2" x14ac:dyDescent="0.25">
      <c r="A106">
        <v>67.083333333333343</v>
      </c>
      <c r="B106">
        <v>8</v>
      </c>
    </row>
    <row r="107" spans="1:2" x14ac:dyDescent="0.25">
      <c r="A107">
        <v>67.916666666666671</v>
      </c>
      <c r="B107">
        <v>9</v>
      </c>
    </row>
    <row r="108" spans="1:2" x14ac:dyDescent="0.25">
      <c r="A108">
        <v>68.750000000000014</v>
      </c>
      <c r="B108">
        <v>9</v>
      </c>
    </row>
    <row r="109" spans="1:2" x14ac:dyDescent="0.25">
      <c r="A109">
        <v>69.583333333333343</v>
      </c>
      <c r="B109">
        <v>10</v>
      </c>
    </row>
    <row r="110" spans="1:2" x14ac:dyDescent="0.25">
      <c r="A110">
        <v>70.416666666666671</v>
      </c>
      <c r="B110">
        <v>10</v>
      </c>
    </row>
    <row r="111" spans="1:2" x14ac:dyDescent="0.25">
      <c r="A111">
        <v>71.250000000000014</v>
      </c>
      <c r="B111">
        <v>10</v>
      </c>
    </row>
    <row r="112" spans="1:2" x14ac:dyDescent="0.25">
      <c r="A112">
        <v>72.083333333333343</v>
      </c>
      <c r="B112">
        <v>10</v>
      </c>
    </row>
    <row r="113" spans="1:2" x14ac:dyDescent="0.25">
      <c r="A113">
        <v>72.916666666666671</v>
      </c>
      <c r="B113">
        <v>10</v>
      </c>
    </row>
    <row r="114" spans="1:2" x14ac:dyDescent="0.25">
      <c r="A114">
        <v>73.750000000000014</v>
      </c>
      <c r="B114">
        <v>11</v>
      </c>
    </row>
    <row r="115" spans="1:2" x14ac:dyDescent="0.25">
      <c r="A115">
        <v>74.583333333333343</v>
      </c>
      <c r="B115">
        <v>12</v>
      </c>
    </row>
    <row r="116" spans="1:2" x14ac:dyDescent="0.25">
      <c r="A116">
        <v>75.416666666666671</v>
      </c>
      <c r="B116">
        <v>12</v>
      </c>
    </row>
    <row r="117" spans="1:2" x14ac:dyDescent="0.25">
      <c r="A117">
        <v>76.250000000000014</v>
      </c>
      <c r="B117">
        <v>13</v>
      </c>
    </row>
    <row r="118" spans="1:2" x14ac:dyDescent="0.25">
      <c r="A118">
        <v>77.083333333333343</v>
      </c>
      <c r="B118">
        <v>15</v>
      </c>
    </row>
    <row r="119" spans="1:2" x14ac:dyDescent="0.25">
      <c r="A119">
        <v>77.916666666666671</v>
      </c>
      <c r="B119">
        <v>15</v>
      </c>
    </row>
    <row r="120" spans="1:2" x14ac:dyDescent="0.25">
      <c r="A120">
        <v>78.750000000000014</v>
      </c>
      <c r="B120">
        <v>15</v>
      </c>
    </row>
    <row r="121" spans="1:2" x14ac:dyDescent="0.25">
      <c r="A121">
        <v>79.583333333333343</v>
      </c>
      <c r="B121">
        <v>15</v>
      </c>
    </row>
    <row r="122" spans="1:2" x14ac:dyDescent="0.25">
      <c r="A122">
        <v>80.416666666666671</v>
      </c>
      <c r="B122">
        <v>15</v>
      </c>
    </row>
    <row r="123" spans="1:2" x14ac:dyDescent="0.25">
      <c r="A123">
        <v>81.250000000000014</v>
      </c>
      <c r="B123">
        <v>17</v>
      </c>
    </row>
    <row r="124" spans="1:2" x14ac:dyDescent="0.25">
      <c r="A124">
        <v>82.083333333333343</v>
      </c>
      <c r="B124">
        <v>17</v>
      </c>
    </row>
    <row r="125" spans="1:2" x14ac:dyDescent="0.25">
      <c r="A125">
        <v>82.916666666666671</v>
      </c>
      <c r="B125">
        <v>18</v>
      </c>
    </row>
    <row r="126" spans="1:2" x14ac:dyDescent="0.25">
      <c r="A126">
        <v>83.750000000000014</v>
      </c>
      <c r="B126">
        <v>20</v>
      </c>
    </row>
    <row r="127" spans="1:2" x14ac:dyDescent="0.25">
      <c r="A127">
        <v>84.583333333333343</v>
      </c>
      <c r="B127">
        <v>20</v>
      </c>
    </row>
    <row r="128" spans="1:2" x14ac:dyDescent="0.25">
      <c r="A128">
        <v>85.416666666666671</v>
      </c>
      <c r="B128">
        <v>20</v>
      </c>
    </row>
    <row r="129" spans="1:2" x14ac:dyDescent="0.25">
      <c r="A129">
        <v>86.250000000000014</v>
      </c>
      <c r="B129">
        <v>20</v>
      </c>
    </row>
    <row r="130" spans="1:2" x14ac:dyDescent="0.25">
      <c r="A130">
        <v>87.083333333333343</v>
      </c>
      <c r="B130">
        <v>20</v>
      </c>
    </row>
    <row r="131" spans="1:2" x14ac:dyDescent="0.25">
      <c r="A131">
        <v>87.916666666666671</v>
      </c>
      <c r="B131">
        <v>20</v>
      </c>
    </row>
    <row r="132" spans="1:2" x14ac:dyDescent="0.25">
      <c r="A132">
        <v>88.750000000000014</v>
      </c>
      <c r="B132">
        <v>20</v>
      </c>
    </row>
    <row r="133" spans="1:2" x14ac:dyDescent="0.25">
      <c r="A133">
        <v>89.583333333333343</v>
      </c>
      <c r="B133">
        <v>21</v>
      </c>
    </row>
    <row r="134" spans="1:2" x14ac:dyDescent="0.25">
      <c r="A134">
        <v>90.416666666666671</v>
      </c>
      <c r="B134">
        <v>24</v>
      </c>
    </row>
    <row r="135" spans="1:2" x14ac:dyDescent="0.25">
      <c r="A135">
        <v>91.250000000000014</v>
      </c>
      <c r="B135">
        <v>25</v>
      </c>
    </row>
    <row r="136" spans="1:2" x14ac:dyDescent="0.25">
      <c r="A136">
        <v>92.083333333333343</v>
      </c>
      <c r="B136">
        <v>27</v>
      </c>
    </row>
    <row r="137" spans="1:2" x14ac:dyDescent="0.25">
      <c r="A137">
        <v>92.916666666666671</v>
      </c>
      <c r="B137">
        <v>30</v>
      </c>
    </row>
    <row r="138" spans="1:2" x14ac:dyDescent="0.25">
      <c r="A138">
        <v>93.750000000000014</v>
      </c>
      <c r="B138">
        <v>31</v>
      </c>
    </row>
    <row r="139" spans="1:2" x14ac:dyDescent="0.25">
      <c r="A139">
        <v>94.583333333333343</v>
      </c>
      <c r="B139">
        <v>35</v>
      </c>
    </row>
    <row r="140" spans="1:2" x14ac:dyDescent="0.25">
      <c r="A140">
        <v>95.416666666666671</v>
      </c>
      <c r="B140">
        <v>42</v>
      </c>
    </row>
    <row r="141" spans="1:2" x14ac:dyDescent="0.25">
      <c r="A141">
        <v>96.250000000000014</v>
      </c>
      <c r="B141">
        <v>46</v>
      </c>
    </row>
    <row r="142" spans="1:2" x14ac:dyDescent="0.25">
      <c r="A142">
        <v>97.083333333333343</v>
      </c>
      <c r="B142">
        <v>59</v>
      </c>
    </row>
    <row r="143" spans="1:2" x14ac:dyDescent="0.25">
      <c r="A143">
        <v>97.916666666666671</v>
      </c>
      <c r="B143">
        <v>60</v>
      </c>
    </row>
    <row r="144" spans="1:2" x14ac:dyDescent="0.25">
      <c r="A144">
        <v>98.750000000000014</v>
      </c>
      <c r="B144">
        <v>78</v>
      </c>
    </row>
    <row r="145" spans="1:2" ht="16.5" thickBot="1" x14ac:dyDescent="0.3">
      <c r="A145" s="4">
        <v>99.583333333333343</v>
      </c>
      <c r="B145" s="4">
        <v>103</v>
      </c>
    </row>
  </sheetData>
  <sortState xmlns:xlrd2="http://schemas.microsoft.com/office/spreadsheetml/2017/richdata2" ref="B26:B145">
    <sortCondition ref="B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4F6F-379E-4CBC-975C-7609A9E98410}">
  <dimension ref="A1:J147"/>
  <sheetViews>
    <sheetView topLeftCell="A9" workbookViewId="0">
      <selection activeCell="A10" sqref="A10:J22"/>
    </sheetView>
  </sheetViews>
  <sheetFormatPr defaultRowHeight="15.75" x14ac:dyDescent="0.25"/>
  <cols>
    <col min="1" max="1" width="23.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0.30906015065002473</v>
      </c>
    </row>
    <row r="5" spans="1:9" x14ac:dyDescent="0.25">
      <c r="A5" t="s">
        <v>46</v>
      </c>
      <c r="B5">
        <v>9.5518176719815967E-2</v>
      </c>
    </row>
    <row r="6" spans="1:9" x14ac:dyDescent="0.25">
      <c r="A6" t="s">
        <v>47</v>
      </c>
      <c r="B6">
        <v>6.4057939388331306E-2</v>
      </c>
    </row>
    <row r="7" spans="1:9" x14ac:dyDescent="0.25">
      <c r="A7" t="s">
        <v>48</v>
      </c>
      <c r="B7">
        <v>14.87134146768768</v>
      </c>
    </row>
    <row r="8" spans="1:9" ht="16.5" thickBot="1" x14ac:dyDescent="0.3">
      <c r="A8" s="4" t="s">
        <v>49</v>
      </c>
      <c r="B8" s="4">
        <v>120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4</v>
      </c>
      <c r="C12">
        <v>2685.8658185814274</v>
      </c>
      <c r="D12">
        <v>671.46645464535686</v>
      </c>
      <c r="E12">
        <v>3.0361556307848838</v>
      </c>
      <c r="F12" s="7">
        <v>2.0201762540554783E-2</v>
      </c>
    </row>
    <row r="13" spans="1:9" x14ac:dyDescent="0.25">
      <c r="A13" t="s">
        <v>52</v>
      </c>
      <c r="B13">
        <v>115</v>
      </c>
      <c r="C13">
        <v>25433.03166058522</v>
      </c>
      <c r="D13">
        <v>221.15679704856714</v>
      </c>
    </row>
    <row r="14" spans="1:9" ht="16.5" thickBot="1" x14ac:dyDescent="0.3">
      <c r="A14" s="4" t="s">
        <v>53</v>
      </c>
      <c r="B14" s="4">
        <v>119</v>
      </c>
      <c r="C14" s="4">
        <v>28118.897479166648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10" x14ac:dyDescent="0.25">
      <c r="A17" s="14" t="s">
        <v>54</v>
      </c>
      <c r="B17">
        <v>-38.203102825765249</v>
      </c>
      <c r="C17">
        <v>24.501261288891055</v>
      </c>
      <c r="D17">
        <v>-1.5592300484174115</v>
      </c>
      <c r="E17" s="14">
        <v>0.12168974663754399</v>
      </c>
      <c r="F17">
        <v>-86.735385953357962</v>
      </c>
      <c r="G17">
        <v>10.329180301827456</v>
      </c>
      <c r="H17">
        <v>-86.735385953357962</v>
      </c>
      <c r="I17">
        <v>10.329180301827456</v>
      </c>
    </row>
    <row r="18" spans="1:10" x14ac:dyDescent="0.25">
      <c r="A18" s="14" t="s">
        <v>25</v>
      </c>
      <c r="B18">
        <v>0.76071175563525673</v>
      </c>
      <c r="C18">
        <v>0.50917808971190259</v>
      </c>
      <c r="D18">
        <v>1.4939993904012525</v>
      </c>
      <c r="E18" s="14">
        <v>0.13791457111320468</v>
      </c>
      <c r="F18">
        <v>-0.24787204423096321</v>
      </c>
      <c r="G18">
        <v>1.7692955555014767</v>
      </c>
      <c r="H18">
        <v>-0.24787204423096321</v>
      </c>
      <c r="I18">
        <v>1.7692955555014767</v>
      </c>
      <c r="J18">
        <v>7</v>
      </c>
    </row>
    <row r="19" spans="1:10" x14ac:dyDescent="0.25">
      <c r="A19" s="7" t="s">
        <v>27</v>
      </c>
      <c r="B19">
        <v>2.5618344231021162</v>
      </c>
      <c r="C19">
        <v>1.2747149969972944</v>
      </c>
      <c r="D19">
        <v>2.0097311392246477</v>
      </c>
      <c r="E19" s="7">
        <v>4.6800782583651585E-2</v>
      </c>
      <c r="F19">
        <v>3.6869344291627471E-2</v>
      </c>
      <c r="G19">
        <v>5.0867995019126049</v>
      </c>
      <c r="H19">
        <v>3.6869344291627471E-2</v>
      </c>
      <c r="I19">
        <v>5.0867995019126049</v>
      </c>
      <c r="J19">
        <v>0</v>
      </c>
    </row>
    <row r="20" spans="1:10" x14ac:dyDescent="0.25">
      <c r="A20" s="14" t="s">
        <v>28</v>
      </c>
      <c r="B20">
        <v>2.7838372697920795</v>
      </c>
      <c r="C20">
        <v>1.4754194162945573</v>
      </c>
      <c r="D20">
        <v>1.8868107868497139</v>
      </c>
      <c r="E20" s="14">
        <v>6.1707387760395749E-2</v>
      </c>
      <c r="F20">
        <v>-0.13868463629530892</v>
      </c>
      <c r="G20">
        <v>5.7063591758794683</v>
      </c>
      <c r="H20">
        <v>-0.13868463629530892</v>
      </c>
      <c r="I20">
        <v>5.7063591758794683</v>
      </c>
      <c r="J20">
        <v>1</v>
      </c>
    </row>
    <row r="21" spans="1:10" ht="16.5" thickBot="1" x14ac:dyDescent="0.3">
      <c r="A21" s="15" t="s">
        <v>30</v>
      </c>
      <c r="B21" s="4">
        <v>0.21715559776889196</v>
      </c>
      <c r="C21" s="4">
        <v>0.13515177803901138</v>
      </c>
      <c r="D21" s="4">
        <v>1.6067535397589092</v>
      </c>
      <c r="E21" s="15">
        <v>0.11085079983596452</v>
      </c>
      <c r="F21" s="4">
        <v>-5.0554063364383589E-2</v>
      </c>
      <c r="G21" s="4">
        <v>0.48486525890216747</v>
      </c>
      <c r="H21" s="4">
        <v>-5.0554063364383589E-2</v>
      </c>
      <c r="I21" s="4">
        <v>0.48486525890216747</v>
      </c>
      <c r="J21">
        <v>155</v>
      </c>
    </row>
    <row r="22" spans="1:10" x14ac:dyDescent="0.25">
      <c r="J22">
        <f>B17+B18*J18+B19*J19+B20*J20+B21*J21</f>
        <v>3.5648343876518851</v>
      </c>
    </row>
    <row r="25" spans="1:10" x14ac:dyDescent="0.25">
      <c r="A25" t="s">
        <v>67</v>
      </c>
    </row>
    <row r="26" spans="1:10" ht="16.5" thickBot="1" x14ac:dyDescent="0.3"/>
    <row r="27" spans="1:10" x14ac:dyDescent="0.25">
      <c r="A27" s="5" t="s">
        <v>68</v>
      </c>
      <c r="B27" s="5" t="s">
        <v>23</v>
      </c>
    </row>
    <row r="28" spans="1:10" x14ac:dyDescent="0.25">
      <c r="A28">
        <v>0.41666666666666669</v>
      </c>
      <c r="B28">
        <v>0</v>
      </c>
    </row>
    <row r="29" spans="1:10" x14ac:dyDescent="0.25">
      <c r="A29">
        <v>1.25</v>
      </c>
      <c r="B29">
        <v>0</v>
      </c>
    </row>
    <row r="30" spans="1:10" x14ac:dyDescent="0.25">
      <c r="A30">
        <v>2.0833333333333335</v>
      </c>
      <c r="B30">
        <v>0</v>
      </c>
    </row>
    <row r="31" spans="1:10" x14ac:dyDescent="0.25">
      <c r="A31">
        <v>2.9166666666666665</v>
      </c>
      <c r="B31">
        <v>0</v>
      </c>
    </row>
    <row r="32" spans="1:10" x14ac:dyDescent="0.25">
      <c r="A32">
        <v>3.75</v>
      </c>
      <c r="B32">
        <v>0</v>
      </c>
    </row>
    <row r="33" spans="1:2" x14ac:dyDescent="0.25">
      <c r="A33">
        <v>4.5833333333333339</v>
      </c>
      <c r="B33">
        <v>0</v>
      </c>
    </row>
    <row r="34" spans="1:2" x14ac:dyDescent="0.25">
      <c r="A34">
        <v>5.416666666666667</v>
      </c>
      <c r="B34">
        <v>0</v>
      </c>
    </row>
    <row r="35" spans="1:2" x14ac:dyDescent="0.25">
      <c r="A35">
        <v>6.2500000000000009</v>
      </c>
      <c r="B35">
        <v>0</v>
      </c>
    </row>
    <row r="36" spans="1:2" x14ac:dyDescent="0.25">
      <c r="A36">
        <v>7.0833333333333339</v>
      </c>
      <c r="B36">
        <v>0</v>
      </c>
    </row>
    <row r="37" spans="1:2" x14ac:dyDescent="0.25">
      <c r="A37">
        <v>7.916666666666667</v>
      </c>
      <c r="B37">
        <v>0</v>
      </c>
    </row>
    <row r="38" spans="1:2" x14ac:dyDescent="0.25">
      <c r="A38">
        <v>8.75</v>
      </c>
      <c r="B38">
        <v>0</v>
      </c>
    </row>
    <row r="39" spans="1:2" x14ac:dyDescent="0.25">
      <c r="A39">
        <v>9.5833333333333339</v>
      </c>
      <c r="B39">
        <v>0</v>
      </c>
    </row>
    <row r="40" spans="1:2" x14ac:dyDescent="0.25">
      <c r="A40">
        <v>10.416666666666666</v>
      </c>
      <c r="B40">
        <v>0</v>
      </c>
    </row>
    <row r="41" spans="1:2" x14ac:dyDescent="0.25">
      <c r="A41">
        <v>11.25</v>
      </c>
      <c r="B41">
        <v>0</v>
      </c>
    </row>
    <row r="42" spans="1:2" x14ac:dyDescent="0.25">
      <c r="A42">
        <v>12.083333333333334</v>
      </c>
      <c r="B42">
        <v>0.05</v>
      </c>
    </row>
    <row r="43" spans="1:2" x14ac:dyDescent="0.25">
      <c r="A43">
        <v>12.916666666666666</v>
      </c>
      <c r="B43">
        <v>0.5</v>
      </c>
    </row>
    <row r="44" spans="1:2" x14ac:dyDescent="0.25">
      <c r="A44">
        <v>13.75</v>
      </c>
      <c r="B44">
        <v>1</v>
      </c>
    </row>
    <row r="45" spans="1:2" x14ac:dyDescent="0.25">
      <c r="A45">
        <v>14.583333333333334</v>
      </c>
      <c r="B45">
        <v>1</v>
      </c>
    </row>
    <row r="46" spans="1:2" x14ac:dyDescent="0.25">
      <c r="A46">
        <v>15.416666666666666</v>
      </c>
      <c r="B46">
        <v>1</v>
      </c>
    </row>
    <row r="47" spans="1:2" x14ac:dyDescent="0.25">
      <c r="A47">
        <v>16.25</v>
      </c>
      <c r="B47">
        <v>1</v>
      </c>
    </row>
    <row r="48" spans="1:2" x14ac:dyDescent="0.25">
      <c r="A48">
        <v>17.083333333333336</v>
      </c>
      <c r="B48">
        <v>1</v>
      </c>
    </row>
    <row r="49" spans="1:2" x14ac:dyDescent="0.25">
      <c r="A49">
        <v>17.916666666666668</v>
      </c>
      <c r="B49">
        <v>1</v>
      </c>
    </row>
    <row r="50" spans="1:2" x14ac:dyDescent="0.25">
      <c r="A50">
        <v>18.750000000000004</v>
      </c>
      <c r="B50">
        <v>1</v>
      </c>
    </row>
    <row r="51" spans="1:2" x14ac:dyDescent="0.25">
      <c r="A51">
        <v>19.583333333333336</v>
      </c>
      <c r="B51">
        <v>1</v>
      </c>
    </row>
    <row r="52" spans="1:2" x14ac:dyDescent="0.25">
      <c r="A52">
        <v>20.416666666666668</v>
      </c>
      <c r="B52">
        <v>1</v>
      </c>
    </row>
    <row r="53" spans="1:2" x14ac:dyDescent="0.25">
      <c r="A53">
        <v>21.250000000000004</v>
      </c>
      <c r="B53">
        <v>1</v>
      </c>
    </row>
    <row r="54" spans="1:2" x14ac:dyDescent="0.25">
      <c r="A54">
        <v>22.083333333333336</v>
      </c>
      <c r="B54">
        <v>1</v>
      </c>
    </row>
    <row r="55" spans="1:2" x14ac:dyDescent="0.25">
      <c r="A55">
        <v>22.916666666666668</v>
      </c>
      <c r="B55">
        <v>1</v>
      </c>
    </row>
    <row r="56" spans="1:2" x14ac:dyDescent="0.25">
      <c r="A56">
        <v>23.750000000000004</v>
      </c>
      <c r="B56">
        <v>1.7</v>
      </c>
    </row>
    <row r="57" spans="1:2" x14ac:dyDescent="0.25">
      <c r="A57">
        <v>24.583333333333336</v>
      </c>
      <c r="B57">
        <v>2</v>
      </c>
    </row>
    <row r="58" spans="1:2" x14ac:dyDescent="0.25">
      <c r="A58">
        <v>25.416666666666668</v>
      </c>
      <c r="B58">
        <v>2</v>
      </c>
    </row>
    <row r="59" spans="1:2" x14ac:dyDescent="0.25">
      <c r="A59">
        <v>26.250000000000004</v>
      </c>
      <c r="B59">
        <v>2</v>
      </c>
    </row>
    <row r="60" spans="1:2" x14ac:dyDescent="0.25">
      <c r="A60">
        <v>27.083333333333336</v>
      </c>
      <c r="B60">
        <v>2</v>
      </c>
    </row>
    <row r="61" spans="1:2" x14ac:dyDescent="0.25">
      <c r="A61">
        <v>27.916666666666668</v>
      </c>
      <c r="B61">
        <v>2</v>
      </c>
    </row>
    <row r="62" spans="1:2" x14ac:dyDescent="0.25">
      <c r="A62">
        <v>28.750000000000004</v>
      </c>
      <c r="B62">
        <v>2</v>
      </c>
    </row>
    <row r="63" spans="1:2" x14ac:dyDescent="0.25">
      <c r="A63">
        <v>29.583333333333336</v>
      </c>
      <c r="B63">
        <v>2</v>
      </c>
    </row>
    <row r="64" spans="1:2" x14ac:dyDescent="0.25">
      <c r="A64">
        <v>30.416666666666668</v>
      </c>
      <c r="B64">
        <v>2</v>
      </c>
    </row>
    <row r="65" spans="1:2" x14ac:dyDescent="0.25">
      <c r="A65">
        <v>31.250000000000004</v>
      </c>
      <c r="B65">
        <v>3</v>
      </c>
    </row>
    <row r="66" spans="1:2" x14ac:dyDescent="0.25">
      <c r="A66">
        <v>32.083333333333336</v>
      </c>
      <c r="B66">
        <v>3</v>
      </c>
    </row>
    <row r="67" spans="1:2" x14ac:dyDescent="0.25">
      <c r="A67">
        <v>32.916666666666664</v>
      </c>
      <c r="B67">
        <v>3</v>
      </c>
    </row>
    <row r="68" spans="1:2" x14ac:dyDescent="0.25">
      <c r="A68">
        <v>33.75</v>
      </c>
      <c r="B68">
        <v>3</v>
      </c>
    </row>
    <row r="69" spans="1:2" x14ac:dyDescent="0.25">
      <c r="A69">
        <v>34.583333333333336</v>
      </c>
      <c r="B69">
        <v>3</v>
      </c>
    </row>
    <row r="70" spans="1:2" x14ac:dyDescent="0.25">
      <c r="A70">
        <v>35.416666666666664</v>
      </c>
      <c r="B70">
        <v>3</v>
      </c>
    </row>
    <row r="71" spans="1:2" x14ac:dyDescent="0.25">
      <c r="A71">
        <v>36.25</v>
      </c>
      <c r="B71">
        <v>3</v>
      </c>
    </row>
    <row r="72" spans="1:2" x14ac:dyDescent="0.25">
      <c r="A72">
        <v>37.083333333333336</v>
      </c>
      <c r="B72">
        <v>3</v>
      </c>
    </row>
    <row r="73" spans="1:2" x14ac:dyDescent="0.25">
      <c r="A73">
        <v>37.916666666666664</v>
      </c>
      <c r="B73">
        <v>3.5</v>
      </c>
    </row>
    <row r="74" spans="1:2" x14ac:dyDescent="0.25">
      <c r="A74">
        <v>38.75</v>
      </c>
      <c r="B74">
        <v>4</v>
      </c>
    </row>
    <row r="75" spans="1:2" x14ac:dyDescent="0.25">
      <c r="A75">
        <v>39.583333333333336</v>
      </c>
      <c r="B75">
        <v>4</v>
      </c>
    </row>
    <row r="76" spans="1:2" x14ac:dyDescent="0.25">
      <c r="A76">
        <v>40.416666666666664</v>
      </c>
      <c r="B76">
        <v>4</v>
      </c>
    </row>
    <row r="77" spans="1:2" x14ac:dyDescent="0.25">
      <c r="A77">
        <v>41.25</v>
      </c>
      <c r="B77">
        <v>4</v>
      </c>
    </row>
    <row r="78" spans="1:2" x14ac:dyDescent="0.25">
      <c r="A78">
        <v>42.083333333333336</v>
      </c>
      <c r="B78">
        <v>4</v>
      </c>
    </row>
    <row r="79" spans="1:2" x14ac:dyDescent="0.25">
      <c r="A79">
        <v>42.916666666666664</v>
      </c>
      <c r="B79">
        <v>4.2</v>
      </c>
    </row>
    <row r="80" spans="1:2" x14ac:dyDescent="0.25">
      <c r="A80">
        <v>43.75</v>
      </c>
      <c r="B80">
        <v>4.4000000000000004</v>
      </c>
    </row>
    <row r="81" spans="1:2" x14ac:dyDescent="0.25">
      <c r="A81">
        <v>44.583333333333336</v>
      </c>
      <c r="B81">
        <v>4.5</v>
      </c>
    </row>
    <row r="82" spans="1:2" x14ac:dyDescent="0.25">
      <c r="A82">
        <v>45.416666666666664</v>
      </c>
      <c r="B82">
        <v>4.7</v>
      </c>
    </row>
    <row r="83" spans="1:2" x14ac:dyDescent="0.25">
      <c r="A83">
        <v>46.25</v>
      </c>
      <c r="B83">
        <v>4.8</v>
      </c>
    </row>
    <row r="84" spans="1:2" x14ac:dyDescent="0.25">
      <c r="A84">
        <v>47.083333333333336</v>
      </c>
      <c r="B84">
        <v>5</v>
      </c>
    </row>
    <row r="85" spans="1:2" x14ac:dyDescent="0.25">
      <c r="A85">
        <v>47.916666666666664</v>
      </c>
      <c r="B85">
        <v>5</v>
      </c>
    </row>
    <row r="86" spans="1:2" x14ac:dyDescent="0.25">
      <c r="A86">
        <v>48.75</v>
      </c>
      <c r="B86">
        <v>5</v>
      </c>
    </row>
    <row r="87" spans="1:2" x14ac:dyDescent="0.25">
      <c r="A87">
        <v>49.583333333333336</v>
      </c>
      <c r="B87">
        <v>5</v>
      </c>
    </row>
    <row r="88" spans="1:2" x14ac:dyDescent="0.25">
      <c r="A88">
        <v>50.416666666666664</v>
      </c>
      <c r="B88">
        <v>5</v>
      </c>
    </row>
    <row r="89" spans="1:2" x14ac:dyDescent="0.25">
      <c r="A89">
        <v>51.25</v>
      </c>
      <c r="B89">
        <v>5</v>
      </c>
    </row>
    <row r="90" spans="1:2" x14ac:dyDescent="0.25">
      <c r="A90">
        <v>52.083333333333336</v>
      </c>
      <c r="B90">
        <v>5</v>
      </c>
    </row>
    <row r="91" spans="1:2" x14ac:dyDescent="0.25">
      <c r="A91">
        <v>52.916666666666664</v>
      </c>
      <c r="B91">
        <v>5</v>
      </c>
    </row>
    <row r="92" spans="1:2" x14ac:dyDescent="0.25">
      <c r="A92">
        <v>53.75</v>
      </c>
      <c r="B92">
        <v>5</v>
      </c>
    </row>
    <row r="93" spans="1:2" x14ac:dyDescent="0.25">
      <c r="A93">
        <v>54.583333333333336</v>
      </c>
      <c r="B93">
        <v>5</v>
      </c>
    </row>
    <row r="94" spans="1:2" x14ac:dyDescent="0.25">
      <c r="A94">
        <v>55.416666666666664</v>
      </c>
      <c r="B94">
        <v>5.5</v>
      </c>
    </row>
    <row r="95" spans="1:2" x14ac:dyDescent="0.25">
      <c r="A95">
        <v>56.25</v>
      </c>
      <c r="B95">
        <v>6</v>
      </c>
    </row>
    <row r="96" spans="1:2" x14ac:dyDescent="0.25">
      <c r="A96">
        <v>57.083333333333336</v>
      </c>
      <c r="B96">
        <v>6</v>
      </c>
    </row>
    <row r="97" spans="1:2" x14ac:dyDescent="0.25">
      <c r="A97">
        <v>57.916666666666664</v>
      </c>
      <c r="B97">
        <v>6</v>
      </c>
    </row>
    <row r="98" spans="1:2" x14ac:dyDescent="0.25">
      <c r="A98">
        <v>58.75</v>
      </c>
      <c r="B98">
        <v>6</v>
      </c>
    </row>
    <row r="99" spans="1:2" x14ac:dyDescent="0.25">
      <c r="A99">
        <v>59.583333333333336</v>
      </c>
      <c r="B99">
        <v>6.7</v>
      </c>
    </row>
    <row r="100" spans="1:2" x14ac:dyDescent="0.25">
      <c r="A100">
        <v>60.416666666666664</v>
      </c>
      <c r="B100">
        <v>7</v>
      </c>
    </row>
    <row r="101" spans="1:2" x14ac:dyDescent="0.25">
      <c r="A101">
        <v>61.25</v>
      </c>
      <c r="B101">
        <v>7</v>
      </c>
    </row>
    <row r="102" spans="1:2" x14ac:dyDescent="0.25">
      <c r="A102">
        <v>62.083333333333336</v>
      </c>
      <c r="B102">
        <v>7</v>
      </c>
    </row>
    <row r="103" spans="1:2" x14ac:dyDescent="0.25">
      <c r="A103">
        <v>62.916666666666664</v>
      </c>
      <c r="B103">
        <v>7</v>
      </c>
    </row>
    <row r="104" spans="1:2" x14ac:dyDescent="0.25">
      <c r="A104">
        <v>63.75</v>
      </c>
      <c r="B104">
        <v>7</v>
      </c>
    </row>
    <row r="105" spans="1:2" x14ac:dyDescent="0.25">
      <c r="A105">
        <v>64.583333333333343</v>
      </c>
      <c r="B105">
        <v>7</v>
      </c>
    </row>
    <row r="106" spans="1:2" x14ac:dyDescent="0.25">
      <c r="A106">
        <v>65.416666666666671</v>
      </c>
      <c r="B106">
        <v>7</v>
      </c>
    </row>
    <row r="107" spans="1:2" x14ac:dyDescent="0.25">
      <c r="A107">
        <v>66.250000000000014</v>
      </c>
      <c r="B107">
        <v>8</v>
      </c>
    </row>
    <row r="108" spans="1:2" x14ac:dyDescent="0.25">
      <c r="A108">
        <v>67.083333333333343</v>
      </c>
      <c r="B108">
        <v>8</v>
      </c>
    </row>
    <row r="109" spans="1:2" x14ac:dyDescent="0.25">
      <c r="A109">
        <v>67.916666666666671</v>
      </c>
      <c r="B109">
        <v>9</v>
      </c>
    </row>
    <row r="110" spans="1:2" x14ac:dyDescent="0.25">
      <c r="A110">
        <v>68.750000000000014</v>
      </c>
      <c r="B110">
        <v>9</v>
      </c>
    </row>
    <row r="111" spans="1:2" x14ac:dyDescent="0.25">
      <c r="A111">
        <v>69.583333333333343</v>
      </c>
      <c r="B111">
        <v>10</v>
      </c>
    </row>
    <row r="112" spans="1:2" x14ac:dyDescent="0.25">
      <c r="A112">
        <v>70.416666666666671</v>
      </c>
      <c r="B112">
        <v>10</v>
      </c>
    </row>
    <row r="113" spans="1:2" x14ac:dyDescent="0.25">
      <c r="A113">
        <v>71.250000000000014</v>
      </c>
      <c r="B113">
        <v>10</v>
      </c>
    </row>
    <row r="114" spans="1:2" x14ac:dyDescent="0.25">
      <c r="A114">
        <v>72.083333333333343</v>
      </c>
      <c r="B114">
        <v>10</v>
      </c>
    </row>
    <row r="115" spans="1:2" x14ac:dyDescent="0.25">
      <c r="A115">
        <v>72.916666666666671</v>
      </c>
      <c r="B115">
        <v>10</v>
      </c>
    </row>
    <row r="116" spans="1:2" x14ac:dyDescent="0.25">
      <c r="A116">
        <v>73.750000000000014</v>
      </c>
      <c r="B116">
        <v>11</v>
      </c>
    </row>
    <row r="117" spans="1:2" x14ac:dyDescent="0.25">
      <c r="A117">
        <v>74.583333333333343</v>
      </c>
      <c r="B117">
        <v>12</v>
      </c>
    </row>
    <row r="118" spans="1:2" x14ac:dyDescent="0.25">
      <c r="A118">
        <v>75.416666666666671</v>
      </c>
      <c r="B118">
        <v>12</v>
      </c>
    </row>
    <row r="119" spans="1:2" x14ac:dyDescent="0.25">
      <c r="A119">
        <v>76.250000000000014</v>
      </c>
      <c r="B119">
        <v>13</v>
      </c>
    </row>
    <row r="120" spans="1:2" x14ac:dyDescent="0.25">
      <c r="A120">
        <v>77.083333333333343</v>
      </c>
      <c r="B120">
        <v>15</v>
      </c>
    </row>
    <row r="121" spans="1:2" x14ac:dyDescent="0.25">
      <c r="A121">
        <v>77.916666666666671</v>
      </c>
      <c r="B121">
        <v>15</v>
      </c>
    </row>
    <row r="122" spans="1:2" x14ac:dyDescent="0.25">
      <c r="A122">
        <v>78.750000000000014</v>
      </c>
      <c r="B122">
        <v>15</v>
      </c>
    </row>
    <row r="123" spans="1:2" x14ac:dyDescent="0.25">
      <c r="A123">
        <v>79.583333333333343</v>
      </c>
      <c r="B123">
        <v>15</v>
      </c>
    </row>
    <row r="124" spans="1:2" x14ac:dyDescent="0.25">
      <c r="A124">
        <v>80.416666666666671</v>
      </c>
      <c r="B124">
        <v>15</v>
      </c>
    </row>
    <row r="125" spans="1:2" x14ac:dyDescent="0.25">
      <c r="A125">
        <v>81.250000000000014</v>
      </c>
      <c r="B125">
        <v>17</v>
      </c>
    </row>
    <row r="126" spans="1:2" x14ac:dyDescent="0.25">
      <c r="A126">
        <v>82.083333333333343</v>
      </c>
      <c r="B126">
        <v>17</v>
      </c>
    </row>
    <row r="127" spans="1:2" x14ac:dyDescent="0.25">
      <c r="A127">
        <v>82.916666666666671</v>
      </c>
      <c r="B127">
        <v>18</v>
      </c>
    </row>
    <row r="128" spans="1:2" x14ac:dyDescent="0.25">
      <c r="A128">
        <v>83.750000000000014</v>
      </c>
      <c r="B128">
        <v>20</v>
      </c>
    </row>
    <row r="129" spans="1:2" x14ac:dyDescent="0.25">
      <c r="A129">
        <v>84.583333333333343</v>
      </c>
      <c r="B129">
        <v>20</v>
      </c>
    </row>
    <row r="130" spans="1:2" x14ac:dyDescent="0.25">
      <c r="A130">
        <v>85.416666666666671</v>
      </c>
      <c r="B130">
        <v>20</v>
      </c>
    </row>
    <row r="131" spans="1:2" x14ac:dyDescent="0.25">
      <c r="A131">
        <v>86.250000000000014</v>
      </c>
      <c r="B131">
        <v>20</v>
      </c>
    </row>
    <row r="132" spans="1:2" x14ac:dyDescent="0.25">
      <c r="A132">
        <v>87.083333333333343</v>
      </c>
      <c r="B132">
        <v>20</v>
      </c>
    </row>
    <row r="133" spans="1:2" x14ac:dyDescent="0.25">
      <c r="A133">
        <v>87.916666666666671</v>
      </c>
      <c r="B133">
        <v>20</v>
      </c>
    </row>
    <row r="134" spans="1:2" x14ac:dyDescent="0.25">
      <c r="A134">
        <v>88.750000000000014</v>
      </c>
      <c r="B134">
        <v>20</v>
      </c>
    </row>
    <row r="135" spans="1:2" x14ac:dyDescent="0.25">
      <c r="A135">
        <v>89.583333333333343</v>
      </c>
      <c r="B135">
        <v>21</v>
      </c>
    </row>
    <row r="136" spans="1:2" x14ac:dyDescent="0.25">
      <c r="A136">
        <v>90.416666666666671</v>
      </c>
      <c r="B136">
        <v>24</v>
      </c>
    </row>
    <row r="137" spans="1:2" x14ac:dyDescent="0.25">
      <c r="A137">
        <v>91.250000000000014</v>
      </c>
      <c r="B137">
        <v>25</v>
      </c>
    </row>
    <row r="138" spans="1:2" x14ac:dyDescent="0.25">
      <c r="A138">
        <v>92.083333333333343</v>
      </c>
      <c r="B138">
        <v>27</v>
      </c>
    </row>
    <row r="139" spans="1:2" x14ac:dyDescent="0.25">
      <c r="A139">
        <v>92.916666666666671</v>
      </c>
      <c r="B139">
        <v>30</v>
      </c>
    </row>
    <row r="140" spans="1:2" x14ac:dyDescent="0.25">
      <c r="A140">
        <v>93.750000000000014</v>
      </c>
      <c r="B140">
        <v>31</v>
      </c>
    </row>
    <row r="141" spans="1:2" x14ac:dyDescent="0.25">
      <c r="A141">
        <v>94.583333333333343</v>
      </c>
      <c r="B141">
        <v>35</v>
      </c>
    </row>
    <row r="142" spans="1:2" x14ac:dyDescent="0.25">
      <c r="A142">
        <v>95.416666666666671</v>
      </c>
      <c r="B142">
        <v>42</v>
      </c>
    </row>
    <row r="143" spans="1:2" x14ac:dyDescent="0.25">
      <c r="A143">
        <v>96.250000000000014</v>
      </c>
      <c r="B143">
        <v>46</v>
      </c>
    </row>
    <row r="144" spans="1:2" x14ac:dyDescent="0.25">
      <c r="A144">
        <v>97.083333333333343</v>
      </c>
      <c r="B144">
        <v>59</v>
      </c>
    </row>
    <row r="145" spans="1:2" x14ac:dyDescent="0.25">
      <c r="A145">
        <v>97.916666666666671</v>
      </c>
      <c r="B145">
        <v>60</v>
      </c>
    </row>
    <row r="146" spans="1:2" x14ac:dyDescent="0.25">
      <c r="A146">
        <v>98.750000000000014</v>
      </c>
      <c r="B146">
        <v>78</v>
      </c>
    </row>
    <row r="147" spans="1:2" ht="16.5" thickBot="1" x14ac:dyDescent="0.3">
      <c r="A147" s="4">
        <v>99.583333333333343</v>
      </c>
      <c r="B147" s="4">
        <v>103</v>
      </c>
    </row>
  </sheetData>
  <sortState xmlns:xlrd2="http://schemas.microsoft.com/office/spreadsheetml/2017/richdata2" ref="B28:B147">
    <sortCondition ref="B2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9DC-8FD5-44F6-80EF-2E05F4E99434}">
  <dimension ref="A1:I153"/>
  <sheetViews>
    <sheetView topLeftCell="A9" workbookViewId="0">
      <selection activeCell="A17" sqref="A17"/>
    </sheetView>
  </sheetViews>
  <sheetFormatPr defaultRowHeight="15.75" x14ac:dyDescent="0.25"/>
  <cols>
    <col min="1" max="1" width="25.375" customWidth="1"/>
    <col min="5" max="5" width="11.875" bestFit="1" customWidth="1"/>
    <col min="6" max="6" width="12.75" bestFit="1" customWidth="1"/>
  </cols>
  <sheetData>
    <row r="1" spans="1:9" x14ac:dyDescent="0.25">
      <c r="A1" t="s">
        <v>43</v>
      </c>
    </row>
    <row r="2" spans="1:9" ht="16.5" thickBot="1" x14ac:dyDescent="0.3"/>
    <row r="3" spans="1:9" x14ac:dyDescent="0.25">
      <c r="A3" s="6" t="s">
        <v>44</v>
      </c>
      <c r="B3" s="6"/>
    </row>
    <row r="4" spans="1:9" x14ac:dyDescent="0.25">
      <c r="A4" t="s">
        <v>45</v>
      </c>
      <c r="B4">
        <v>0.34248009039003463</v>
      </c>
    </row>
    <row r="5" spans="1:9" x14ac:dyDescent="0.25">
      <c r="A5" t="s">
        <v>46</v>
      </c>
      <c r="B5">
        <v>0.11729261231356629</v>
      </c>
    </row>
    <row r="6" spans="1:9" x14ac:dyDescent="0.25">
      <c r="A6" t="s">
        <v>47</v>
      </c>
      <c r="B6">
        <v>3.6310283168021915E-2</v>
      </c>
    </row>
    <row r="7" spans="1:9" x14ac:dyDescent="0.25">
      <c r="A7" t="s">
        <v>48</v>
      </c>
      <c r="B7">
        <v>15.090174985293217</v>
      </c>
    </row>
    <row r="8" spans="1:9" ht="16.5" thickBot="1" x14ac:dyDescent="0.3">
      <c r="A8" s="4" t="s">
        <v>49</v>
      </c>
      <c r="B8" s="4">
        <v>120</v>
      </c>
    </row>
    <row r="10" spans="1:9" ht="16.5" thickBot="1" x14ac:dyDescent="0.3">
      <c r="A10" t="s">
        <v>50</v>
      </c>
    </row>
    <row r="11" spans="1:9" x14ac:dyDescent="0.25">
      <c r="A11" s="5"/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</row>
    <row r="12" spans="1:9" x14ac:dyDescent="0.25">
      <c r="A12" t="s">
        <v>51</v>
      </c>
      <c r="B12">
        <v>10</v>
      </c>
      <c r="C12">
        <v>3298.13894070881</v>
      </c>
      <c r="D12">
        <v>329.81389407088102</v>
      </c>
      <c r="E12">
        <v>1.4483729172911755</v>
      </c>
      <c r="F12" s="14">
        <v>0.16899540216889158</v>
      </c>
    </row>
    <row r="13" spans="1:9" x14ac:dyDescent="0.25">
      <c r="A13" t="s">
        <v>52</v>
      </c>
      <c r="B13">
        <v>109</v>
      </c>
      <c r="C13">
        <v>24820.758538457838</v>
      </c>
      <c r="D13">
        <v>227.71338108676915</v>
      </c>
    </row>
    <row r="14" spans="1:9" ht="16.5" thickBot="1" x14ac:dyDescent="0.3">
      <c r="A14" s="4" t="s">
        <v>53</v>
      </c>
      <c r="B14" s="4">
        <v>119</v>
      </c>
      <c r="C14" s="4">
        <v>28118.897479166648</v>
      </c>
      <c r="D14" s="4"/>
      <c r="E14" s="4"/>
      <c r="F14" s="4"/>
    </row>
    <row r="15" spans="1:9" ht="16.5" thickBot="1" x14ac:dyDescent="0.3"/>
    <row r="16" spans="1:9" x14ac:dyDescent="0.25">
      <c r="A16" s="5"/>
      <c r="B16" s="5" t="s">
        <v>60</v>
      </c>
      <c r="C16" s="5" t="s">
        <v>48</v>
      </c>
      <c r="D16" s="5" t="s">
        <v>61</v>
      </c>
      <c r="E16" s="5" t="s">
        <v>62</v>
      </c>
      <c r="F16" s="5" t="s">
        <v>63</v>
      </c>
      <c r="G16" s="5" t="s">
        <v>64</v>
      </c>
      <c r="H16" s="5" t="s">
        <v>65</v>
      </c>
      <c r="I16" s="5" t="s">
        <v>66</v>
      </c>
    </row>
    <row r="17" spans="1:9" x14ac:dyDescent="0.25">
      <c r="A17" s="7" t="s">
        <v>54</v>
      </c>
      <c r="B17">
        <v>-70.261044755623772</v>
      </c>
      <c r="C17">
        <v>34.281508781484632</v>
      </c>
      <c r="D17">
        <v>-2.0495318687248565</v>
      </c>
      <c r="E17" s="7">
        <v>4.281077142486827E-2</v>
      </c>
      <c r="F17">
        <v>-138.20588065964216</v>
      </c>
      <c r="G17">
        <v>-2.3162088516053814</v>
      </c>
      <c r="H17">
        <v>-138.20588065964216</v>
      </c>
      <c r="I17">
        <v>-2.3162088516053814</v>
      </c>
    </row>
    <row r="18" spans="1:9" x14ac:dyDescent="0.25">
      <c r="A18" t="s">
        <v>24</v>
      </c>
      <c r="B18">
        <v>0.11746899796933789</v>
      </c>
      <c r="C18">
        <v>0.17134226457081844</v>
      </c>
      <c r="D18">
        <v>0.68558098180607452</v>
      </c>
      <c r="E18">
        <v>0.49443291777822251</v>
      </c>
      <c r="F18">
        <v>-0.22212580002785193</v>
      </c>
      <c r="G18">
        <v>0.45706379596652774</v>
      </c>
      <c r="H18">
        <v>-0.22212580002785193</v>
      </c>
      <c r="I18">
        <v>0.45706379596652774</v>
      </c>
    </row>
    <row r="19" spans="1:9" x14ac:dyDescent="0.25">
      <c r="A19" t="s">
        <v>22</v>
      </c>
      <c r="B19">
        <v>1.6744834260628314E-2</v>
      </c>
      <c r="C19">
        <v>1.9519143024792126E-2</v>
      </c>
      <c r="D19">
        <v>0.85786728645617072</v>
      </c>
      <c r="E19">
        <v>0.39284814382739108</v>
      </c>
      <c r="F19">
        <v>-2.194147264202637E-2</v>
      </c>
      <c r="G19">
        <v>5.5431141163283001E-2</v>
      </c>
      <c r="H19">
        <v>-2.194147264202637E-2</v>
      </c>
      <c r="I19">
        <v>5.5431141163283001E-2</v>
      </c>
    </row>
    <row r="20" spans="1:9" x14ac:dyDescent="0.25">
      <c r="A20" s="14" t="s">
        <v>25</v>
      </c>
      <c r="B20">
        <v>0.66011083184909436</v>
      </c>
      <c r="C20">
        <v>0.55527949574294133</v>
      </c>
      <c r="D20">
        <v>1.188790216296197</v>
      </c>
      <c r="E20" s="14">
        <v>0.23710570712872003</v>
      </c>
      <c r="F20">
        <v>-0.44043507643068469</v>
      </c>
      <c r="G20">
        <v>1.7606567401288733</v>
      </c>
      <c r="H20">
        <v>-0.44043507643068469</v>
      </c>
      <c r="I20">
        <v>1.7606567401288733</v>
      </c>
    </row>
    <row r="21" spans="1:9" x14ac:dyDescent="0.25">
      <c r="A21" t="s">
        <v>21</v>
      </c>
      <c r="B21">
        <v>0.21307367860255785</v>
      </c>
      <c r="C21">
        <v>0.32236297424303118</v>
      </c>
      <c r="D21">
        <v>0.66097441588288752</v>
      </c>
      <c r="E21">
        <v>0.51002336428636286</v>
      </c>
      <c r="F21">
        <v>-0.42583925624189001</v>
      </c>
      <c r="G21">
        <v>0.85198661344700577</v>
      </c>
      <c r="H21">
        <v>-0.42583925624189001</v>
      </c>
      <c r="I21">
        <v>0.85198661344700577</v>
      </c>
    </row>
    <row r="22" spans="1:9" x14ac:dyDescent="0.25">
      <c r="A22" s="14" t="s">
        <v>27</v>
      </c>
      <c r="B22">
        <v>2.346644242523845</v>
      </c>
      <c r="C22">
        <v>1.4073924312981472</v>
      </c>
      <c r="D22">
        <v>1.6673702304618427</v>
      </c>
      <c r="E22" s="14">
        <v>9.8311534086664792E-2</v>
      </c>
      <c r="F22">
        <v>-0.44276180161027323</v>
      </c>
      <c r="G22">
        <v>5.1360502866579631</v>
      </c>
      <c r="H22">
        <v>-0.44276180161027323</v>
      </c>
      <c r="I22">
        <v>5.1360502866579631</v>
      </c>
    </row>
    <row r="23" spans="1:9" x14ac:dyDescent="0.25">
      <c r="A23" s="14" t="s">
        <v>28</v>
      </c>
      <c r="B23">
        <v>2.6677853190416161</v>
      </c>
      <c r="C23">
        <v>1.5931212026476804</v>
      </c>
      <c r="D23">
        <v>1.6745651960490531</v>
      </c>
      <c r="E23" s="14">
        <v>9.6886538931096083E-2</v>
      </c>
      <c r="F23">
        <v>-0.48972911181597834</v>
      </c>
      <c r="G23">
        <v>5.8252997498992105</v>
      </c>
      <c r="H23">
        <v>-0.48972911181597834</v>
      </c>
      <c r="I23">
        <v>5.8252997498992105</v>
      </c>
    </row>
    <row r="24" spans="1:9" x14ac:dyDescent="0.25">
      <c r="A24" t="s">
        <v>29</v>
      </c>
      <c r="B24">
        <v>-5.0537044857846207E-2</v>
      </c>
      <c r="C24">
        <v>0.23616728010261295</v>
      </c>
      <c r="D24">
        <v>-0.21398834265224306</v>
      </c>
      <c r="E24">
        <v>0.83095593104019649</v>
      </c>
      <c r="F24">
        <v>-0.51861291616071548</v>
      </c>
      <c r="G24">
        <v>0.4175388264450231</v>
      </c>
      <c r="H24">
        <v>-0.51861291616071548</v>
      </c>
      <c r="I24">
        <v>0.4175388264450231</v>
      </c>
    </row>
    <row r="25" spans="1:9" x14ac:dyDescent="0.25">
      <c r="A25" s="14" t="s">
        <v>30</v>
      </c>
      <c r="B25">
        <v>0.33904082944368918</v>
      </c>
      <c r="C25">
        <v>0.23346461178477756</v>
      </c>
      <c r="D25">
        <v>1.4522150781302927</v>
      </c>
      <c r="E25" s="14">
        <v>0.14931430077025259</v>
      </c>
      <c r="F25">
        <v>-0.12367844111768961</v>
      </c>
      <c r="G25">
        <v>0.80176010000506803</v>
      </c>
      <c r="H25">
        <v>-0.12367844111768961</v>
      </c>
      <c r="I25">
        <v>0.80176010000506803</v>
      </c>
    </row>
    <row r="26" spans="1:9" x14ac:dyDescent="0.25">
      <c r="A26" t="s">
        <v>31</v>
      </c>
      <c r="B26">
        <v>-0.10374338955182365</v>
      </c>
      <c r="C26">
        <v>0.17450745116604718</v>
      </c>
      <c r="D26">
        <v>-0.5944926068120141</v>
      </c>
      <c r="E26">
        <v>0.5534146784160866</v>
      </c>
      <c r="F26">
        <v>-0.44961148447970661</v>
      </c>
      <c r="G26">
        <v>0.24212470537605929</v>
      </c>
      <c r="H26">
        <v>-0.44961148447970661</v>
      </c>
      <c r="I26">
        <v>0.24212470537605929</v>
      </c>
    </row>
    <row r="27" spans="1:9" ht="16.5" thickBot="1" x14ac:dyDescent="0.3">
      <c r="A27" s="4" t="s">
        <v>36</v>
      </c>
      <c r="B27" s="4">
        <v>-0.20675821036559722</v>
      </c>
      <c r="C27" s="4">
        <v>0.87738649207857067</v>
      </c>
      <c r="D27" s="4">
        <v>-0.23565237467444605</v>
      </c>
      <c r="E27" s="4">
        <v>0.81414462337545945</v>
      </c>
      <c r="F27" s="4">
        <v>-1.9457097135992629</v>
      </c>
      <c r="G27" s="4">
        <v>1.5321932928680686</v>
      </c>
      <c r="H27" s="4">
        <v>-1.9457097135992629</v>
      </c>
      <c r="I27" s="4">
        <v>1.5321932928680686</v>
      </c>
    </row>
    <row r="31" spans="1:9" x14ac:dyDescent="0.25">
      <c r="A31" t="s">
        <v>67</v>
      </c>
    </row>
    <row r="32" spans="1:9" ht="16.5" thickBot="1" x14ac:dyDescent="0.3"/>
    <row r="33" spans="1:2" x14ac:dyDescent="0.25">
      <c r="A33" s="5" t="s">
        <v>68</v>
      </c>
      <c r="B33" s="5" t="s">
        <v>23</v>
      </c>
    </row>
    <row r="34" spans="1:2" x14ac:dyDescent="0.25">
      <c r="A34">
        <v>0.41666666666666669</v>
      </c>
      <c r="B34">
        <v>0</v>
      </c>
    </row>
    <row r="35" spans="1:2" x14ac:dyDescent="0.25">
      <c r="A35">
        <v>1.25</v>
      </c>
      <c r="B35">
        <v>0</v>
      </c>
    </row>
    <row r="36" spans="1:2" x14ac:dyDescent="0.25">
      <c r="A36">
        <v>2.0833333333333335</v>
      </c>
      <c r="B36">
        <v>0</v>
      </c>
    </row>
    <row r="37" spans="1:2" x14ac:dyDescent="0.25">
      <c r="A37">
        <v>2.9166666666666665</v>
      </c>
      <c r="B37">
        <v>0</v>
      </c>
    </row>
    <row r="38" spans="1:2" x14ac:dyDescent="0.25">
      <c r="A38">
        <v>3.75</v>
      </c>
      <c r="B38">
        <v>0</v>
      </c>
    </row>
    <row r="39" spans="1:2" x14ac:dyDescent="0.25">
      <c r="A39">
        <v>4.5833333333333339</v>
      </c>
      <c r="B39">
        <v>0</v>
      </c>
    </row>
    <row r="40" spans="1:2" x14ac:dyDescent="0.25">
      <c r="A40">
        <v>5.416666666666667</v>
      </c>
      <c r="B40">
        <v>0</v>
      </c>
    </row>
    <row r="41" spans="1:2" x14ac:dyDescent="0.25">
      <c r="A41">
        <v>6.2500000000000009</v>
      </c>
      <c r="B41">
        <v>0</v>
      </c>
    </row>
    <row r="42" spans="1:2" x14ac:dyDescent="0.25">
      <c r="A42">
        <v>7.0833333333333339</v>
      </c>
      <c r="B42">
        <v>0</v>
      </c>
    </row>
    <row r="43" spans="1:2" x14ac:dyDescent="0.25">
      <c r="A43">
        <v>7.916666666666667</v>
      </c>
      <c r="B43">
        <v>0</v>
      </c>
    </row>
    <row r="44" spans="1:2" x14ac:dyDescent="0.25">
      <c r="A44">
        <v>8.75</v>
      </c>
      <c r="B44">
        <v>0</v>
      </c>
    </row>
    <row r="45" spans="1:2" x14ac:dyDescent="0.25">
      <c r="A45">
        <v>9.5833333333333339</v>
      </c>
      <c r="B45">
        <v>0</v>
      </c>
    </row>
    <row r="46" spans="1:2" x14ac:dyDescent="0.25">
      <c r="A46">
        <v>10.416666666666666</v>
      </c>
      <c r="B46">
        <v>0</v>
      </c>
    </row>
    <row r="47" spans="1:2" x14ac:dyDescent="0.25">
      <c r="A47">
        <v>11.25</v>
      </c>
      <c r="B47">
        <v>0</v>
      </c>
    </row>
    <row r="48" spans="1:2" x14ac:dyDescent="0.25">
      <c r="A48">
        <v>12.083333333333334</v>
      </c>
      <c r="B48">
        <v>0.05</v>
      </c>
    </row>
    <row r="49" spans="1:2" x14ac:dyDescent="0.25">
      <c r="A49">
        <v>12.916666666666666</v>
      </c>
      <c r="B49">
        <v>0.5</v>
      </c>
    </row>
    <row r="50" spans="1:2" x14ac:dyDescent="0.25">
      <c r="A50">
        <v>13.75</v>
      </c>
      <c r="B50">
        <v>1</v>
      </c>
    </row>
    <row r="51" spans="1:2" x14ac:dyDescent="0.25">
      <c r="A51">
        <v>14.583333333333334</v>
      </c>
      <c r="B51">
        <v>1</v>
      </c>
    </row>
    <row r="52" spans="1:2" x14ac:dyDescent="0.25">
      <c r="A52">
        <v>15.416666666666666</v>
      </c>
      <c r="B52">
        <v>1</v>
      </c>
    </row>
    <row r="53" spans="1:2" x14ac:dyDescent="0.25">
      <c r="A53">
        <v>16.25</v>
      </c>
      <c r="B53">
        <v>1</v>
      </c>
    </row>
    <row r="54" spans="1:2" x14ac:dyDescent="0.25">
      <c r="A54">
        <v>17.083333333333336</v>
      </c>
      <c r="B54">
        <v>1</v>
      </c>
    </row>
    <row r="55" spans="1:2" x14ac:dyDescent="0.25">
      <c r="A55">
        <v>17.916666666666668</v>
      </c>
      <c r="B55">
        <v>1</v>
      </c>
    </row>
    <row r="56" spans="1:2" x14ac:dyDescent="0.25">
      <c r="A56">
        <v>18.750000000000004</v>
      </c>
      <c r="B56">
        <v>1</v>
      </c>
    </row>
    <row r="57" spans="1:2" x14ac:dyDescent="0.25">
      <c r="A57">
        <v>19.583333333333336</v>
      </c>
      <c r="B57">
        <v>1</v>
      </c>
    </row>
    <row r="58" spans="1:2" x14ac:dyDescent="0.25">
      <c r="A58">
        <v>20.416666666666668</v>
      </c>
      <c r="B58">
        <v>1</v>
      </c>
    </row>
    <row r="59" spans="1:2" x14ac:dyDescent="0.25">
      <c r="A59">
        <v>21.250000000000004</v>
      </c>
      <c r="B59">
        <v>1</v>
      </c>
    </row>
    <row r="60" spans="1:2" x14ac:dyDescent="0.25">
      <c r="A60">
        <v>22.083333333333336</v>
      </c>
      <c r="B60">
        <v>1</v>
      </c>
    </row>
    <row r="61" spans="1:2" x14ac:dyDescent="0.25">
      <c r="A61">
        <v>22.916666666666668</v>
      </c>
      <c r="B61">
        <v>1</v>
      </c>
    </row>
    <row r="62" spans="1:2" x14ac:dyDescent="0.25">
      <c r="A62">
        <v>23.750000000000004</v>
      </c>
      <c r="B62">
        <v>1.7</v>
      </c>
    </row>
    <row r="63" spans="1:2" x14ac:dyDescent="0.25">
      <c r="A63">
        <v>24.583333333333336</v>
      </c>
      <c r="B63">
        <v>2</v>
      </c>
    </row>
    <row r="64" spans="1:2" x14ac:dyDescent="0.25">
      <c r="A64">
        <v>25.416666666666668</v>
      </c>
      <c r="B64">
        <v>2</v>
      </c>
    </row>
    <row r="65" spans="1:2" x14ac:dyDescent="0.25">
      <c r="A65">
        <v>26.250000000000004</v>
      </c>
      <c r="B65">
        <v>2</v>
      </c>
    </row>
    <row r="66" spans="1:2" x14ac:dyDescent="0.25">
      <c r="A66">
        <v>27.083333333333336</v>
      </c>
      <c r="B66">
        <v>2</v>
      </c>
    </row>
    <row r="67" spans="1:2" x14ac:dyDescent="0.25">
      <c r="A67">
        <v>27.916666666666668</v>
      </c>
      <c r="B67">
        <v>2</v>
      </c>
    </row>
    <row r="68" spans="1:2" x14ac:dyDescent="0.25">
      <c r="A68">
        <v>28.750000000000004</v>
      </c>
      <c r="B68">
        <v>2</v>
      </c>
    </row>
    <row r="69" spans="1:2" x14ac:dyDescent="0.25">
      <c r="A69">
        <v>29.583333333333336</v>
      </c>
      <c r="B69">
        <v>2</v>
      </c>
    </row>
    <row r="70" spans="1:2" x14ac:dyDescent="0.25">
      <c r="A70">
        <v>30.416666666666668</v>
      </c>
      <c r="B70">
        <v>2</v>
      </c>
    </row>
    <row r="71" spans="1:2" x14ac:dyDescent="0.25">
      <c r="A71">
        <v>31.250000000000004</v>
      </c>
      <c r="B71">
        <v>3</v>
      </c>
    </row>
    <row r="72" spans="1:2" x14ac:dyDescent="0.25">
      <c r="A72">
        <v>32.083333333333336</v>
      </c>
      <c r="B72">
        <v>3</v>
      </c>
    </row>
    <row r="73" spans="1:2" x14ac:dyDescent="0.25">
      <c r="A73">
        <v>32.916666666666664</v>
      </c>
      <c r="B73">
        <v>3</v>
      </c>
    </row>
    <row r="74" spans="1:2" x14ac:dyDescent="0.25">
      <c r="A74">
        <v>33.75</v>
      </c>
      <c r="B74">
        <v>3</v>
      </c>
    </row>
    <row r="75" spans="1:2" x14ac:dyDescent="0.25">
      <c r="A75">
        <v>34.583333333333336</v>
      </c>
      <c r="B75">
        <v>3</v>
      </c>
    </row>
    <row r="76" spans="1:2" x14ac:dyDescent="0.25">
      <c r="A76">
        <v>35.416666666666664</v>
      </c>
      <c r="B76">
        <v>3</v>
      </c>
    </row>
    <row r="77" spans="1:2" x14ac:dyDescent="0.25">
      <c r="A77">
        <v>36.25</v>
      </c>
      <c r="B77">
        <v>3</v>
      </c>
    </row>
    <row r="78" spans="1:2" x14ac:dyDescent="0.25">
      <c r="A78">
        <v>37.083333333333336</v>
      </c>
      <c r="B78">
        <v>3</v>
      </c>
    </row>
    <row r="79" spans="1:2" x14ac:dyDescent="0.25">
      <c r="A79">
        <v>37.916666666666664</v>
      </c>
      <c r="B79">
        <v>3.5</v>
      </c>
    </row>
    <row r="80" spans="1:2" x14ac:dyDescent="0.25">
      <c r="A80">
        <v>38.75</v>
      </c>
      <c r="B80">
        <v>4</v>
      </c>
    </row>
    <row r="81" spans="1:2" x14ac:dyDescent="0.25">
      <c r="A81">
        <v>39.583333333333336</v>
      </c>
      <c r="B81">
        <v>4</v>
      </c>
    </row>
    <row r="82" spans="1:2" x14ac:dyDescent="0.25">
      <c r="A82">
        <v>40.416666666666664</v>
      </c>
      <c r="B82">
        <v>4</v>
      </c>
    </row>
    <row r="83" spans="1:2" x14ac:dyDescent="0.25">
      <c r="A83">
        <v>41.25</v>
      </c>
      <c r="B83">
        <v>4</v>
      </c>
    </row>
    <row r="84" spans="1:2" x14ac:dyDescent="0.25">
      <c r="A84">
        <v>42.083333333333336</v>
      </c>
      <c r="B84">
        <v>4</v>
      </c>
    </row>
    <row r="85" spans="1:2" x14ac:dyDescent="0.25">
      <c r="A85">
        <v>42.916666666666664</v>
      </c>
      <c r="B85">
        <v>4.2</v>
      </c>
    </row>
    <row r="86" spans="1:2" x14ac:dyDescent="0.25">
      <c r="A86">
        <v>43.75</v>
      </c>
      <c r="B86">
        <v>4.4000000000000004</v>
      </c>
    </row>
    <row r="87" spans="1:2" x14ac:dyDescent="0.25">
      <c r="A87">
        <v>44.583333333333336</v>
      </c>
      <c r="B87">
        <v>4.5</v>
      </c>
    </row>
    <row r="88" spans="1:2" x14ac:dyDescent="0.25">
      <c r="A88">
        <v>45.416666666666664</v>
      </c>
      <c r="B88">
        <v>4.7</v>
      </c>
    </row>
    <row r="89" spans="1:2" x14ac:dyDescent="0.25">
      <c r="A89">
        <v>46.25</v>
      </c>
      <c r="B89">
        <v>4.8</v>
      </c>
    </row>
    <row r="90" spans="1:2" x14ac:dyDescent="0.25">
      <c r="A90">
        <v>47.083333333333336</v>
      </c>
      <c r="B90">
        <v>5</v>
      </c>
    </row>
    <row r="91" spans="1:2" x14ac:dyDescent="0.25">
      <c r="A91">
        <v>47.916666666666664</v>
      </c>
      <c r="B91">
        <v>5</v>
      </c>
    </row>
    <row r="92" spans="1:2" x14ac:dyDescent="0.25">
      <c r="A92">
        <v>48.75</v>
      </c>
      <c r="B92">
        <v>5</v>
      </c>
    </row>
    <row r="93" spans="1:2" x14ac:dyDescent="0.25">
      <c r="A93">
        <v>49.583333333333336</v>
      </c>
      <c r="B93">
        <v>5</v>
      </c>
    </row>
    <row r="94" spans="1:2" x14ac:dyDescent="0.25">
      <c r="A94">
        <v>50.416666666666664</v>
      </c>
      <c r="B94">
        <v>5</v>
      </c>
    </row>
    <row r="95" spans="1:2" x14ac:dyDescent="0.25">
      <c r="A95">
        <v>51.25</v>
      </c>
      <c r="B95">
        <v>5</v>
      </c>
    </row>
    <row r="96" spans="1:2" x14ac:dyDescent="0.25">
      <c r="A96">
        <v>52.083333333333336</v>
      </c>
      <c r="B96">
        <v>5</v>
      </c>
    </row>
    <row r="97" spans="1:2" x14ac:dyDescent="0.25">
      <c r="A97">
        <v>52.916666666666664</v>
      </c>
      <c r="B97">
        <v>5</v>
      </c>
    </row>
    <row r="98" spans="1:2" x14ac:dyDescent="0.25">
      <c r="A98">
        <v>53.75</v>
      </c>
      <c r="B98">
        <v>5</v>
      </c>
    </row>
    <row r="99" spans="1:2" x14ac:dyDescent="0.25">
      <c r="A99">
        <v>54.583333333333336</v>
      </c>
      <c r="B99">
        <v>5</v>
      </c>
    </row>
    <row r="100" spans="1:2" x14ac:dyDescent="0.25">
      <c r="A100">
        <v>55.416666666666664</v>
      </c>
      <c r="B100">
        <v>5.5</v>
      </c>
    </row>
    <row r="101" spans="1:2" x14ac:dyDescent="0.25">
      <c r="A101">
        <v>56.25</v>
      </c>
      <c r="B101">
        <v>6</v>
      </c>
    </row>
    <row r="102" spans="1:2" x14ac:dyDescent="0.25">
      <c r="A102">
        <v>57.083333333333336</v>
      </c>
      <c r="B102">
        <v>6</v>
      </c>
    </row>
    <row r="103" spans="1:2" x14ac:dyDescent="0.25">
      <c r="A103">
        <v>57.916666666666664</v>
      </c>
      <c r="B103">
        <v>6</v>
      </c>
    </row>
    <row r="104" spans="1:2" x14ac:dyDescent="0.25">
      <c r="A104">
        <v>58.75</v>
      </c>
      <c r="B104">
        <v>6</v>
      </c>
    </row>
    <row r="105" spans="1:2" x14ac:dyDescent="0.25">
      <c r="A105">
        <v>59.583333333333336</v>
      </c>
      <c r="B105">
        <v>6.7</v>
      </c>
    </row>
    <row r="106" spans="1:2" x14ac:dyDescent="0.25">
      <c r="A106">
        <v>60.416666666666664</v>
      </c>
      <c r="B106">
        <v>7</v>
      </c>
    </row>
    <row r="107" spans="1:2" x14ac:dyDescent="0.25">
      <c r="A107">
        <v>61.25</v>
      </c>
      <c r="B107">
        <v>7</v>
      </c>
    </row>
    <row r="108" spans="1:2" x14ac:dyDescent="0.25">
      <c r="A108">
        <v>62.083333333333336</v>
      </c>
      <c r="B108">
        <v>7</v>
      </c>
    </row>
    <row r="109" spans="1:2" x14ac:dyDescent="0.25">
      <c r="A109">
        <v>62.916666666666664</v>
      </c>
      <c r="B109">
        <v>7</v>
      </c>
    </row>
    <row r="110" spans="1:2" x14ac:dyDescent="0.25">
      <c r="A110">
        <v>63.75</v>
      </c>
      <c r="B110">
        <v>7</v>
      </c>
    </row>
    <row r="111" spans="1:2" x14ac:dyDescent="0.25">
      <c r="A111">
        <v>64.583333333333343</v>
      </c>
      <c r="B111">
        <v>7</v>
      </c>
    </row>
    <row r="112" spans="1:2" x14ac:dyDescent="0.25">
      <c r="A112">
        <v>65.416666666666671</v>
      </c>
      <c r="B112">
        <v>7</v>
      </c>
    </row>
    <row r="113" spans="1:2" x14ac:dyDescent="0.25">
      <c r="A113">
        <v>66.250000000000014</v>
      </c>
      <c r="B113">
        <v>8</v>
      </c>
    </row>
    <row r="114" spans="1:2" x14ac:dyDescent="0.25">
      <c r="A114">
        <v>67.083333333333343</v>
      </c>
      <c r="B114">
        <v>8</v>
      </c>
    </row>
    <row r="115" spans="1:2" x14ac:dyDescent="0.25">
      <c r="A115">
        <v>67.916666666666671</v>
      </c>
      <c r="B115">
        <v>9</v>
      </c>
    </row>
    <row r="116" spans="1:2" x14ac:dyDescent="0.25">
      <c r="A116">
        <v>68.750000000000014</v>
      </c>
      <c r="B116">
        <v>9</v>
      </c>
    </row>
    <row r="117" spans="1:2" x14ac:dyDescent="0.25">
      <c r="A117">
        <v>69.583333333333343</v>
      </c>
      <c r="B117">
        <v>10</v>
      </c>
    </row>
    <row r="118" spans="1:2" x14ac:dyDescent="0.25">
      <c r="A118">
        <v>70.416666666666671</v>
      </c>
      <c r="B118">
        <v>10</v>
      </c>
    </row>
    <row r="119" spans="1:2" x14ac:dyDescent="0.25">
      <c r="A119">
        <v>71.250000000000014</v>
      </c>
      <c r="B119">
        <v>10</v>
      </c>
    </row>
    <row r="120" spans="1:2" x14ac:dyDescent="0.25">
      <c r="A120">
        <v>72.083333333333343</v>
      </c>
      <c r="B120">
        <v>10</v>
      </c>
    </row>
    <row r="121" spans="1:2" x14ac:dyDescent="0.25">
      <c r="A121">
        <v>72.916666666666671</v>
      </c>
      <c r="B121">
        <v>10</v>
      </c>
    </row>
    <row r="122" spans="1:2" x14ac:dyDescent="0.25">
      <c r="A122">
        <v>73.750000000000014</v>
      </c>
      <c r="B122">
        <v>11</v>
      </c>
    </row>
    <row r="123" spans="1:2" x14ac:dyDescent="0.25">
      <c r="A123">
        <v>74.583333333333343</v>
      </c>
      <c r="B123">
        <v>12</v>
      </c>
    </row>
    <row r="124" spans="1:2" x14ac:dyDescent="0.25">
      <c r="A124">
        <v>75.416666666666671</v>
      </c>
      <c r="B124">
        <v>12</v>
      </c>
    </row>
    <row r="125" spans="1:2" x14ac:dyDescent="0.25">
      <c r="A125">
        <v>76.250000000000014</v>
      </c>
      <c r="B125">
        <v>13</v>
      </c>
    </row>
    <row r="126" spans="1:2" x14ac:dyDescent="0.25">
      <c r="A126">
        <v>77.083333333333343</v>
      </c>
      <c r="B126">
        <v>15</v>
      </c>
    </row>
    <row r="127" spans="1:2" x14ac:dyDescent="0.25">
      <c r="A127">
        <v>77.916666666666671</v>
      </c>
      <c r="B127">
        <v>15</v>
      </c>
    </row>
    <row r="128" spans="1:2" x14ac:dyDescent="0.25">
      <c r="A128">
        <v>78.750000000000014</v>
      </c>
      <c r="B128">
        <v>15</v>
      </c>
    </row>
    <row r="129" spans="1:2" x14ac:dyDescent="0.25">
      <c r="A129">
        <v>79.583333333333343</v>
      </c>
      <c r="B129">
        <v>15</v>
      </c>
    </row>
    <row r="130" spans="1:2" x14ac:dyDescent="0.25">
      <c r="A130">
        <v>80.416666666666671</v>
      </c>
      <c r="B130">
        <v>15</v>
      </c>
    </row>
    <row r="131" spans="1:2" x14ac:dyDescent="0.25">
      <c r="A131">
        <v>81.250000000000014</v>
      </c>
      <c r="B131">
        <v>17</v>
      </c>
    </row>
    <row r="132" spans="1:2" x14ac:dyDescent="0.25">
      <c r="A132">
        <v>82.083333333333343</v>
      </c>
      <c r="B132">
        <v>17</v>
      </c>
    </row>
    <row r="133" spans="1:2" x14ac:dyDescent="0.25">
      <c r="A133">
        <v>82.916666666666671</v>
      </c>
      <c r="B133">
        <v>18</v>
      </c>
    </row>
    <row r="134" spans="1:2" x14ac:dyDescent="0.25">
      <c r="A134">
        <v>83.750000000000014</v>
      </c>
      <c r="B134">
        <v>20</v>
      </c>
    </row>
    <row r="135" spans="1:2" x14ac:dyDescent="0.25">
      <c r="A135">
        <v>84.583333333333343</v>
      </c>
      <c r="B135">
        <v>20</v>
      </c>
    </row>
    <row r="136" spans="1:2" x14ac:dyDescent="0.25">
      <c r="A136">
        <v>85.416666666666671</v>
      </c>
      <c r="B136">
        <v>20</v>
      </c>
    </row>
    <row r="137" spans="1:2" x14ac:dyDescent="0.25">
      <c r="A137">
        <v>86.250000000000014</v>
      </c>
      <c r="B137">
        <v>20</v>
      </c>
    </row>
    <row r="138" spans="1:2" x14ac:dyDescent="0.25">
      <c r="A138">
        <v>87.083333333333343</v>
      </c>
      <c r="B138">
        <v>20</v>
      </c>
    </row>
    <row r="139" spans="1:2" x14ac:dyDescent="0.25">
      <c r="A139">
        <v>87.916666666666671</v>
      </c>
      <c r="B139">
        <v>20</v>
      </c>
    </row>
    <row r="140" spans="1:2" x14ac:dyDescent="0.25">
      <c r="A140">
        <v>88.750000000000014</v>
      </c>
      <c r="B140">
        <v>20</v>
      </c>
    </row>
    <row r="141" spans="1:2" x14ac:dyDescent="0.25">
      <c r="A141">
        <v>89.583333333333343</v>
      </c>
      <c r="B141">
        <v>21</v>
      </c>
    </row>
    <row r="142" spans="1:2" x14ac:dyDescent="0.25">
      <c r="A142">
        <v>90.416666666666671</v>
      </c>
      <c r="B142">
        <v>24</v>
      </c>
    </row>
    <row r="143" spans="1:2" x14ac:dyDescent="0.25">
      <c r="A143">
        <v>91.250000000000014</v>
      </c>
      <c r="B143">
        <v>25</v>
      </c>
    </row>
    <row r="144" spans="1:2" x14ac:dyDescent="0.25">
      <c r="A144">
        <v>92.083333333333343</v>
      </c>
      <c r="B144">
        <v>27</v>
      </c>
    </row>
    <row r="145" spans="1:2" x14ac:dyDescent="0.25">
      <c r="A145">
        <v>92.916666666666671</v>
      </c>
      <c r="B145">
        <v>30</v>
      </c>
    </row>
    <row r="146" spans="1:2" x14ac:dyDescent="0.25">
      <c r="A146">
        <v>93.750000000000014</v>
      </c>
      <c r="B146">
        <v>31</v>
      </c>
    </row>
    <row r="147" spans="1:2" x14ac:dyDescent="0.25">
      <c r="A147">
        <v>94.583333333333343</v>
      </c>
      <c r="B147">
        <v>35</v>
      </c>
    </row>
    <row r="148" spans="1:2" x14ac:dyDescent="0.25">
      <c r="A148">
        <v>95.416666666666671</v>
      </c>
      <c r="B148">
        <v>42</v>
      </c>
    </row>
    <row r="149" spans="1:2" x14ac:dyDescent="0.25">
      <c r="A149">
        <v>96.250000000000014</v>
      </c>
      <c r="B149">
        <v>46</v>
      </c>
    </row>
    <row r="150" spans="1:2" x14ac:dyDescent="0.25">
      <c r="A150">
        <v>97.083333333333343</v>
      </c>
      <c r="B150">
        <v>59</v>
      </c>
    </row>
    <row r="151" spans="1:2" x14ac:dyDescent="0.25">
      <c r="A151">
        <v>97.916666666666671</v>
      </c>
      <c r="B151">
        <v>60</v>
      </c>
    </row>
    <row r="152" spans="1:2" x14ac:dyDescent="0.25">
      <c r="A152">
        <v>98.750000000000014</v>
      </c>
      <c r="B152">
        <v>78</v>
      </c>
    </row>
    <row r="153" spans="1:2" ht="16.5" thickBot="1" x14ac:dyDescent="0.3">
      <c r="A153" s="4">
        <v>99.583333333333343</v>
      </c>
      <c r="B153" s="4">
        <v>103</v>
      </c>
    </row>
  </sheetData>
  <sortState xmlns:xlrd2="http://schemas.microsoft.com/office/spreadsheetml/2017/richdata2" ref="B34:B153">
    <sortCondition ref="B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Demographics</vt:lpstr>
      <vt:lpstr>Merged</vt:lpstr>
      <vt:lpstr>Personalities</vt:lpstr>
      <vt:lpstr>RgrsRow_3</vt:lpstr>
      <vt:lpstr>RgrsRow_2</vt:lpstr>
      <vt:lpstr>RgrsRow_1</vt:lpstr>
      <vt:lpstr>RgrsDst_3</vt:lpstr>
      <vt:lpstr>RgrsDst_2</vt:lpstr>
      <vt:lpstr>RgrsDst_1</vt:lpstr>
      <vt:lpstr>RgrsAvg_1</vt:lpstr>
      <vt:lpstr>RgrsAvg_3</vt:lpstr>
      <vt:lpstr>RgrsAvg_2</vt:lpstr>
      <vt:lpstr>RegressCAO_1</vt:lpstr>
      <vt:lpstr>RegressCAO_3</vt:lpstr>
      <vt:lpstr>RegressCAO_2</vt:lpstr>
      <vt:lpstr>RegressAge_1</vt:lpstr>
      <vt:lpstr>RegressAge_2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Smeaton</dc:creator>
  <cp:lastModifiedBy>Gaycken, Sebastian</cp:lastModifiedBy>
  <dcterms:created xsi:type="dcterms:W3CDTF">2024-02-02T16:27:22Z</dcterms:created>
  <dcterms:modified xsi:type="dcterms:W3CDTF">2024-03-31T14:11:26Z</dcterms:modified>
</cp:coreProperties>
</file>