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sebastian_villagra_uc_cl/Documents/PUC_Ing/2024-1/Operacion Economica Sist Electricos/Tarea3/"/>
    </mc:Choice>
  </mc:AlternateContent>
  <xr:revisionPtr revIDLastSave="328" documentId="11_AD4DB114E441178AC67DF46ABE57E3A4693EDF23" xr6:coauthVersionLast="47" xr6:coauthVersionMax="47" xr10:uidLastSave="{1A057572-1273-4998-B563-560C51A7A57D}"/>
  <bookViews>
    <workbookView xWindow="-110" yWindow="-110" windowWidth="19420" windowHeight="11500" activeTab="1" xr2:uid="{00000000-000D-0000-FFFF-FFFF00000000}"/>
  </bookViews>
  <sheets>
    <sheet name="Iteraion inicial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B5" i="2"/>
  <c r="K5" i="2"/>
  <c r="K4" i="2"/>
  <c r="K2" i="2"/>
  <c r="O15" i="1"/>
  <c r="O14" i="1"/>
  <c r="G15" i="1"/>
  <c r="D24" i="1"/>
  <c r="D21" i="1"/>
  <c r="D22" i="1"/>
  <c r="D23" i="1"/>
  <c r="D20" i="1"/>
  <c r="B23" i="1"/>
  <c r="B22" i="1"/>
  <c r="B21" i="1"/>
  <c r="B20" i="1"/>
  <c r="R45" i="1"/>
  <c r="W52" i="1"/>
  <c r="U52" i="1"/>
  <c r="U54" i="1" s="1"/>
  <c r="S45" i="1"/>
  <c r="R31" i="1"/>
  <c r="S31" i="1" s="1"/>
  <c r="W38" i="1"/>
  <c r="U38" i="1"/>
  <c r="U40" i="1" s="1"/>
  <c r="J31" i="1"/>
  <c r="K31" i="1" s="1"/>
  <c r="O38" i="1"/>
  <c r="M38" i="1"/>
  <c r="M40" i="1" s="1"/>
  <c r="S17" i="1"/>
  <c r="R17" i="1"/>
  <c r="W24" i="1"/>
  <c r="U24" i="1"/>
  <c r="U26" i="1" s="1"/>
  <c r="U12" i="1"/>
  <c r="W10" i="1"/>
  <c r="U10" i="1"/>
  <c r="S3" i="1"/>
  <c r="R3" i="1"/>
  <c r="O10" i="1"/>
  <c r="G10" i="1"/>
  <c r="M10" i="1"/>
  <c r="M12" i="1" s="1"/>
  <c r="C3" i="1"/>
  <c r="J3" i="1" s="1"/>
  <c r="K3" i="1" s="1"/>
  <c r="E10" i="1"/>
  <c r="E12" i="1" s="1"/>
</calcChain>
</file>

<file path=xl/sharedStrings.xml><?xml version="1.0" encoding="utf-8"?>
<sst xmlns="http://schemas.openxmlformats.org/spreadsheetml/2006/main" count="142" uniqueCount="56">
  <si>
    <t>Almacenamiento</t>
  </si>
  <si>
    <t>Potencia total</t>
  </si>
  <si>
    <t>Pmin</t>
  </si>
  <si>
    <t>Pmax</t>
  </si>
  <si>
    <t>P</t>
  </si>
  <si>
    <t>Generador 1</t>
  </si>
  <si>
    <t>Generador 2</t>
  </si>
  <si>
    <t>Generador 3</t>
  </si>
  <si>
    <t>Generador Hidrico</t>
  </si>
  <si>
    <t>Periodo 0</t>
  </si>
  <si>
    <t>Periodo 1</t>
  </si>
  <si>
    <t>Periodo 2</t>
  </si>
  <si>
    <t>Inflow</t>
  </si>
  <si>
    <t>Periodo1</t>
  </si>
  <si>
    <t>Demanda Total</t>
  </si>
  <si>
    <t xml:space="preserve">Delta P </t>
  </si>
  <si>
    <t>Almacenamiento (a fin de t)</t>
  </si>
  <si>
    <t>Inflow (durante t)</t>
  </si>
  <si>
    <t>Costo</t>
  </si>
  <si>
    <t>Periodo 3</t>
  </si>
  <si>
    <t>Caso 3.1</t>
  </si>
  <si>
    <t>Caso 2.1</t>
  </si>
  <si>
    <t>Caso 1.1</t>
  </si>
  <si>
    <t>Caso 3.2</t>
  </si>
  <si>
    <t>Caso 2.2</t>
  </si>
  <si>
    <t>Caso 3.3</t>
  </si>
  <si>
    <t>Caso 3.4</t>
  </si>
  <si>
    <t>Caso</t>
  </si>
  <si>
    <t>1.1-2.1-3.1</t>
  </si>
  <si>
    <t>1.1-2.1-3.2</t>
  </si>
  <si>
    <t>1.1-2.2-3.3</t>
  </si>
  <si>
    <t>1.1-2.2-3.4</t>
  </si>
  <si>
    <t>Esperanza</t>
  </si>
  <si>
    <t>Costo Total</t>
  </si>
  <si>
    <t>Alfa estimado</t>
  </si>
  <si>
    <t>Límite inferior</t>
  </si>
  <si>
    <t>Alfa real</t>
  </si>
  <si>
    <t>Limite superior</t>
  </si>
  <si>
    <t>Alfa estimado (t=3)</t>
  </si>
  <si>
    <t>geb hidro afecta al futuro</t>
  </si>
  <si>
    <t>más en específico el volumen</t>
  </si>
  <si>
    <t>teta (o alfa) es funcion de eso</t>
  </si>
  <si>
    <t>Costo/MWh</t>
  </si>
  <si>
    <t>Iteración 1</t>
  </si>
  <si>
    <t>Costo etapa 1</t>
  </si>
  <si>
    <t>Costo esperado etapa 2</t>
  </si>
  <si>
    <t>Almacenamiento v1</t>
  </si>
  <si>
    <t>Costo etapa 2</t>
  </si>
  <si>
    <t>Limite inf</t>
  </si>
  <si>
    <t>Variable dual</t>
  </si>
  <si>
    <t>Límite superior</t>
  </si>
  <si>
    <t>Iteración 2</t>
  </si>
  <si>
    <t>Iteración 3</t>
  </si>
  <si>
    <t>Costo total</t>
  </si>
  <si>
    <t>Iteración 4</t>
  </si>
  <si>
    <t>LIMITE SUPERIOR = LIMITE INFERIOR: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</si>
</sst>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zoomScale="87" workbookViewId="0">
      <selection activeCell="G10" sqref="G10"/>
    </sheetView>
  </sheetViews>
  <sheetFormatPr baseColWidth="10" defaultColWidth="8.7265625" defaultRowHeight="14.5" x14ac:dyDescent="0.35"/>
  <cols>
    <col min="1" max="1" width="24.08984375" bestFit="1" customWidth="1"/>
    <col min="9" max="9" width="16.26953125" bestFit="1" customWidth="1"/>
    <col min="17" max="17" width="16.26953125" bestFit="1" customWidth="1"/>
  </cols>
  <sheetData>
    <row r="1" spans="1:24" x14ac:dyDescent="0.35">
      <c r="A1" s="6" t="s">
        <v>22</v>
      </c>
      <c r="B1" s="7"/>
      <c r="C1" s="7"/>
      <c r="D1" s="7"/>
      <c r="E1" s="7"/>
      <c r="F1" s="7"/>
      <c r="G1" s="8"/>
      <c r="I1" s="6" t="s">
        <v>21</v>
      </c>
      <c r="J1" s="7"/>
      <c r="K1" s="7"/>
      <c r="L1" s="7"/>
      <c r="M1" s="7"/>
      <c r="N1" s="7"/>
      <c r="O1" s="8"/>
      <c r="P1" s="5"/>
      <c r="Q1" s="6" t="s">
        <v>20</v>
      </c>
      <c r="R1" s="7"/>
      <c r="S1" s="7"/>
      <c r="T1" s="7"/>
      <c r="U1" s="7"/>
      <c r="V1" s="7"/>
      <c r="W1" s="8"/>
    </row>
    <row r="2" spans="1:24" x14ac:dyDescent="0.35">
      <c r="A2" s="9"/>
      <c r="B2" t="s">
        <v>9</v>
      </c>
      <c r="C2" t="s">
        <v>10</v>
      </c>
      <c r="G2" s="10"/>
      <c r="I2" s="9"/>
      <c r="J2" t="s">
        <v>13</v>
      </c>
      <c r="K2" t="s">
        <v>11</v>
      </c>
      <c r="O2" s="10"/>
      <c r="P2" s="5"/>
      <c r="Q2" s="9"/>
      <c r="R2" t="s">
        <v>11</v>
      </c>
      <c r="S2" t="s">
        <v>19</v>
      </c>
      <c r="W2" s="10"/>
    </row>
    <row r="3" spans="1:24" x14ac:dyDescent="0.35">
      <c r="A3" s="9" t="s">
        <v>16</v>
      </c>
      <c r="B3">
        <v>100</v>
      </c>
      <c r="C3">
        <f>B3+C4-E9</f>
        <v>0</v>
      </c>
      <c r="G3" s="10"/>
      <c r="I3" s="9" t="s">
        <v>0</v>
      </c>
      <c r="J3">
        <f>C3</f>
        <v>0</v>
      </c>
      <c r="K3">
        <f>J3+K4-M9</f>
        <v>0</v>
      </c>
      <c r="O3" s="10"/>
      <c r="P3" s="5"/>
      <c r="Q3" s="9" t="s">
        <v>0</v>
      </c>
      <c r="R3">
        <f>K3</f>
        <v>0</v>
      </c>
      <c r="S3">
        <f>R3+S4-U9</f>
        <v>0</v>
      </c>
      <c r="W3" s="10"/>
    </row>
    <row r="4" spans="1:24" x14ac:dyDescent="0.35">
      <c r="A4" s="9" t="s">
        <v>17</v>
      </c>
      <c r="C4">
        <v>50</v>
      </c>
      <c r="G4" s="10"/>
      <c r="I4" s="9" t="s">
        <v>12</v>
      </c>
      <c r="K4">
        <v>25</v>
      </c>
      <c r="O4" s="10"/>
      <c r="P4" s="5"/>
      <c r="Q4" s="9" t="s">
        <v>12</v>
      </c>
      <c r="S4">
        <v>25</v>
      </c>
      <c r="W4" s="10"/>
    </row>
    <row r="5" spans="1:24" x14ac:dyDescent="0.35">
      <c r="A5" s="9"/>
      <c r="D5" s="1" t="s">
        <v>2</v>
      </c>
      <c r="E5" s="2" t="s">
        <v>4</v>
      </c>
      <c r="F5" s="1" t="s">
        <v>3</v>
      </c>
      <c r="G5" s="2" t="s">
        <v>42</v>
      </c>
      <c r="I5" s="9"/>
      <c r="L5" s="1" t="s">
        <v>2</v>
      </c>
      <c r="M5" s="2" t="s">
        <v>4</v>
      </c>
      <c r="N5" s="1" t="s">
        <v>3</v>
      </c>
      <c r="O5" s="2" t="s">
        <v>18</v>
      </c>
      <c r="P5" s="5"/>
      <c r="Q5" s="9"/>
      <c r="T5" s="1" t="s">
        <v>2</v>
      </c>
      <c r="U5" s="2" t="s">
        <v>4</v>
      </c>
      <c r="V5" s="1" t="s">
        <v>3</v>
      </c>
      <c r="W5" s="2" t="s">
        <v>18</v>
      </c>
    </row>
    <row r="6" spans="1:24" x14ac:dyDescent="0.35">
      <c r="A6" s="9" t="s">
        <v>5</v>
      </c>
      <c r="D6" s="3">
        <v>0</v>
      </c>
      <c r="E6" s="4">
        <v>0</v>
      </c>
      <c r="F6" s="3">
        <v>50</v>
      </c>
      <c r="G6" s="4">
        <v>50</v>
      </c>
      <c r="I6" s="9" t="s">
        <v>5</v>
      </c>
      <c r="L6" s="3">
        <v>0</v>
      </c>
      <c r="M6" s="4">
        <v>50</v>
      </c>
      <c r="N6" s="3">
        <v>50</v>
      </c>
      <c r="O6" s="4">
        <v>50</v>
      </c>
      <c r="P6" s="5"/>
      <c r="Q6" s="9" t="s">
        <v>5</v>
      </c>
      <c r="T6" s="3">
        <v>0</v>
      </c>
      <c r="U6" s="4">
        <v>50</v>
      </c>
      <c r="V6" s="3">
        <v>50</v>
      </c>
      <c r="W6" s="4">
        <v>50</v>
      </c>
    </row>
    <row r="7" spans="1:24" x14ac:dyDescent="0.35">
      <c r="A7" s="9" t="s">
        <v>6</v>
      </c>
      <c r="D7" s="3">
        <v>0</v>
      </c>
      <c r="E7" s="4">
        <v>0</v>
      </c>
      <c r="F7" s="3">
        <v>50</v>
      </c>
      <c r="G7" s="4">
        <v>100</v>
      </c>
      <c r="I7" s="9" t="s">
        <v>6</v>
      </c>
      <c r="L7" s="3">
        <v>0</v>
      </c>
      <c r="M7" s="4">
        <v>50</v>
      </c>
      <c r="N7" s="3">
        <v>50</v>
      </c>
      <c r="O7" s="4">
        <v>100</v>
      </c>
      <c r="P7" s="5"/>
      <c r="Q7" s="9" t="s">
        <v>6</v>
      </c>
      <c r="T7" s="3">
        <v>0</v>
      </c>
      <c r="U7" s="4">
        <v>50</v>
      </c>
      <c r="V7" s="3">
        <v>50</v>
      </c>
      <c r="W7" s="4">
        <v>100</v>
      </c>
    </row>
    <row r="8" spans="1:24" x14ac:dyDescent="0.35">
      <c r="A8" s="9" t="s">
        <v>7</v>
      </c>
      <c r="D8" s="3">
        <v>0</v>
      </c>
      <c r="E8" s="4">
        <v>0</v>
      </c>
      <c r="F8" s="3">
        <v>50</v>
      </c>
      <c r="G8" s="4">
        <v>150</v>
      </c>
      <c r="I8" s="9" t="s">
        <v>7</v>
      </c>
      <c r="L8" s="3">
        <v>0</v>
      </c>
      <c r="M8" s="4">
        <v>25</v>
      </c>
      <c r="N8" s="3">
        <v>50</v>
      </c>
      <c r="O8" s="4">
        <v>150</v>
      </c>
      <c r="P8" s="5"/>
      <c r="Q8" s="9" t="s">
        <v>7</v>
      </c>
      <c r="T8" s="3">
        <v>0</v>
      </c>
      <c r="U8" s="4">
        <v>25</v>
      </c>
      <c r="V8" s="3">
        <v>50</v>
      </c>
      <c r="W8" s="4">
        <v>150</v>
      </c>
    </row>
    <row r="9" spans="1:24" x14ac:dyDescent="0.35">
      <c r="A9" s="9" t="s">
        <v>8</v>
      </c>
      <c r="D9" s="3">
        <v>0</v>
      </c>
      <c r="E9" s="4">
        <v>150</v>
      </c>
      <c r="F9" s="3">
        <v>150</v>
      </c>
      <c r="G9" s="4">
        <v>0</v>
      </c>
      <c r="I9" s="9" t="s">
        <v>8</v>
      </c>
      <c r="L9" s="3">
        <v>0</v>
      </c>
      <c r="M9" s="4">
        <v>25</v>
      </c>
      <c r="N9" s="3">
        <v>150</v>
      </c>
      <c r="O9" s="4">
        <v>0</v>
      </c>
      <c r="P9" s="5"/>
      <c r="Q9" s="9" t="s">
        <v>8</v>
      </c>
      <c r="T9" s="3">
        <v>0</v>
      </c>
      <c r="U9" s="4">
        <v>25</v>
      </c>
      <c r="V9" s="3">
        <v>150</v>
      </c>
      <c r="W9" s="4">
        <v>0</v>
      </c>
    </row>
    <row r="10" spans="1:24" x14ac:dyDescent="0.35">
      <c r="A10" s="9" t="s">
        <v>1</v>
      </c>
      <c r="E10">
        <f>SUM(E6:E9)</f>
        <v>150</v>
      </c>
      <c r="G10" s="10">
        <f>SUM(G6*E6+G7*E7+G8*E8+G9*E9)</f>
        <v>0</v>
      </c>
      <c r="I10" s="9" t="s">
        <v>1</v>
      </c>
      <c r="M10">
        <f>SUM(M6:M9)</f>
        <v>150</v>
      </c>
      <c r="O10" s="10">
        <f>SUM(O6*M6+O7*M7+O8*M8+O9*M9)</f>
        <v>11250</v>
      </c>
      <c r="P10" s="5"/>
      <c r="Q10" s="9" t="s">
        <v>1</v>
      </c>
      <c r="U10">
        <f>SUM(U6:U9)</f>
        <v>150</v>
      </c>
      <c r="W10" s="10">
        <f>SUM(W6*U6+W7*U7+W8*U8+W9*U9)</f>
        <v>11250</v>
      </c>
    </row>
    <row r="11" spans="1:24" x14ac:dyDescent="0.35">
      <c r="A11" s="9" t="s">
        <v>14</v>
      </c>
      <c r="E11">
        <v>150</v>
      </c>
      <c r="G11" s="10"/>
      <c r="I11" s="9" t="s">
        <v>14</v>
      </c>
      <c r="M11">
        <v>150</v>
      </c>
      <c r="O11" s="10"/>
      <c r="P11" s="5"/>
      <c r="Q11" s="9" t="s">
        <v>14</v>
      </c>
      <c r="U11">
        <v>150</v>
      </c>
      <c r="W11" s="10"/>
    </row>
    <row r="12" spans="1:24" x14ac:dyDescent="0.35">
      <c r="A12" s="11" t="s">
        <v>15</v>
      </c>
      <c r="B12" s="12"/>
      <c r="C12" s="12"/>
      <c r="D12" s="12"/>
      <c r="E12" s="12">
        <f>E11-E10</f>
        <v>0</v>
      </c>
      <c r="F12" s="12"/>
      <c r="G12" s="13"/>
      <c r="I12" s="11" t="s">
        <v>15</v>
      </c>
      <c r="J12" s="12"/>
      <c r="K12" s="12"/>
      <c r="L12" s="12"/>
      <c r="M12" s="12">
        <f>M11-M10</f>
        <v>0</v>
      </c>
      <c r="N12" s="12"/>
      <c r="O12" s="13"/>
      <c r="P12" s="5"/>
      <c r="Q12" s="11" t="s">
        <v>15</v>
      </c>
      <c r="R12" s="12"/>
      <c r="S12" s="12"/>
      <c r="T12" s="12"/>
      <c r="U12" s="12">
        <f>U11-U10</f>
        <v>0</v>
      </c>
      <c r="V12" s="12"/>
      <c r="W12" s="13"/>
    </row>
    <row r="13" spans="1:24" x14ac:dyDescent="0.35">
      <c r="P13" s="5"/>
    </row>
    <row r="14" spans="1:24" x14ac:dyDescent="0.35">
      <c r="A14" t="s">
        <v>34</v>
      </c>
      <c r="G14">
        <v>0</v>
      </c>
      <c r="I14" t="s">
        <v>36</v>
      </c>
      <c r="O14">
        <f>O10</f>
        <v>11250</v>
      </c>
      <c r="P14" s="5"/>
    </row>
    <row r="15" spans="1:24" x14ac:dyDescent="0.35">
      <c r="A15" t="s">
        <v>35</v>
      </c>
      <c r="G15">
        <f>G10+G14</f>
        <v>0</v>
      </c>
      <c r="I15" t="s">
        <v>37</v>
      </c>
      <c r="O15">
        <f>O10+G10</f>
        <v>11250</v>
      </c>
      <c r="P15" s="5"/>
      <c r="Q15" s="6" t="s">
        <v>23</v>
      </c>
      <c r="R15" s="7"/>
      <c r="S15" s="7"/>
      <c r="T15" s="7"/>
      <c r="U15" s="7"/>
      <c r="V15" s="7"/>
      <c r="W15" s="7"/>
      <c r="X15" s="8"/>
    </row>
    <row r="16" spans="1:24" x14ac:dyDescent="0.35">
      <c r="I16" t="s">
        <v>38</v>
      </c>
      <c r="P16" s="5"/>
      <c r="Q16" s="9"/>
      <c r="R16" t="s">
        <v>11</v>
      </c>
      <c r="S16" t="s">
        <v>19</v>
      </c>
      <c r="X16" s="10"/>
    </row>
    <row r="17" spans="1:24" x14ac:dyDescent="0.35">
      <c r="P17" s="5"/>
      <c r="Q17" s="9" t="s">
        <v>0</v>
      </c>
      <c r="R17">
        <f>K3</f>
        <v>0</v>
      </c>
      <c r="S17">
        <f>R17+S18-U23</f>
        <v>0</v>
      </c>
      <c r="X17" s="10"/>
    </row>
    <row r="18" spans="1:24" x14ac:dyDescent="0.35">
      <c r="P18" s="5"/>
      <c r="Q18" s="9" t="s">
        <v>12</v>
      </c>
      <c r="S18">
        <v>75</v>
      </c>
      <c r="X18" s="10"/>
    </row>
    <row r="19" spans="1:24" x14ac:dyDescent="0.35">
      <c r="A19" s="14" t="s">
        <v>27</v>
      </c>
      <c r="B19" s="15" t="s">
        <v>18</v>
      </c>
      <c r="C19" s="15" t="s">
        <v>4</v>
      </c>
      <c r="D19" s="16" t="s">
        <v>32</v>
      </c>
      <c r="P19" s="5"/>
      <c r="Q19" s="9"/>
      <c r="T19" s="1" t="s">
        <v>2</v>
      </c>
      <c r="U19" s="2" t="s">
        <v>4</v>
      </c>
      <c r="V19" s="1" t="s">
        <v>3</v>
      </c>
      <c r="W19" s="2" t="s">
        <v>18</v>
      </c>
      <c r="X19" s="10"/>
    </row>
    <row r="20" spans="1:24" x14ac:dyDescent="0.35">
      <c r="A20" s="9" t="s">
        <v>28</v>
      </c>
      <c r="B20">
        <f>G10+O10+W10</f>
        <v>22500</v>
      </c>
      <c r="C20">
        <v>0.25</v>
      </c>
      <c r="D20" s="10">
        <f>C20*B20</f>
        <v>5625</v>
      </c>
      <c r="P20" s="5"/>
      <c r="Q20" s="9" t="s">
        <v>5</v>
      </c>
      <c r="T20" s="3">
        <v>0</v>
      </c>
      <c r="U20" s="4">
        <v>50</v>
      </c>
      <c r="V20" s="3">
        <v>50</v>
      </c>
      <c r="W20" s="4">
        <v>50</v>
      </c>
      <c r="X20" s="10"/>
    </row>
    <row r="21" spans="1:24" x14ac:dyDescent="0.35">
      <c r="A21" s="9" t="s">
        <v>29</v>
      </c>
      <c r="B21">
        <f>G10+O10+W24</f>
        <v>16250</v>
      </c>
      <c r="C21">
        <v>0.25</v>
      </c>
      <c r="D21" s="10">
        <f t="shared" ref="D21:D23" si="0">C21*B21</f>
        <v>4062.5</v>
      </c>
      <c r="P21" s="5"/>
      <c r="Q21" s="9" t="s">
        <v>6</v>
      </c>
      <c r="T21" s="3">
        <v>0</v>
      </c>
      <c r="U21" s="4">
        <v>25</v>
      </c>
      <c r="V21" s="3">
        <v>50</v>
      </c>
      <c r="W21" s="4">
        <v>100</v>
      </c>
      <c r="X21" s="10"/>
    </row>
    <row r="22" spans="1:24" x14ac:dyDescent="0.35">
      <c r="A22" s="9" t="s">
        <v>30</v>
      </c>
      <c r="B22">
        <f>G10+O38+W38</f>
        <v>16250</v>
      </c>
      <c r="C22">
        <v>0.25</v>
      </c>
      <c r="D22" s="10">
        <f t="shared" si="0"/>
        <v>4062.5</v>
      </c>
      <c r="P22" s="5"/>
      <c r="Q22" s="9" t="s">
        <v>7</v>
      </c>
      <c r="T22" s="3">
        <v>0</v>
      </c>
      <c r="U22" s="4">
        <v>0</v>
      </c>
      <c r="V22" s="3">
        <v>50</v>
      </c>
      <c r="W22" s="4">
        <v>150</v>
      </c>
      <c r="X22" s="10"/>
    </row>
    <row r="23" spans="1:24" ht="15" thickBot="1" x14ac:dyDescent="0.4">
      <c r="A23" s="20" t="s">
        <v>31</v>
      </c>
      <c r="B23" s="21">
        <f>G10+O38+W52</f>
        <v>10000</v>
      </c>
      <c r="C23" s="21">
        <v>0.25</v>
      </c>
      <c r="D23" s="22">
        <f t="shared" si="0"/>
        <v>2500</v>
      </c>
      <c r="P23" s="5"/>
      <c r="Q23" s="9" t="s">
        <v>8</v>
      </c>
      <c r="T23" s="3">
        <v>0</v>
      </c>
      <c r="U23" s="4">
        <v>75</v>
      </c>
      <c r="V23" s="3">
        <v>150</v>
      </c>
      <c r="W23" s="4">
        <v>0</v>
      </c>
      <c r="X23" s="10"/>
    </row>
    <row r="24" spans="1:24" ht="15" thickTop="1" x14ac:dyDescent="0.35">
      <c r="A24" s="17" t="s">
        <v>33</v>
      </c>
      <c r="B24" s="18"/>
      <c r="C24" s="18"/>
      <c r="D24" s="19">
        <f>D20+D21+D22+D23</f>
        <v>16250</v>
      </c>
      <c r="P24" s="5"/>
      <c r="Q24" s="9" t="s">
        <v>1</v>
      </c>
      <c r="U24">
        <f>SUM(U20:U23)</f>
        <v>150</v>
      </c>
      <c r="W24">
        <f>SUM(W20*U20+W21*U21+W22*U22+W23*U23)</f>
        <v>5000</v>
      </c>
      <c r="X24" s="10"/>
    </row>
    <row r="25" spans="1:24" x14ac:dyDescent="0.35">
      <c r="P25" s="5"/>
      <c r="Q25" s="9" t="s">
        <v>14</v>
      </c>
      <c r="U25">
        <v>150</v>
      </c>
      <c r="X25" s="10"/>
    </row>
    <row r="26" spans="1:24" x14ac:dyDescent="0.35">
      <c r="P26" s="5"/>
      <c r="Q26" s="11" t="s">
        <v>15</v>
      </c>
      <c r="R26" s="12"/>
      <c r="S26" s="12"/>
      <c r="T26" s="12"/>
      <c r="U26" s="12">
        <f>U25-U24</f>
        <v>0</v>
      </c>
      <c r="V26" s="12"/>
      <c r="W26" s="12"/>
      <c r="X26" s="13"/>
    </row>
    <row r="27" spans="1:24" x14ac:dyDescent="0.35"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5"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5">
      <c r="I29" s="6" t="s">
        <v>24</v>
      </c>
      <c r="J29" s="7"/>
      <c r="K29" s="7"/>
      <c r="L29" s="7"/>
      <c r="M29" s="7"/>
      <c r="N29" s="7"/>
      <c r="O29" s="8"/>
      <c r="P29" s="5"/>
      <c r="Q29" s="6" t="s">
        <v>25</v>
      </c>
      <c r="R29" s="7"/>
      <c r="S29" s="7"/>
      <c r="T29" s="7"/>
      <c r="U29" s="7"/>
      <c r="V29" s="7"/>
      <c r="W29" s="7"/>
      <c r="X29" s="8"/>
    </row>
    <row r="30" spans="1:24" x14ac:dyDescent="0.35">
      <c r="I30" s="9"/>
      <c r="J30" t="s">
        <v>13</v>
      </c>
      <c r="K30" t="s">
        <v>11</v>
      </c>
      <c r="O30" s="10"/>
      <c r="P30" s="5"/>
      <c r="Q30" s="9"/>
      <c r="R30" t="s">
        <v>11</v>
      </c>
      <c r="S30" t="s">
        <v>19</v>
      </c>
      <c r="X30" s="10"/>
    </row>
    <row r="31" spans="1:24" x14ac:dyDescent="0.35">
      <c r="I31" s="9" t="s">
        <v>0</v>
      </c>
      <c r="J31">
        <f>C3</f>
        <v>0</v>
      </c>
      <c r="K31">
        <f>J31+K32-M37</f>
        <v>0</v>
      </c>
      <c r="O31" s="10"/>
      <c r="P31" s="5"/>
      <c r="Q31" s="9" t="s">
        <v>0</v>
      </c>
      <c r="R31">
        <f>K31</f>
        <v>0</v>
      </c>
      <c r="S31">
        <f>R31+S32-U37</f>
        <v>0</v>
      </c>
      <c r="X31" s="10"/>
    </row>
    <row r="32" spans="1:24" x14ac:dyDescent="0.35">
      <c r="I32" s="9" t="s">
        <v>12</v>
      </c>
      <c r="K32">
        <v>75</v>
      </c>
      <c r="O32" s="10"/>
      <c r="P32" s="5"/>
      <c r="Q32" s="9" t="s">
        <v>12</v>
      </c>
      <c r="S32">
        <v>25</v>
      </c>
      <c r="X32" s="10"/>
    </row>
    <row r="33" spans="1:24" x14ac:dyDescent="0.35">
      <c r="I33" s="9"/>
      <c r="L33" s="1" t="s">
        <v>2</v>
      </c>
      <c r="M33" s="2" t="s">
        <v>4</v>
      </c>
      <c r="N33" s="1" t="s">
        <v>3</v>
      </c>
      <c r="O33" s="2" t="s">
        <v>18</v>
      </c>
      <c r="P33" s="5"/>
      <c r="Q33" s="9"/>
      <c r="T33" s="1" t="s">
        <v>2</v>
      </c>
      <c r="U33" s="2" t="s">
        <v>4</v>
      </c>
      <c r="V33" s="1" t="s">
        <v>3</v>
      </c>
      <c r="W33" s="2" t="s">
        <v>18</v>
      </c>
      <c r="X33" s="10"/>
    </row>
    <row r="34" spans="1:24" x14ac:dyDescent="0.35">
      <c r="A34" t="s">
        <v>39</v>
      </c>
      <c r="I34" s="9" t="s">
        <v>5</v>
      </c>
      <c r="L34" s="3">
        <v>0</v>
      </c>
      <c r="M34" s="4">
        <v>50</v>
      </c>
      <c r="N34" s="3">
        <v>50</v>
      </c>
      <c r="O34" s="4">
        <v>50</v>
      </c>
      <c r="P34" s="5"/>
      <c r="Q34" s="9" t="s">
        <v>5</v>
      </c>
      <c r="T34" s="3">
        <v>0</v>
      </c>
      <c r="U34" s="4">
        <v>50</v>
      </c>
      <c r="V34" s="3">
        <v>50</v>
      </c>
      <c r="W34" s="4">
        <v>50</v>
      </c>
      <c r="X34" s="10"/>
    </row>
    <row r="35" spans="1:24" x14ac:dyDescent="0.35">
      <c r="A35" t="s">
        <v>40</v>
      </c>
      <c r="I35" s="9" t="s">
        <v>6</v>
      </c>
      <c r="L35" s="3">
        <v>0</v>
      </c>
      <c r="M35" s="4">
        <v>25</v>
      </c>
      <c r="N35" s="3">
        <v>50</v>
      </c>
      <c r="O35" s="4">
        <v>100</v>
      </c>
      <c r="P35" s="5"/>
      <c r="Q35" s="9" t="s">
        <v>6</v>
      </c>
      <c r="T35" s="3">
        <v>0</v>
      </c>
      <c r="U35" s="4">
        <v>50</v>
      </c>
      <c r="V35" s="3">
        <v>50</v>
      </c>
      <c r="W35" s="4">
        <v>100</v>
      </c>
      <c r="X35" s="10"/>
    </row>
    <row r="36" spans="1:24" x14ac:dyDescent="0.35">
      <c r="A36" t="s">
        <v>41</v>
      </c>
      <c r="I36" s="9" t="s">
        <v>7</v>
      </c>
      <c r="L36" s="3">
        <v>0</v>
      </c>
      <c r="M36" s="4">
        <v>0</v>
      </c>
      <c r="N36" s="3">
        <v>50</v>
      </c>
      <c r="O36" s="4">
        <v>150</v>
      </c>
      <c r="P36" s="5"/>
      <c r="Q36" s="9" t="s">
        <v>7</v>
      </c>
      <c r="T36" s="3">
        <v>0</v>
      </c>
      <c r="U36" s="4">
        <v>25</v>
      </c>
      <c r="V36" s="3">
        <v>50</v>
      </c>
      <c r="W36" s="4">
        <v>150</v>
      </c>
      <c r="X36" s="10"/>
    </row>
    <row r="37" spans="1:24" x14ac:dyDescent="0.35">
      <c r="I37" s="9" t="s">
        <v>8</v>
      </c>
      <c r="L37" s="3">
        <v>0</v>
      </c>
      <c r="M37" s="4">
        <v>75</v>
      </c>
      <c r="N37" s="3">
        <v>150</v>
      </c>
      <c r="O37" s="4">
        <v>0</v>
      </c>
      <c r="P37" s="5"/>
      <c r="Q37" s="9" t="s">
        <v>8</v>
      </c>
      <c r="T37" s="3">
        <v>0</v>
      </c>
      <c r="U37" s="4">
        <v>25</v>
      </c>
      <c r="V37" s="3">
        <v>150</v>
      </c>
      <c r="W37" s="4">
        <v>0</v>
      </c>
      <c r="X37" s="10"/>
    </row>
    <row r="38" spans="1:24" x14ac:dyDescent="0.35">
      <c r="I38" s="9" t="s">
        <v>1</v>
      </c>
      <c r="M38">
        <f>SUM(M34:M37)</f>
        <v>150</v>
      </c>
      <c r="O38" s="10">
        <f>SUM(O34*M34+O35*M35+O36*M36+O37*M37)</f>
        <v>5000</v>
      </c>
      <c r="P38" s="5"/>
      <c r="Q38" s="9" t="s">
        <v>1</v>
      </c>
      <c r="U38">
        <f>SUM(U34:U37)</f>
        <v>150</v>
      </c>
      <c r="W38">
        <f>SUM(W34*U34+W35*U35+W36*U36+W37*U37)</f>
        <v>11250</v>
      </c>
      <c r="X38" s="10"/>
    </row>
    <row r="39" spans="1:24" x14ac:dyDescent="0.35">
      <c r="I39" s="9" t="s">
        <v>14</v>
      </c>
      <c r="M39">
        <v>150</v>
      </c>
      <c r="O39" s="10"/>
      <c r="P39" s="5"/>
      <c r="Q39" s="9" t="s">
        <v>14</v>
      </c>
      <c r="U39">
        <v>150</v>
      </c>
      <c r="X39" s="10"/>
    </row>
    <row r="40" spans="1:24" x14ac:dyDescent="0.35">
      <c r="I40" s="11" t="s">
        <v>15</v>
      </c>
      <c r="J40" s="12"/>
      <c r="K40" s="12"/>
      <c r="L40" s="12"/>
      <c r="M40" s="12">
        <f>M39-M38</f>
        <v>0</v>
      </c>
      <c r="N40" s="12"/>
      <c r="O40" s="13"/>
      <c r="P40" s="5"/>
      <c r="Q40" s="11" t="s">
        <v>15</v>
      </c>
      <c r="R40" s="12"/>
      <c r="S40" s="12"/>
      <c r="T40" s="12"/>
      <c r="U40" s="12">
        <f>U39-U38</f>
        <v>0</v>
      </c>
      <c r="V40" s="12"/>
      <c r="W40" s="12"/>
      <c r="X40" s="13"/>
    </row>
    <row r="41" spans="1:24" x14ac:dyDescent="0.35">
      <c r="P41" s="5"/>
    </row>
    <row r="42" spans="1:24" x14ac:dyDescent="0.35">
      <c r="P42" s="5"/>
    </row>
    <row r="43" spans="1:24" x14ac:dyDescent="0.35">
      <c r="P43" s="5"/>
      <c r="Q43" s="6" t="s">
        <v>26</v>
      </c>
      <c r="R43" s="7"/>
      <c r="S43" s="7"/>
      <c r="T43" s="7"/>
      <c r="U43" s="7"/>
      <c r="V43" s="7"/>
      <c r="W43" s="7"/>
      <c r="X43" s="8"/>
    </row>
    <row r="44" spans="1:24" x14ac:dyDescent="0.35">
      <c r="P44" s="5"/>
      <c r="Q44" s="9"/>
      <c r="R44" t="s">
        <v>11</v>
      </c>
      <c r="S44" t="s">
        <v>19</v>
      </c>
      <c r="X44" s="10"/>
    </row>
    <row r="45" spans="1:24" x14ac:dyDescent="0.35">
      <c r="P45" s="5"/>
      <c r="Q45" s="9" t="s">
        <v>0</v>
      </c>
      <c r="R45">
        <f>K31</f>
        <v>0</v>
      </c>
      <c r="S45">
        <f>R45+S46-U51</f>
        <v>0</v>
      </c>
      <c r="X45" s="10"/>
    </row>
    <row r="46" spans="1:24" x14ac:dyDescent="0.35">
      <c r="P46" s="5"/>
      <c r="Q46" s="9" t="s">
        <v>12</v>
      </c>
      <c r="S46">
        <v>75</v>
      </c>
      <c r="X46" s="10"/>
    </row>
    <row r="47" spans="1:24" x14ac:dyDescent="0.35">
      <c r="P47" s="5"/>
      <c r="Q47" s="9"/>
      <c r="T47" s="1" t="s">
        <v>2</v>
      </c>
      <c r="U47" s="2" t="s">
        <v>4</v>
      </c>
      <c r="V47" s="1" t="s">
        <v>3</v>
      </c>
      <c r="W47" s="2" t="s">
        <v>18</v>
      </c>
      <c r="X47" s="10"/>
    </row>
    <row r="48" spans="1:24" x14ac:dyDescent="0.35">
      <c r="P48" s="5"/>
      <c r="Q48" s="9" t="s">
        <v>5</v>
      </c>
      <c r="T48" s="3">
        <v>0</v>
      </c>
      <c r="U48" s="4">
        <v>50</v>
      </c>
      <c r="V48" s="3">
        <v>50</v>
      </c>
      <c r="W48" s="4">
        <v>50</v>
      </c>
      <c r="X48" s="10"/>
    </row>
    <row r="49" spans="16:24" x14ac:dyDescent="0.35">
      <c r="P49" s="5"/>
      <c r="Q49" s="9" t="s">
        <v>6</v>
      </c>
      <c r="T49" s="3">
        <v>0</v>
      </c>
      <c r="U49" s="4">
        <v>25</v>
      </c>
      <c r="V49" s="3">
        <v>50</v>
      </c>
      <c r="W49" s="4">
        <v>100</v>
      </c>
      <c r="X49" s="10"/>
    </row>
    <row r="50" spans="16:24" x14ac:dyDescent="0.35">
      <c r="P50" s="5"/>
      <c r="Q50" s="9" t="s">
        <v>7</v>
      </c>
      <c r="T50" s="3">
        <v>0</v>
      </c>
      <c r="U50" s="4">
        <v>0</v>
      </c>
      <c r="V50" s="3">
        <v>50</v>
      </c>
      <c r="W50" s="4">
        <v>150</v>
      </c>
      <c r="X50" s="10"/>
    </row>
    <row r="51" spans="16:24" x14ac:dyDescent="0.35">
      <c r="P51" s="5"/>
      <c r="Q51" s="9" t="s">
        <v>8</v>
      </c>
      <c r="T51" s="3">
        <v>0</v>
      </c>
      <c r="U51" s="4">
        <v>75</v>
      </c>
      <c r="V51" s="3">
        <v>150</v>
      </c>
      <c r="W51" s="4">
        <v>0</v>
      </c>
      <c r="X51" s="10"/>
    </row>
    <row r="52" spans="16:24" x14ac:dyDescent="0.35">
      <c r="P52" s="5"/>
      <c r="Q52" s="9" t="s">
        <v>1</v>
      </c>
      <c r="U52">
        <f>SUM(U48:U51)</f>
        <v>150</v>
      </c>
      <c r="W52">
        <f>SUM(W48*U48+W49*U49+W50*U50+W51*U51)</f>
        <v>5000</v>
      </c>
      <c r="X52" s="10"/>
    </row>
    <row r="53" spans="16:24" x14ac:dyDescent="0.35">
      <c r="P53" s="5"/>
      <c r="Q53" s="9" t="s">
        <v>14</v>
      </c>
      <c r="U53">
        <v>150</v>
      </c>
      <c r="X53" s="10"/>
    </row>
    <row r="54" spans="16:24" x14ac:dyDescent="0.35">
      <c r="P54" s="5"/>
      <c r="Q54" s="11" t="s">
        <v>15</v>
      </c>
      <c r="R54" s="12"/>
      <c r="S54" s="12"/>
      <c r="T54" s="12"/>
      <c r="U54" s="12">
        <f>U53-U52</f>
        <v>0</v>
      </c>
      <c r="V54" s="12"/>
      <c r="W54" s="12"/>
      <c r="X5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1D8C-98F1-4185-B83C-F62DF9710821}">
  <dimension ref="A1:K7"/>
  <sheetViews>
    <sheetView tabSelected="1" workbookViewId="0">
      <selection activeCell="K7" sqref="K7"/>
    </sheetView>
  </sheetViews>
  <sheetFormatPr baseColWidth="10" defaultRowHeight="14.5" x14ac:dyDescent="0.35"/>
  <cols>
    <col min="2" max="2" width="12.1796875" bestFit="1" customWidth="1"/>
    <col min="3" max="3" width="20.54296875" bestFit="1" customWidth="1"/>
    <col min="4" max="4" width="20.54296875" customWidth="1"/>
    <col min="5" max="5" width="17.36328125" bestFit="1" customWidth="1"/>
    <col min="6" max="6" width="10.90625" style="23"/>
    <col min="7" max="7" width="12.1796875" bestFit="1" customWidth="1"/>
    <col min="9" max="9" width="13.26953125" bestFit="1" customWidth="1"/>
  </cols>
  <sheetData>
    <row r="1" spans="1:11" x14ac:dyDescent="0.35">
      <c r="B1" t="s">
        <v>44</v>
      </c>
      <c r="C1" t="s">
        <v>45</v>
      </c>
      <c r="D1" t="s">
        <v>48</v>
      </c>
      <c r="E1" t="s">
        <v>46</v>
      </c>
      <c r="G1" t="s">
        <v>47</v>
      </c>
      <c r="H1" t="s">
        <v>49</v>
      </c>
      <c r="I1" t="s">
        <v>50</v>
      </c>
      <c r="K1" t="s">
        <v>53</v>
      </c>
    </row>
    <row r="2" spans="1:11" x14ac:dyDescent="0.35">
      <c r="A2" t="s">
        <v>43</v>
      </c>
      <c r="B2">
        <v>0</v>
      </c>
      <c r="C2">
        <v>0</v>
      </c>
      <c r="D2">
        <v>0</v>
      </c>
      <c r="E2">
        <v>0</v>
      </c>
      <c r="G2">
        <v>11250</v>
      </c>
      <c r="H2">
        <v>-150</v>
      </c>
      <c r="I2">
        <v>11250</v>
      </c>
      <c r="K2">
        <f>G2+B2</f>
        <v>11250</v>
      </c>
    </row>
    <row r="4" spans="1:11" x14ac:dyDescent="0.35">
      <c r="A4" t="s">
        <v>51</v>
      </c>
      <c r="B4">
        <v>5000</v>
      </c>
      <c r="C4">
        <v>0</v>
      </c>
      <c r="D4">
        <v>5000</v>
      </c>
      <c r="E4">
        <v>75</v>
      </c>
      <c r="G4">
        <v>2500</v>
      </c>
      <c r="H4">
        <v>-50</v>
      </c>
      <c r="I4">
        <v>7500</v>
      </c>
      <c r="K4">
        <f>G4+B4</f>
        <v>7500</v>
      </c>
    </row>
    <row r="5" spans="1:11" x14ac:dyDescent="0.35">
      <c r="A5" t="s">
        <v>52</v>
      </c>
      <c r="B5">
        <f>6250-3750</f>
        <v>2500</v>
      </c>
      <c r="C5">
        <v>3750</v>
      </c>
      <c r="D5">
        <f>C5+B5</f>
        <v>6250</v>
      </c>
      <c r="E5">
        <v>50</v>
      </c>
      <c r="G5">
        <v>5000</v>
      </c>
      <c r="H5">
        <v>-100</v>
      </c>
      <c r="I5">
        <v>7500</v>
      </c>
      <c r="K5">
        <f>G5+B5</f>
        <v>7500</v>
      </c>
    </row>
    <row r="6" spans="1:11" x14ac:dyDescent="0.35">
      <c r="A6" t="s">
        <v>54</v>
      </c>
      <c r="B6">
        <v>2500</v>
      </c>
      <c r="C6">
        <v>5000</v>
      </c>
      <c r="D6">
        <v>7500</v>
      </c>
      <c r="E6">
        <v>50</v>
      </c>
      <c r="G6">
        <v>5000</v>
      </c>
      <c r="H6">
        <v>-100</v>
      </c>
      <c r="I6">
        <v>7500</v>
      </c>
      <c r="K6">
        <v>7500</v>
      </c>
    </row>
    <row r="7" spans="1:11" x14ac:dyDescent="0.35">
      <c r="A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Iteraion inicial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Villagra</dc:creator>
  <cp:lastModifiedBy>Sebastián Ignacio Villagra Cabrera</cp:lastModifiedBy>
  <dcterms:created xsi:type="dcterms:W3CDTF">2015-06-05T18:19:34Z</dcterms:created>
  <dcterms:modified xsi:type="dcterms:W3CDTF">2024-06-17T18:16:49Z</dcterms:modified>
</cp:coreProperties>
</file>