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wnloads\"/>
    </mc:Choice>
  </mc:AlternateContent>
  <xr:revisionPtr revIDLastSave="0" documentId="8_{1B9DA028-B197-480D-B0CB-08B57773AB06}" xr6:coauthVersionLast="47" xr6:coauthVersionMax="47" xr10:uidLastSave="{00000000-0000-0000-0000-000000000000}"/>
  <bookViews>
    <workbookView xWindow="-108" yWindow="-108" windowWidth="23256" windowHeight="12456" xr2:uid="{B648AA90-38EE-43F7-A66A-C9BD9A149E87}"/>
  </bookViews>
  <sheets>
    <sheet name="Alternativas Evaluacion Proyec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M33" i="3"/>
  <c r="I33" i="3"/>
  <c r="M26" i="3"/>
  <c r="M31" i="3"/>
  <c r="I31" i="3"/>
  <c r="M28" i="3"/>
  <c r="I28" i="3"/>
  <c r="I26" i="3"/>
  <c r="M24" i="3"/>
  <c r="I24" i="3"/>
  <c r="M22" i="3"/>
  <c r="I22" i="3"/>
  <c r="M20" i="3"/>
  <c r="I20" i="3"/>
  <c r="M17" i="3"/>
  <c r="I17" i="3"/>
  <c r="M16" i="3"/>
  <c r="I16" i="3"/>
  <c r="M11" i="3"/>
  <c r="M13" i="3"/>
  <c r="M14" i="3"/>
  <c r="M12" i="3"/>
  <c r="I13" i="3"/>
  <c r="I12" i="3"/>
  <c r="I11" i="3"/>
  <c r="B12" i="3"/>
  <c r="B10" i="3"/>
</calcChain>
</file>

<file path=xl/sharedStrings.xml><?xml version="1.0" encoding="utf-8"?>
<sst xmlns="http://schemas.openxmlformats.org/spreadsheetml/2006/main" count="21" uniqueCount="14">
  <si>
    <t>n</t>
  </si>
  <si>
    <t>A</t>
  </si>
  <si>
    <t>Alternativa A</t>
  </si>
  <si>
    <t>Alternativa B</t>
  </si>
  <si>
    <t>B</t>
  </si>
  <si>
    <t>Ecuación</t>
  </si>
  <si>
    <t>Funcion</t>
  </si>
  <si>
    <t>Desición</t>
  </si>
  <si>
    <t>Decisión</t>
  </si>
  <si>
    <t>TO</t>
  </si>
  <si>
    <t>VPN</t>
  </si>
  <si>
    <t>TIR</t>
  </si>
  <si>
    <t>B/C</t>
  </si>
  <si>
    <t>PayBac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</si>
</sst>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38100</xdr:rowOff>
    </xdr:from>
    <xdr:to>
      <xdr:col>8</xdr:col>
      <xdr:colOff>259080</xdr:colOff>
      <xdr:row>6</xdr:row>
      <xdr:rowOff>38452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180B00-5413-4EE2-A985-F2561F6DC9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9288"/>
        <a:stretch/>
      </xdr:blipFill>
      <xdr:spPr>
        <a:xfrm>
          <a:off x="129540" y="38100"/>
          <a:ext cx="6469380" cy="1097632"/>
        </a:xfrm>
        <a:prstGeom prst="rect">
          <a:avLst/>
        </a:prstGeom>
      </xdr:spPr>
    </xdr:pic>
    <xdr:clientData/>
  </xdr:twoCellAnchor>
  <xdr:twoCellAnchor>
    <xdr:from>
      <xdr:col>9</xdr:col>
      <xdr:colOff>68580</xdr:colOff>
      <xdr:row>1</xdr:row>
      <xdr:rowOff>38100</xdr:rowOff>
    </xdr:from>
    <xdr:to>
      <xdr:col>15</xdr:col>
      <xdr:colOff>22860</xdr:colOff>
      <xdr:row>7</xdr:row>
      <xdr:rowOff>129540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EA2BDB4-0B21-C471-517C-49F24626D18A}"/>
            </a:ext>
          </a:extLst>
        </xdr:cNvPr>
        <xdr:cNvSpPr txBox="1"/>
      </xdr:nvSpPr>
      <xdr:spPr>
        <a:xfrm>
          <a:off x="7200900" y="220980"/>
          <a:ext cx="4709160" cy="1188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Respuesta: Conociendo</a:t>
          </a:r>
          <a:r>
            <a:rPr lang="es-CO" sz="1100" baseline="0"/>
            <a:t> ambas alternativas de inversión de los proyectos de actualizacion de infraestructura TI en la empresa BurbanoB y  teniendo una tasa de oportunidad del 8% anual, ambos proyectos convienen, pero si se invierte en la Alternativa B se puede obtener una mayor ganancia con respecto a invertir en la alternativa A ya que el VPN de la Alternativa B es mayor que el VPN de la alternativa A.</a:t>
          </a:r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5CFE-D5F0-4A45-AAD7-E10E0B269CF8}">
  <dimension ref="A8:M33"/>
  <sheetViews>
    <sheetView tabSelected="1" workbookViewId="0">
      <selection activeCell="D15" sqref="D15"/>
    </sheetView>
  </sheetViews>
  <sheetFormatPr baseColWidth="10" defaultRowHeight="14.4" x14ac:dyDescent="0.3"/>
  <sheetData>
    <row r="8" spans="1:13" x14ac:dyDescent="0.3">
      <c r="G8" t="s">
        <v>9</v>
      </c>
      <c r="H8" s="4">
        <v>0.08</v>
      </c>
    </row>
    <row r="10" spans="1:13" x14ac:dyDescent="0.3">
      <c r="A10" t="s">
        <v>2</v>
      </c>
      <c r="B10">
        <f>-500+(130/(1+0.08))+(280/(1+0.08)^2)+(350/(1+0.08)^3)</f>
        <v>138.26652441192903</v>
      </c>
      <c r="G10" t="s">
        <v>0</v>
      </c>
      <c r="H10" t="s">
        <v>1</v>
      </c>
      <c r="K10" t="s">
        <v>0</v>
      </c>
      <c r="L10" t="s">
        <v>4</v>
      </c>
    </row>
    <row r="11" spans="1:13" x14ac:dyDescent="0.3">
      <c r="G11">
        <v>0</v>
      </c>
      <c r="H11" s="1">
        <v>-500</v>
      </c>
      <c r="I11" s="2">
        <f>H11</f>
        <v>-500</v>
      </c>
      <c r="K11">
        <v>0</v>
      </c>
      <c r="L11" s="1">
        <v>-450</v>
      </c>
      <c r="M11" s="2">
        <f>L11</f>
        <v>-450</v>
      </c>
    </row>
    <row r="12" spans="1:13" x14ac:dyDescent="0.3">
      <c r="A12" t="s">
        <v>3</v>
      </c>
      <c r="B12">
        <f>-450+(100/(1+0.08))+(70/(1+0.08)^2)+(580/(1+0.08)^3)</f>
        <v>163.0290098054158</v>
      </c>
      <c r="G12">
        <v>1</v>
      </c>
      <c r="H12" s="1">
        <v>130</v>
      </c>
      <c r="I12" s="2">
        <f>H12/(1+0.08)^G12</f>
        <v>120.37037037037037</v>
      </c>
      <c r="K12">
        <v>1</v>
      </c>
      <c r="L12" s="1">
        <v>100</v>
      </c>
      <c r="M12" s="2">
        <f>L12/(1+0.08)^K12</f>
        <v>92.592592592592581</v>
      </c>
    </row>
    <row r="13" spans="1:13" x14ac:dyDescent="0.3">
      <c r="G13">
        <v>2</v>
      </c>
      <c r="H13" s="1">
        <v>280</v>
      </c>
      <c r="I13" s="2">
        <f t="shared" ref="I13" si="0">H13/(1+0.08)^G13</f>
        <v>240.05486968449929</v>
      </c>
      <c r="K13">
        <v>2</v>
      </c>
      <c r="L13" s="1">
        <v>70</v>
      </c>
      <c r="M13" s="2">
        <f t="shared" ref="M13:M14" si="1">L13/(1+0.08)^K13</f>
        <v>60.013717421124824</v>
      </c>
    </row>
    <row r="14" spans="1:13" x14ac:dyDescent="0.3">
      <c r="G14">
        <v>3</v>
      </c>
      <c r="H14" s="1">
        <v>350</v>
      </c>
      <c r="I14" s="2">
        <f>H14/(1+0.08)^G14</f>
        <v>277.84128435705935</v>
      </c>
      <c r="K14">
        <v>3</v>
      </c>
      <c r="L14" s="1">
        <v>580</v>
      </c>
      <c r="M14" s="2">
        <f t="shared" si="1"/>
        <v>460.42269979169834</v>
      </c>
    </row>
    <row r="16" spans="1:13" x14ac:dyDescent="0.3">
      <c r="F16" t="s">
        <v>10</v>
      </c>
      <c r="H16" t="s">
        <v>5</v>
      </c>
      <c r="I16" s="2">
        <f>SUM(I11:I14)</f>
        <v>138.26652441192903</v>
      </c>
      <c r="L16" t="s">
        <v>5</v>
      </c>
      <c r="M16" s="2">
        <f>SUM(M11:M14)</f>
        <v>163.0290098054158</v>
      </c>
    </row>
    <row r="17" spans="6:13" x14ac:dyDescent="0.3">
      <c r="H17" t="s">
        <v>6</v>
      </c>
      <c r="I17" s="2">
        <f>NPV(0.08,H12:H14)+H11</f>
        <v>138.26652441192891</v>
      </c>
      <c r="L17" t="s">
        <v>6</v>
      </c>
      <c r="M17" s="2">
        <f>NPV(0.08,L12:L14)+L11</f>
        <v>163.02900980541574</v>
      </c>
    </row>
    <row r="20" spans="6:13" x14ac:dyDescent="0.3">
      <c r="H20" t="s">
        <v>7</v>
      </c>
      <c r="I20" t="str">
        <f>IF(I17&gt;0,"Conviene",IF(I17&lt;0,"Rechazar","Recupera inversión"))</f>
        <v>Conviene</v>
      </c>
      <c r="L20" t="s">
        <v>7</v>
      </c>
      <c r="M20" t="str">
        <f>IF(M17&gt;0,"Conviene",IF(M17&lt;0,"Rechazar","Recupera inversión"))</f>
        <v>Conviene</v>
      </c>
    </row>
    <row r="22" spans="6:13" x14ac:dyDescent="0.3">
      <c r="F22" t="s">
        <v>11</v>
      </c>
      <c r="I22" s="3">
        <f>IRR(H11:H14)</f>
        <v>0.20583107050873273</v>
      </c>
      <c r="M22" s="3">
        <f>IRR(L11:L14)</f>
        <v>0.21829172187641266</v>
      </c>
    </row>
    <row r="24" spans="6:13" x14ac:dyDescent="0.3">
      <c r="H24" t="s">
        <v>8</v>
      </c>
      <c r="I24" t="str">
        <f>IF(I22&gt;H8,"Conviene",IF(I22&lt;H8,"Rechazar","Recupera inversión"))</f>
        <v>Conviene</v>
      </c>
      <c r="L24" t="s">
        <v>8</v>
      </c>
      <c r="M24" t="str">
        <f>IF(M22&gt;H8,"Conviene",IF(M22&lt;H8,"Rechazar","Recupera inversión"))</f>
        <v>Conviene</v>
      </c>
    </row>
    <row r="26" spans="6:13" x14ac:dyDescent="0.3">
      <c r="F26" t="s">
        <v>12</v>
      </c>
      <c r="I26" s="2">
        <f>SUM(I12:I14)/-H11</f>
        <v>1.276533048823858</v>
      </c>
      <c r="M26" s="2">
        <f>SUM(M12:M14)/-L11</f>
        <v>1.3622866884564795</v>
      </c>
    </row>
    <row r="28" spans="6:13" x14ac:dyDescent="0.3">
      <c r="H28" t="s">
        <v>8</v>
      </c>
      <c r="I28" t="str">
        <f>IF(I26&gt;1,"Conviene",IF(I26&lt;1,"Rechazar","Recupera inversión"))</f>
        <v>Conviene</v>
      </c>
      <c r="L28" t="s">
        <v>8</v>
      </c>
      <c r="M28" t="str">
        <f>IF(M26&gt;1,"Conviene",IF(M26&lt;1,"Rechazar","Recupera inversión"))</f>
        <v>Conviene</v>
      </c>
    </row>
    <row r="31" spans="6:13" x14ac:dyDescent="0.3">
      <c r="F31" t="s">
        <v>13</v>
      </c>
      <c r="I31" s="2">
        <f>SUM(I12:I14)</f>
        <v>638.26652441192903</v>
      </c>
      <c r="M31" s="2">
        <f>SUM(M12:M14)</f>
        <v>613.02900980541574</v>
      </c>
    </row>
    <row r="33" spans="9:13" x14ac:dyDescent="0.3">
      <c r="I33">
        <f>IF(I31&gt;=$H$8,G14, "no recupera")</f>
        <v>3</v>
      </c>
      <c r="M33">
        <f>IF(M31&gt;=$H$8,K14, "no recupera")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Alternativas Evaluacion Proyect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Alfonso Sierra Torres</dc:creator>
  <cp:lastModifiedBy>Sebastian Alfonso Sierra Torres</cp:lastModifiedBy>
  <dcterms:created xsi:type="dcterms:W3CDTF">2024-05-06T14:12:30Z</dcterms:created>
  <dcterms:modified xsi:type="dcterms:W3CDTF">2024-05-27T06:25:05Z</dcterms:modified>
</cp:coreProperties>
</file>