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DSE\"/>
    </mc:Choice>
  </mc:AlternateContent>
  <xr:revisionPtr revIDLastSave="0" documentId="13_ncr:1_{91078D53-767F-4305-88CB-9A6569D1F406}" xr6:coauthVersionLast="43" xr6:coauthVersionMax="43" xr10:uidLastSave="{00000000-0000-0000-0000-000000000000}"/>
  <bookViews>
    <workbookView xWindow="-110" yWindow="-110" windowWidth="19420" windowHeight="10420" activeTab="2" xr2:uid="{6F5A8ADC-0BBA-479C-8570-84A74105B782}"/>
  </bookViews>
  <sheets>
    <sheet name="Blad1" sheetId="1" r:id="rId1"/>
    <sheet name="Blad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3" l="1"/>
  <c r="H54" i="3"/>
  <c r="H53" i="3"/>
  <c r="H52" i="3"/>
  <c r="H51" i="3"/>
  <c r="H50" i="3"/>
  <c r="H49" i="3"/>
  <c r="H47" i="3"/>
  <c r="D49" i="3"/>
  <c r="D47" i="3"/>
  <c r="C42" i="2" l="1"/>
  <c r="D42" i="2"/>
  <c r="E42" i="2"/>
  <c r="F42" i="2"/>
  <c r="C43" i="2"/>
  <c r="D43" i="2"/>
  <c r="E43" i="2"/>
  <c r="F43" i="2"/>
  <c r="B43" i="2"/>
  <c r="B42" i="2"/>
  <c r="E40" i="2" l="1"/>
  <c r="F40" i="2"/>
  <c r="D40" i="2"/>
  <c r="C40" i="2"/>
  <c r="B40" i="2"/>
  <c r="C39" i="2"/>
  <c r="D39" i="2"/>
  <c r="E39" i="2"/>
  <c r="F39" i="2"/>
  <c r="B39" i="2"/>
</calcChain>
</file>

<file path=xl/sharedStrings.xml><?xml version="1.0" encoding="utf-8"?>
<sst xmlns="http://schemas.openxmlformats.org/spreadsheetml/2006/main" count="154" uniqueCount="107">
  <si>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</si>
  <si>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</si>
  <si>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</si>
  <si>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</si>
  <si>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</si>
  <si>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</si>
  <si>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</si>
  <si>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</si>
  <si>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</si>
  <si>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</si>
  <si>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</si>
  <si>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</si>
  <si>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</si>
  <si>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</si>
  <si>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</si>
  <si>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</si>
  <si>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</si>
  <si>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</si>
  <si>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</si>
  <si>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</si>
  <si>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</si>
  <si>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</si>
  <si>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</si>
  <si>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</si>
  <si>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</si>
  <si>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</si>
  <si>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</si>
  <si>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</si>
  <si>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</si>
  <si>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</si>
  <si>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</si>
  <si>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</si>
  <si>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</si>
  <si>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</si>
  <si>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</si>
  <si>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</si>
  <si>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</si>
  <si>
    <t>Design 87 LOW 4E SEMIDD</t>
  </si>
  <si>
    <t>Design 99 LOW 4E SEMIDD</t>
  </si>
  <si>
    <t>Design 36 LOW 4E DD</t>
  </si>
  <si>
    <t>Design 60 LOW 4E DD</t>
  </si>
  <si>
    <t>Design 36 LOW 4E</t>
  </si>
  <si>
    <t>Design 36 LOW 2E DD</t>
  </si>
  <si>
    <t>Design 36 HIGH 4E STRUT</t>
  </si>
  <si>
    <t xml:space="preserve">Design 99 HIGH 4E STRUT </t>
  </si>
  <si>
    <t>Design 24 HIGH 4E SEMIDD STRUT</t>
  </si>
  <si>
    <t>Design 99 HIGH 4E SEMIDD STRUT</t>
  </si>
  <si>
    <t>Design 24 HIGH 4E SEMIDD</t>
  </si>
  <si>
    <t>Design 99 HIGH 4E SEMIDD</t>
  </si>
  <si>
    <t>Design 36 HIGH 4E DD STRUT</t>
  </si>
  <si>
    <t>Design 42 LOW 2E SEMIDD</t>
  </si>
  <si>
    <t>Design 12 HIGH 2E SEMIDD</t>
  </si>
  <si>
    <t>Design 29 HIGH 2E SEMIDD STRUT</t>
  </si>
  <si>
    <t>Design 33 HIGH 2E DD STRUT</t>
  </si>
  <si>
    <t>Zero-lift drag [-]</t>
  </si>
  <si>
    <t>Engine weight [N]</t>
  </si>
  <si>
    <t>Parameter</t>
  </si>
  <si>
    <t>'maxMz=', 8360036.4189239405, 'maxMy=', 29786173.15519779, 'maxT=', 1598321.9702356174, 'maxFy=', 1644447.5579231523, 'minFz=', -2661569.650059096</t>
  </si>
  <si>
    <t>req Izz ('I_zz=', 0.006747886772358544)</t>
  </si>
  <si>
    <t>A_req=', 0.0018790954735834196, 'strut_mass=', 62.98728027451622, 'strut_cost=', 6298.728027451622</t>
  </si>
  <si>
    <t>'I_zz_spars=', 0.007027553255811151, 0.030531496869977783, 0.02238598849660311</t>
  </si>
  <si>
    <t>('skin_mass', 4762.8810757377005, 'spar_mass', 3257.706642313952, 'total_mass', 16041.175436103305, 'total_price', 105871.75787828182</t>
  </si>
  <si>
    <t>t_spar = 2.1 cm</t>
  </si>
  <si>
    <t>('maxMz=', 6317442.64024748, 'maxMy=', 23389572.957764324, 'maxT=', 1451182.3930156636, 'maxFy=', 1575998.9918151891, 'minFz=', -2534006.7568960213)</t>
  </si>
  <si>
    <t>req Izz ('I_zz=', 0.004427705297908813)</t>
  </si>
  <si>
    <t>'A_req=', 0.0018790954735834196, 'strut_mass=', 51.56237979512903, 'strut_cost=', 5156.237979512904</t>
  </si>
  <si>
    <t>'I_zz_spars=', 0.004433836506025593, 0.024145889894786006, 0.018083425691358318)</t>
  </si>
  <si>
    <t>('skin_mass', 4173.999789983428, 'spar_mass', 2027.5654733967351, 'total_mass', 12403.130526760326, 'total_price', 81860.66147661814</t>
  </si>
  <si>
    <t>t_spar = 1.8 cm</t>
  </si>
  <si>
    <t>('maxMz=', 25841293.44814272, 'maxMy=', 25917799.024284106, 'maxT=', 2159803.3484241576, 'maxFy=', 2732367.4678911753, 'minFz=', -2717569.1070357105)</t>
  </si>
  <si>
    <t>req Izz ('I_zz=', 0.02015868508749089)</t>
  </si>
  <si>
    <t>('I_zz_spars=', 0.020219716088830164, 0.09264125646968488, 0.06827433903382343)</t>
  </si>
  <si>
    <t>('skin_mass', 4645.826350156429, 'spar_mass', 8275.352043234434, 'total_mass', 25842.356786781726, 'total_price', 170559.5547927594)</t>
  </si>
  <si>
    <t>t_spar = 6.5 cm</t>
  </si>
  <si>
    <t>'maxMz=', 25222202.239659492, 'maxMy=', 25194712.153510816, 'maxT=', 2112246.6630491405, 'maxFy=', 2749164.970452498, 'minFz=', -2721530.5580524425</t>
  </si>
  <si>
    <t>req Izz ('I_zz=', 0.019325734712574517)</t>
  </si>
  <si>
    <t>('I_zz_spars=', 0.019446993798383792, 0.0916870641489968, 0.06775359527542398)</t>
  </si>
  <si>
    <t>('skin_mass', 4521.2981493218385, 'spar_mass', 7930.307568900103, 'total_mass', 24903.211436443882, 'total_price', 164361.19548052963)</t>
  </si>
  <si>
    <t>Design 54 HIGH 2E DD</t>
  </si>
  <si>
    <t>Sensitivity</t>
  </si>
  <si>
    <t>Change in :</t>
  </si>
  <si>
    <t>Original</t>
  </si>
  <si>
    <t>New</t>
  </si>
  <si>
    <t>% change</t>
  </si>
  <si>
    <t>Influence on :</t>
  </si>
  <si>
    <t>Original value</t>
  </si>
  <si>
    <t>New value</t>
  </si>
  <si>
    <t>Percent difference</t>
  </si>
  <si>
    <t xml:space="preserve">strut position </t>
  </si>
  <si>
    <t>Mz</t>
  </si>
  <si>
    <t>strut mass</t>
  </si>
  <si>
    <t>strut cost</t>
  </si>
  <si>
    <t>strut force</t>
  </si>
  <si>
    <t>strut area</t>
  </si>
  <si>
    <t>strut material</t>
  </si>
  <si>
    <t>Carbon</t>
  </si>
  <si>
    <t>Alu</t>
  </si>
  <si>
    <t>Design 54</t>
  </si>
  <si>
    <t>Max mz = 23702736.8359</t>
  </si>
  <si>
    <t>max my = 23378876.99685</t>
  </si>
  <si>
    <t>maxt = 2054852.84</t>
  </si>
  <si>
    <t>maxfy = 2642118</t>
  </si>
  <si>
    <t>minfz = -2578179</t>
  </si>
  <si>
    <t>req izz = 0.017569</t>
  </si>
  <si>
    <t>I_zz_spars = 0.018097</t>
  </si>
  <si>
    <t>Total mass = 23886</t>
  </si>
  <si>
    <t>total price =157649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</si>
</sst>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BF27-F912-46FB-8B46-E334C0FEB69F}">
  <dimension ref="A1:CV2735"/>
  <sheetViews>
    <sheetView zoomScale="55" zoomScaleNormal="55" workbookViewId="0">
      <selection sqref="A1:A1048576"/>
    </sheetView>
  </sheetViews>
  <sheetFormatPr defaultRowHeight="14.5" x14ac:dyDescent="0.35"/>
  <cols>
    <col min="1" max="1" width="32.6328125" bestFit="1" customWidth="1"/>
    <col min="2" max="3" width="32.1796875" bestFit="1" customWidth="1"/>
    <col min="4" max="5" width="26.54296875" bestFit="1" customWidth="1"/>
    <col min="6" max="6" width="22.54296875" bestFit="1" customWidth="1"/>
    <col min="7" max="7" width="26.54296875" bestFit="1" customWidth="1"/>
    <col min="8" max="8" width="31.6328125" bestFit="1" customWidth="1"/>
    <col min="9" max="9" width="32.1796875" bestFit="1" customWidth="1"/>
    <col min="10" max="11" width="41.08984375" bestFit="1" customWidth="1"/>
    <col min="12" max="13" width="32.6328125" bestFit="1" customWidth="1"/>
    <col min="14" max="14" width="35.453125" bestFit="1" customWidth="1"/>
    <col min="15" max="15" width="13.36328125" customWidth="1"/>
    <col min="16" max="16" width="21.54296875" customWidth="1"/>
    <col min="17" max="17" width="15.36328125" customWidth="1"/>
    <col min="18" max="18" width="13.453125" customWidth="1"/>
    <col min="19" max="19" width="15.36328125" customWidth="1"/>
    <col min="20" max="24" width="8.90625" customWidth="1"/>
    <col min="25" max="25" width="17.453125" style="1" bestFit="1" customWidth="1"/>
    <col min="26" max="27" width="14.6328125" bestFit="1" customWidth="1"/>
    <col min="28" max="28" width="14.6328125" customWidth="1"/>
    <col min="29" max="34" width="8.90625" customWidth="1"/>
    <col min="35" max="36" width="14.6328125" bestFit="1" customWidth="1"/>
    <col min="37" max="37" width="14.6328125" customWidth="1"/>
    <col min="38" max="61" width="8.90625" customWidth="1"/>
    <col min="62" max="64" width="14.6328125" bestFit="1" customWidth="1"/>
    <col min="65" max="87" width="8.90625" customWidth="1"/>
    <col min="88" max="88" width="14.6328125" style="1" bestFit="1" customWidth="1"/>
    <col min="89" max="91" width="14.6328125" customWidth="1"/>
    <col min="92" max="97" width="8.90625" customWidth="1"/>
    <col min="98" max="99" width="14.6328125" bestFit="1" customWidth="1"/>
    <col min="100" max="100" width="14.6328125" style="1" bestFit="1" customWidth="1"/>
    <col min="101" max="109" width="8.90625" customWidth="1"/>
  </cols>
  <sheetData>
    <row r="1" spans="1:82" s="1" customFormat="1" ht="13.75" customHeight="1" x14ac:dyDescent="0.3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82" ht="13.25" customHeight="1" x14ac:dyDescent="0.35">
      <c r="A2" t="s">
        <v>0</v>
      </c>
      <c r="B2">
        <v>1590379.0608948399</v>
      </c>
      <c r="C2">
        <v>1663745.9775940799</v>
      </c>
      <c r="D2">
        <v>1694111.3311965601</v>
      </c>
      <c r="E2">
        <v>1542941.9267465801</v>
      </c>
      <c r="F2">
        <v>2138388.2477430101</v>
      </c>
      <c r="G2">
        <v>1572852.35504867</v>
      </c>
      <c r="H2">
        <v>1963831.4218115299</v>
      </c>
      <c r="I2">
        <v>1870281.8659019801</v>
      </c>
      <c r="J2">
        <v>1588056.2702869901</v>
      </c>
      <c r="K2">
        <v>1581958.8986193801</v>
      </c>
      <c r="L2">
        <v>1660205.9047425799</v>
      </c>
      <c r="M2">
        <v>1644427.67385008</v>
      </c>
      <c r="N2">
        <v>1581917.5958680499</v>
      </c>
    </row>
    <row r="3" spans="1:82" ht="15" customHeight="1" x14ac:dyDescent="0.35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</row>
    <row r="4" spans="1:82" x14ac:dyDescent="0.35">
      <c r="A4" t="s">
        <v>2</v>
      </c>
      <c r="B4">
        <v>142461.41387908001</v>
      </c>
      <c r="C4">
        <v>148663.159332657</v>
      </c>
      <c r="D4">
        <v>150527.99773941099</v>
      </c>
      <c r="E4">
        <v>138162.440886633</v>
      </c>
      <c r="F4">
        <v>191849.99287675499</v>
      </c>
      <c r="G4">
        <v>140737.95367697699</v>
      </c>
      <c r="H4">
        <v>175088.30357777499</v>
      </c>
      <c r="I4">
        <v>167536.28198657799</v>
      </c>
      <c r="J4">
        <v>142202.93917699199</v>
      </c>
      <c r="K4">
        <v>141836.81281954201</v>
      </c>
      <c r="L4">
        <v>148167.32389443801</v>
      </c>
      <c r="M4">
        <v>147066.95522196899</v>
      </c>
      <c r="N4">
        <v>141448.877186606</v>
      </c>
    </row>
    <row r="5" spans="1:82" x14ac:dyDescent="0.35">
      <c r="A5" t="s">
        <v>3</v>
      </c>
      <c r="B5">
        <v>975432.40176576399</v>
      </c>
      <c r="C5">
        <v>1042597.57301142</v>
      </c>
      <c r="D5">
        <v>1071098.0882071401</v>
      </c>
      <c r="E5">
        <v>932294.24060995004</v>
      </c>
      <c r="F5">
        <v>1474053.00961626</v>
      </c>
      <c r="G5">
        <v>959629.15612169495</v>
      </c>
      <c r="H5">
        <v>1316257.87298375</v>
      </c>
      <c r="I5">
        <v>1230260.3386653999</v>
      </c>
      <c r="J5">
        <v>973368.085860005</v>
      </c>
      <c r="K5">
        <v>967636.84054983896</v>
      </c>
      <c r="L5">
        <v>1039553.33559814</v>
      </c>
      <c r="M5">
        <v>1024875.47337811</v>
      </c>
      <c r="N5">
        <v>967983.47343144903</v>
      </c>
    </row>
    <row r="6" spans="1:82" x14ac:dyDescent="0.35">
      <c r="A6" t="s">
        <v>4</v>
      </c>
      <c r="B6">
        <v>191871.118093192</v>
      </c>
      <c r="C6">
        <v>229659.141232405</v>
      </c>
      <c r="D6">
        <v>297004.36987136299</v>
      </c>
      <c r="E6">
        <v>205795.538034803</v>
      </c>
      <c r="F6">
        <v>407662.07110319799</v>
      </c>
      <c r="G6">
        <v>200402.51222779101</v>
      </c>
      <c r="H6">
        <v>280540.08770246297</v>
      </c>
      <c r="I6">
        <v>208463.87473203501</v>
      </c>
      <c r="J6">
        <v>191106.682163944</v>
      </c>
      <c r="K6">
        <v>167550.538518869</v>
      </c>
      <c r="L6">
        <v>245973.51521544601</v>
      </c>
      <c r="M6">
        <v>215024.40349445099</v>
      </c>
      <c r="N6">
        <v>212408.66864116001</v>
      </c>
    </row>
    <row r="7" spans="1:82" x14ac:dyDescent="0.35">
      <c r="A7" t="s">
        <v>5</v>
      </c>
      <c r="B7">
        <v>17641.628717525</v>
      </c>
      <c r="C7">
        <v>21847.853435657202</v>
      </c>
      <c r="D7">
        <v>41979.378976838598</v>
      </c>
      <c r="E7">
        <v>22803.128217346701</v>
      </c>
      <c r="F7">
        <v>44657.907970036598</v>
      </c>
      <c r="G7">
        <v>36909.581299282203</v>
      </c>
      <c r="H7">
        <v>37477.405264122899</v>
      </c>
      <c r="I7">
        <v>20475.739604594401</v>
      </c>
      <c r="J7">
        <v>29494.731485626999</v>
      </c>
      <c r="K7">
        <v>20080.749359055</v>
      </c>
      <c r="L7">
        <v>31736.343828649002</v>
      </c>
      <c r="M7">
        <v>21418.9312428759</v>
      </c>
      <c r="N7">
        <v>37269.2753539041</v>
      </c>
    </row>
    <row r="8" spans="1:82" x14ac:dyDescent="0.35">
      <c r="A8" t="s">
        <v>6</v>
      </c>
      <c r="B8">
        <v>281443.28632920497</v>
      </c>
      <c r="C8">
        <v>296106.79433679697</v>
      </c>
      <c r="D8">
        <v>245600.68175656401</v>
      </c>
      <c r="E8">
        <v>234742.51955981599</v>
      </c>
      <c r="F8">
        <v>453000.70370056602</v>
      </c>
      <c r="G8">
        <v>246463.23332837899</v>
      </c>
      <c r="H8">
        <v>455898.098276445</v>
      </c>
      <c r="I8">
        <v>463776.53011579701</v>
      </c>
      <c r="J8">
        <v>274862.42201969301</v>
      </c>
      <c r="K8">
        <v>296589.15016689402</v>
      </c>
      <c r="L8">
        <v>274109.37484330899</v>
      </c>
      <c r="M8">
        <v>296158.79542033799</v>
      </c>
      <c r="N8">
        <v>246776.260951551</v>
      </c>
    </row>
    <row r="9" spans="1:82" x14ac:dyDescent="0.35">
      <c r="A9" t="s">
        <v>7</v>
      </c>
      <c r="B9">
        <v>30038.0309086737</v>
      </c>
      <c r="C9">
        <v>31345.670756895201</v>
      </c>
      <c r="D9">
        <v>25172.2092098824</v>
      </c>
      <c r="E9">
        <v>26117.978310136899</v>
      </c>
      <c r="F9">
        <v>32082.325083260701</v>
      </c>
      <c r="G9">
        <v>23535.0583740611</v>
      </c>
      <c r="H9">
        <v>29279.333240670701</v>
      </c>
      <c r="I9">
        <v>35325.074205065801</v>
      </c>
      <c r="J9">
        <v>23780.042178068601</v>
      </c>
      <c r="K9">
        <v>29906.333592038001</v>
      </c>
      <c r="L9">
        <v>24777.44294185</v>
      </c>
      <c r="M9">
        <v>31009.110651896499</v>
      </c>
      <c r="N9">
        <v>23653.943336230099</v>
      </c>
    </row>
    <row r="10" spans="1:82" x14ac:dyDescent="0.35">
      <c r="A10" t="s">
        <v>8</v>
      </c>
      <c r="B10">
        <v>120620.568933585</v>
      </c>
      <c r="C10">
        <v>120657.294292764</v>
      </c>
      <c r="D10">
        <v>120719.811912077</v>
      </c>
      <c r="E10">
        <v>120591.384396289</v>
      </c>
      <c r="F10">
        <v>121149.54560277201</v>
      </c>
      <c r="G10">
        <v>126253.416584349</v>
      </c>
      <c r="H10">
        <v>121146.10031277699</v>
      </c>
      <c r="I10">
        <v>120996.181359664</v>
      </c>
      <c r="J10">
        <v>120792.356027425</v>
      </c>
      <c r="K10">
        <v>120687.79593300199</v>
      </c>
      <c r="L10">
        <v>120748.977605812</v>
      </c>
      <c r="M10">
        <v>120647.935777422</v>
      </c>
      <c r="N10">
        <v>120744.37112022701</v>
      </c>
    </row>
    <row r="11" spans="1:82" x14ac:dyDescent="0.35">
      <c r="A11" t="s">
        <v>9</v>
      </c>
      <c r="B11">
        <v>295132.51677873603</v>
      </c>
      <c r="C11">
        <v>302885.78728859802</v>
      </c>
      <c r="D11">
        <v>300104.545242408</v>
      </c>
      <c r="E11">
        <v>284541.43611125398</v>
      </c>
      <c r="F11">
        <v>365826.62674752902</v>
      </c>
      <c r="G11">
        <v>287773.60781267402</v>
      </c>
      <c r="H11">
        <v>345914.952018507</v>
      </c>
      <c r="I11">
        <v>336893.60596976802</v>
      </c>
      <c r="J11">
        <v>294705.56691970403</v>
      </c>
      <c r="K11">
        <v>294279.543249037</v>
      </c>
      <c r="L11">
        <v>302225.01165143598</v>
      </c>
      <c r="M11">
        <v>300883.19909862202</v>
      </c>
      <c r="N11">
        <v>288676.79448844597</v>
      </c>
    </row>
    <row r="12" spans="1:82" x14ac:dyDescent="0.35">
      <c r="A12" t="s">
        <v>10</v>
      </c>
      <c r="B12">
        <v>0.59973277344170495</v>
      </c>
      <c r="C12">
        <v>0.65436976356131804</v>
      </c>
      <c r="D12">
        <v>0.69301331809704503</v>
      </c>
      <c r="E12">
        <v>0.74785115835579197</v>
      </c>
      <c r="F12">
        <v>0.69301331809704503</v>
      </c>
      <c r="G12">
        <v>0.69301331809704503</v>
      </c>
      <c r="H12">
        <v>0.69301331809704503</v>
      </c>
      <c r="I12">
        <v>0.65436976356131804</v>
      </c>
      <c r="J12">
        <v>0.64101527859067897</v>
      </c>
      <c r="K12">
        <v>0.65436976356131804</v>
      </c>
      <c r="L12">
        <v>0.64101527859067897</v>
      </c>
      <c r="M12">
        <v>0.65436976356131804</v>
      </c>
      <c r="N12">
        <v>0.69301331809704503</v>
      </c>
    </row>
    <row r="13" spans="1:82" x14ac:dyDescent="0.35">
      <c r="A13" t="s">
        <v>11</v>
      </c>
      <c r="B13">
        <v>3.8449999999999998E-2</v>
      </c>
      <c r="C13">
        <v>3.891E-2</v>
      </c>
      <c r="D13">
        <v>3.5909999999999997E-2</v>
      </c>
      <c r="E13">
        <v>4.1169999999999998E-2</v>
      </c>
      <c r="F13">
        <v>3.7609999999999998E-2</v>
      </c>
      <c r="G13">
        <v>3.6470000000000002E-2</v>
      </c>
      <c r="H13">
        <v>3.6209999999999999E-2</v>
      </c>
      <c r="I13">
        <v>3.9759999999999997E-2</v>
      </c>
      <c r="J13">
        <v>3.4169999999999999E-2</v>
      </c>
      <c r="K13">
        <v>3.7479999999999999E-2</v>
      </c>
      <c r="L13">
        <v>3.5900000000000001E-2</v>
      </c>
      <c r="M13">
        <v>3.8969999999999998E-2</v>
      </c>
      <c r="N13">
        <v>3.4040000000000001E-2</v>
      </c>
    </row>
    <row r="14" spans="1:82" x14ac:dyDescent="0.35">
      <c r="A14" t="s">
        <v>12</v>
      </c>
      <c r="B14">
        <v>15.597731428913001</v>
      </c>
      <c r="C14">
        <v>16.817521551306001</v>
      </c>
      <c r="D14">
        <v>19.298616488360999</v>
      </c>
      <c r="E14">
        <v>18.164954052848898</v>
      </c>
      <c r="F14">
        <v>18.426304655598098</v>
      </c>
      <c r="G14">
        <v>19.002284565315101</v>
      </c>
      <c r="H14">
        <v>19.1387273708104</v>
      </c>
      <c r="I14">
        <v>16.457992041280601</v>
      </c>
      <c r="J14">
        <v>18.759592583865299</v>
      </c>
      <c r="K14">
        <v>17.4591719199924</v>
      </c>
      <c r="L14">
        <v>17.855578790826701</v>
      </c>
      <c r="M14">
        <v>16.791628523513399</v>
      </c>
      <c r="N14">
        <v>20.358793128585301</v>
      </c>
    </row>
    <row r="15" spans="1:82" x14ac:dyDescent="0.35">
      <c r="A15" t="s">
        <v>13</v>
      </c>
      <c r="B15" s="3">
        <v>9.3699706305820104E-6</v>
      </c>
      <c r="C15" s="3">
        <v>1.0409614516509799E-5</v>
      </c>
      <c r="D15" s="3">
        <v>1.0256886466479499E-5</v>
      </c>
      <c r="E15" s="3">
        <v>9.1084127019460699E-6</v>
      </c>
      <c r="F15" s="3">
        <v>1.0256886466479499E-5</v>
      </c>
      <c r="G15" s="3">
        <v>1.3493922195350201E-5</v>
      </c>
      <c r="H15" s="3">
        <v>1.0256886466479499E-5</v>
      </c>
      <c r="I15" s="3">
        <v>1.0409614516509799E-5</v>
      </c>
      <c r="J15" s="3">
        <v>9.1084127019460699E-6</v>
      </c>
      <c r="K15" s="3">
        <v>1.0409614516509799E-5</v>
      </c>
      <c r="L15" s="3">
        <v>9.1084127019460699E-6</v>
      </c>
      <c r="M15" s="3">
        <v>1.0409614516509799E-5</v>
      </c>
      <c r="N15" s="3">
        <v>1.0256886466479499E-5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5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</row>
    <row r="17" spans="1:14" x14ac:dyDescent="0.35">
      <c r="A17" t="s">
        <v>15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15</v>
      </c>
      <c r="I17">
        <v>15</v>
      </c>
      <c r="J17">
        <v>15</v>
      </c>
      <c r="K17">
        <v>15</v>
      </c>
      <c r="L17">
        <v>12</v>
      </c>
      <c r="M17">
        <v>12</v>
      </c>
      <c r="N17">
        <v>15</v>
      </c>
    </row>
    <row r="18" spans="1:14" x14ac:dyDescent="0.35">
      <c r="A18" t="s">
        <v>16</v>
      </c>
      <c r="B18">
        <v>199.19118639704001</v>
      </c>
      <c r="C18">
        <v>207.86253817569701</v>
      </c>
      <c r="D18">
        <v>280.62663556167598</v>
      </c>
      <c r="E18">
        <v>220.777500508342</v>
      </c>
      <c r="F18">
        <v>357.66248699287303</v>
      </c>
      <c r="G18">
        <v>262.37523270971201</v>
      </c>
      <c r="H18">
        <v>326.41397146790098</v>
      </c>
      <c r="I18">
        <v>234.25115520600599</v>
      </c>
      <c r="J18">
        <v>265.10637879675102</v>
      </c>
      <c r="K18">
        <v>198.317862016167</v>
      </c>
      <c r="L18">
        <v>276.225673822185</v>
      </c>
      <c r="M18">
        <v>205.630707240693</v>
      </c>
      <c r="N18">
        <v>263.70059460680102</v>
      </c>
    </row>
    <row r="19" spans="1:14" x14ac:dyDescent="0.35">
      <c r="A19" t="s">
        <v>17</v>
      </c>
      <c r="B19">
        <v>48.8906354710643</v>
      </c>
      <c r="C19">
        <v>49.943472627645498</v>
      </c>
      <c r="D19">
        <v>58.030333677656202</v>
      </c>
      <c r="E19">
        <v>51.471642737531702</v>
      </c>
      <c r="F19">
        <v>65.512974622699502</v>
      </c>
      <c r="G19">
        <v>56.111521031928397</v>
      </c>
      <c r="H19">
        <v>69.972920276479201</v>
      </c>
      <c r="I19">
        <v>59.277038793196297</v>
      </c>
      <c r="J19">
        <v>63.060254375884597</v>
      </c>
      <c r="K19">
        <v>54.5414331517105</v>
      </c>
      <c r="L19">
        <v>57.573501594624403</v>
      </c>
      <c r="M19">
        <v>49.674626187705897</v>
      </c>
      <c r="N19">
        <v>62.892836786887102</v>
      </c>
    </row>
    <row r="20" spans="1:14" x14ac:dyDescent="0.35">
      <c r="A20" t="s">
        <v>18</v>
      </c>
      <c r="B20">
        <v>5.8203137465552697</v>
      </c>
      <c r="C20">
        <v>6.4671398759419896</v>
      </c>
      <c r="D20">
        <v>7.5143009726010401</v>
      </c>
      <c r="E20">
        <v>6.1275765163728302</v>
      </c>
      <c r="F20">
        <v>8.4832220965650897</v>
      </c>
      <c r="G20">
        <v>7.2658354750541401</v>
      </c>
      <c r="H20">
        <v>7.2485894816315204</v>
      </c>
      <c r="I20">
        <v>6.1405886477351697</v>
      </c>
      <c r="J20">
        <v>6.0057385119890103</v>
      </c>
      <c r="K20">
        <v>5.6500208522737703</v>
      </c>
      <c r="L20">
        <v>6.8539882850743403</v>
      </c>
      <c r="M20">
        <v>6.4323271678789897</v>
      </c>
      <c r="N20">
        <v>6.5151540539124797</v>
      </c>
    </row>
    <row r="21" spans="1:14" x14ac:dyDescent="0.35">
      <c r="A21" t="s">
        <v>19</v>
      </c>
      <c r="B21">
        <v>2.3281254986221098</v>
      </c>
      <c r="C21">
        <v>1.8567722286655799</v>
      </c>
      <c r="D21">
        <v>2.1574213070083199</v>
      </c>
      <c r="E21">
        <v>2.4510306065491299</v>
      </c>
      <c r="F21">
        <v>2.4356070072181599</v>
      </c>
      <c r="G21">
        <v>2.08608469693392</v>
      </c>
      <c r="H21">
        <v>2.0811332218990302</v>
      </c>
      <c r="I21">
        <v>1.7630165246909999</v>
      </c>
      <c r="J21">
        <v>2.4022954047956002</v>
      </c>
      <c r="K21">
        <v>1.6221702346209601</v>
      </c>
      <c r="L21">
        <v>2.74159531402973</v>
      </c>
      <c r="M21">
        <v>1.8467771967386499</v>
      </c>
      <c r="N21">
        <v>1.87055751767247</v>
      </c>
    </row>
    <row r="22" spans="1:14" x14ac:dyDescent="0.35">
      <c r="A22" t="s">
        <v>20</v>
      </c>
      <c r="B22">
        <v>0</v>
      </c>
      <c r="C22">
        <v>0.56445641791910695</v>
      </c>
      <c r="D22">
        <v>0.56445641791910695</v>
      </c>
      <c r="E22">
        <v>0</v>
      </c>
      <c r="F22">
        <v>0.56445641791910695</v>
      </c>
      <c r="G22">
        <v>0.56445641791910695</v>
      </c>
      <c r="H22">
        <v>0.56445641791910695</v>
      </c>
      <c r="I22">
        <v>0.56445641791910695</v>
      </c>
      <c r="J22">
        <v>0</v>
      </c>
      <c r="K22">
        <v>0.56445641791910695</v>
      </c>
      <c r="L22">
        <v>0</v>
      </c>
      <c r="M22">
        <v>0.56445641791910695</v>
      </c>
      <c r="N22">
        <v>0.56445641791910695</v>
      </c>
    </row>
    <row r="23" spans="1:14" x14ac:dyDescent="0.35">
      <c r="A23" t="s">
        <v>21</v>
      </c>
      <c r="B23">
        <v>0.4</v>
      </c>
      <c r="C23">
        <v>0.28710871641617802</v>
      </c>
      <c r="D23">
        <v>0.28710871641617802</v>
      </c>
      <c r="E23">
        <v>0.4</v>
      </c>
      <c r="F23">
        <v>0.28710871641617802</v>
      </c>
      <c r="G23">
        <v>0.28710871641617802</v>
      </c>
      <c r="H23">
        <v>0.28710871641617802</v>
      </c>
      <c r="I23">
        <v>0.28710871641617802</v>
      </c>
      <c r="J23">
        <v>0.4</v>
      </c>
      <c r="K23">
        <v>0.28710871641617802</v>
      </c>
      <c r="L23">
        <v>0.4</v>
      </c>
      <c r="M23">
        <v>0.28710871641617802</v>
      </c>
      <c r="N23">
        <v>0.28710871641617802</v>
      </c>
    </row>
    <row r="24" spans="1:14" x14ac:dyDescent="0.35">
      <c r="A24" t="s">
        <v>22</v>
      </c>
      <c r="B24">
        <v>53.998516569010597</v>
      </c>
      <c r="C24">
        <v>53.998516569010597</v>
      </c>
      <c r="D24">
        <v>50.422636868395202</v>
      </c>
      <c r="E24">
        <v>50.422636868395202</v>
      </c>
      <c r="F24">
        <v>67.140015067668401</v>
      </c>
      <c r="G24">
        <v>50.422636868395202</v>
      </c>
      <c r="H24">
        <v>67.140015067668401</v>
      </c>
      <c r="I24">
        <v>67.140015067668401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50.422636868395202</v>
      </c>
    </row>
    <row r="25" spans="1:14" x14ac:dyDescent="0.35">
      <c r="A25" t="s">
        <v>23</v>
      </c>
      <c r="B25">
        <v>6.2877186341350804</v>
      </c>
      <c r="C25">
        <v>6.2877186341350804</v>
      </c>
      <c r="D25">
        <v>5.9507847046706299</v>
      </c>
      <c r="E25">
        <v>5.9507847046706299</v>
      </c>
      <c r="F25">
        <v>6.9352910910709697</v>
      </c>
      <c r="G25">
        <v>5.9507847046706299</v>
      </c>
      <c r="H25">
        <v>6.9352910910709697</v>
      </c>
      <c r="I25">
        <v>6.9352910910709697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5.9507847046706299</v>
      </c>
    </row>
    <row r="26" spans="1:14" x14ac:dyDescent="0.35">
      <c r="A26" t="s">
        <v>24</v>
      </c>
      <c r="B26">
        <v>11.6322794731499</v>
      </c>
      <c r="C26">
        <v>11.6322794731499</v>
      </c>
      <c r="D26">
        <v>11.0089517036406</v>
      </c>
      <c r="E26">
        <v>11.0089517036406</v>
      </c>
      <c r="F26">
        <v>12.830288518481201</v>
      </c>
      <c r="G26">
        <v>11.0089517036406</v>
      </c>
      <c r="H26">
        <v>12.830288518481201</v>
      </c>
      <c r="I26">
        <v>12.830288518481201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11.0089517036406</v>
      </c>
    </row>
    <row r="27" spans="1:14" x14ac:dyDescent="0.35">
      <c r="A27" t="s">
        <v>25</v>
      </c>
      <c r="B27">
        <v>20.7494714926457</v>
      </c>
      <c r="C27">
        <v>20.7494714926457</v>
      </c>
      <c r="D27">
        <v>19.637589525413102</v>
      </c>
      <c r="E27">
        <v>19.637589525413102</v>
      </c>
      <c r="F27">
        <v>22.8864606005342</v>
      </c>
      <c r="G27">
        <v>19.637589525413102</v>
      </c>
      <c r="H27">
        <v>22.8864606005342</v>
      </c>
      <c r="I27">
        <v>22.8864606005342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19.637589525413102</v>
      </c>
    </row>
    <row r="28" spans="1:14" x14ac:dyDescent="0.35">
      <c r="A28" t="s">
        <v>26</v>
      </c>
      <c r="B28">
        <v>29.107009497306599</v>
      </c>
      <c r="C28">
        <v>29.001210709671501</v>
      </c>
      <c r="D28">
        <v>25.972011327772201</v>
      </c>
      <c r="E28">
        <v>26.717930697641101</v>
      </c>
      <c r="F28">
        <v>35.696584683788998</v>
      </c>
      <c r="G28">
        <v>26.154759497569199</v>
      </c>
      <c r="H28">
        <v>36.154676029193098</v>
      </c>
      <c r="I28">
        <v>36.866112844225697</v>
      </c>
      <c r="J28">
        <v>28.558938982822099</v>
      </c>
      <c r="K28">
        <v>29.0957731935084</v>
      </c>
      <c r="L28">
        <v>28.402666127197499</v>
      </c>
      <c r="M28">
        <v>29.011397755916299</v>
      </c>
      <c r="N28">
        <v>26.221238876731501</v>
      </c>
    </row>
    <row r="29" spans="1:14" x14ac:dyDescent="0.35">
      <c r="A29" t="s">
        <v>27</v>
      </c>
      <c r="B29">
        <v>29.294418832823901</v>
      </c>
      <c r="C29">
        <v>32.553970146963103</v>
      </c>
      <c r="D29">
        <v>57.025758381561999</v>
      </c>
      <c r="E29">
        <v>37.240706664974297</v>
      </c>
      <c r="F29">
        <v>59.695895903388902</v>
      </c>
      <c r="G29">
        <v>51.1930975726018</v>
      </c>
      <c r="H29">
        <v>45.960749028357803</v>
      </c>
      <c r="I29">
        <v>27.4020723253131</v>
      </c>
      <c r="J29">
        <v>41.003480701380603</v>
      </c>
      <c r="K29">
        <v>27.0463874999304</v>
      </c>
      <c r="L29">
        <v>49.026475458625001</v>
      </c>
      <c r="M29">
        <v>32.019801372242597</v>
      </c>
      <c r="N29">
        <v>46.018453704714702</v>
      </c>
    </row>
    <row r="30" spans="1:14" x14ac:dyDescent="0.35">
      <c r="A30" t="s">
        <v>28</v>
      </c>
      <c r="B30">
        <v>26.316265142108399</v>
      </c>
      <c r="C30">
        <v>28.1038313912088</v>
      </c>
      <c r="D30">
        <v>48.510827139847201</v>
      </c>
      <c r="E30">
        <v>33.233153054168397</v>
      </c>
      <c r="F30">
        <v>51.3760649978393</v>
      </c>
      <c r="G30">
        <v>43.6660290601572</v>
      </c>
      <c r="H30">
        <v>49.714911713836599</v>
      </c>
      <c r="I30">
        <v>29.847794320305901</v>
      </c>
      <c r="J30">
        <v>45.819401094013898</v>
      </c>
      <c r="K30">
        <v>29.294941136631699</v>
      </c>
      <c r="L30">
        <v>43.6271515780154</v>
      </c>
      <c r="M30">
        <v>27.6500440537855</v>
      </c>
      <c r="N30">
        <v>49.2404845140737</v>
      </c>
    </row>
    <row r="31" spans="1:14" x14ac:dyDescent="0.35">
      <c r="A31" t="s">
        <v>29</v>
      </c>
      <c r="B31">
        <v>462123.552441134</v>
      </c>
      <c r="C31">
        <v>482241.08856761898</v>
      </c>
      <c r="D31">
        <v>387264.757075114</v>
      </c>
      <c r="E31">
        <v>401815.05092518299</v>
      </c>
      <c r="F31">
        <v>493574.23205016402</v>
      </c>
      <c r="G31">
        <v>362077.82113940199</v>
      </c>
      <c r="H31">
        <v>450451.28062570299</v>
      </c>
      <c r="I31">
        <v>543462.68007793499</v>
      </c>
      <c r="J31">
        <v>365846.80273951701</v>
      </c>
      <c r="K31">
        <v>460097.43987750798</v>
      </c>
      <c r="L31">
        <v>381191.42987461598</v>
      </c>
      <c r="M31">
        <v>477063.24079840799</v>
      </c>
      <c r="N31">
        <v>363906.82055738597</v>
      </c>
    </row>
    <row r="32" spans="1:14" x14ac:dyDescent="0.35">
      <c r="A32" t="s">
        <v>30</v>
      </c>
      <c r="B32">
        <v>0.7</v>
      </c>
      <c r="C32">
        <v>0.8</v>
      </c>
      <c r="D32">
        <v>0.8</v>
      </c>
      <c r="E32">
        <v>0.7</v>
      </c>
      <c r="F32">
        <v>0.8</v>
      </c>
      <c r="G32">
        <v>0.8</v>
      </c>
      <c r="H32">
        <v>0.8</v>
      </c>
      <c r="I32">
        <v>0.8</v>
      </c>
      <c r="J32">
        <v>0.7</v>
      </c>
      <c r="K32">
        <v>0.8</v>
      </c>
      <c r="L32">
        <v>0.7</v>
      </c>
      <c r="M32">
        <v>0.8</v>
      </c>
      <c r="N32">
        <v>0.8</v>
      </c>
    </row>
    <row r="33" spans="1:14" x14ac:dyDescent="0.35">
      <c r="A33" t="s">
        <v>31</v>
      </c>
      <c r="B33">
        <v>215.62394185247601</v>
      </c>
      <c r="C33">
        <v>239.548468582038</v>
      </c>
      <c r="D33">
        <v>236.03385519878199</v>
      </c>
      <c r="E33">
        <v>209.604910009283</v>
      </c>
      <c r="F33">
        <v>236.03385519878199</v>
      </c>
      <c r="G33">
        <v>236.03385519878199</v>
      </c>
      <c r="H33">
        <v>236.03385519878199</v>
      </c>
      <c r="I33">
        <v>239.548468582038</v>
      </c>
      <c r="J33">
        <v>209.604910009283</v>
      </c>
      <c r="K33">
        <v>239.548468582038</v>
      </c>
      <c r="L33">
        <v>209.604910009283</v>
      </c>
      <c r="M33">
        <v>239.548468582038</v>
      </c>
      <c r="N33">
        <v>236.03385519878199</v>
      </c>
    </row>
    <row r="34" spans="1:14" x14ac:dyDescent="0.35">
      <c r="A34" t="s">
        <v>32</v>
      </c>
      <c r="B34">
        <v>8000</v>
      </c>
      <c r="C34">
        <v>10000</v>
      </c>
      <c r="D34">
        <v>12000</v>
      </c>
      <c r="E34">
        <v>10000</v>
      </c>
      <c r="F34">
        <v>12000</v>
      </c>
      <c r="G34">
        <v>12000</v>
      </c>
      <c r="H34">
        <v>12000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12000</v>
      </c>
    </row>
    <row r="35" spans="1:14" x14ac:dyDescent="0.35">
      <c r="A35" t="s">
        <v>33</v>
      </c>
      <c r="B35">
        <v>7.39926642528866E-3</v>
      </c>
      <c r="C35">
        <v>7.1613387627608499E-3</v>
      </c>
      <c r="D35">
        <v>6.3189360809651597E-3</v>
      </c>
      <c r="E35">
        <v>6.1618134615965001E-3</v>
      </c>
      <c r="F35">
        <v>8.4348311481731199E-3</v>
      </c>
      <c r="G35">
        <v>7.8937055274076705E-3</v>
      </c>
      <c r="H35">
        <v>7.4113433232174796E-3</v>
      </c>
      <c r="I35">
        <v>8.2467889126321397E-3</v>
      </c>
      <c r="J35">
        <v>6.1409848185594498E-3</v>
      </c>
      <c r="K35">
        <v>6.5813983109849501E-3</v>
      </c>
      <c r="L35">
        <v>6.7225084632384097E-3</v>
      </c>
      <c r="M35">
        <v>7.0953714536592704E-3</v>
      </c>
      <c r="N35">
        <v>5.6285992452807798E-3</v>
      </c>
    </row>
    <row r="36" spans="1:14" x14ac:dyDescent="0.35">
      <c r="A36" t="s">
        <v>34</v>
      </c>
      <c r="B36">
        <v>21.2843997309716</v>
      </c>
      <c r="C36">
        <v>23.815545077012199</v>
      </c>
      <c r="D36">
        <v>32.777275734413003</v>
      </c>
      <c r="E36">
        <v>34.448792961739201</v>
      </c>
      <c r="F36">
        <v>10.267753742839099</v>
      </c>
      <c r="G36">
        <v>16.0244092828971</v>
      </c>
      <c r="H36">
        <v>21.155922093430998</v>
      </c>
      <c r="I36">
        <v>12.268203057104801</v>
      </c>
      <c r="J36">
        <v>34.670374270644103</v>
      </c>
      <c r="K36">
        <v>29.985124351223799</v>
      </c>
      <c r="L36">
        <v>28.4839525187402</v>
      </c>
      <c r="M36">
        <v>24.517324961071498</v>
      </c>
      <c r="N36">
        <v>40.121284624672398</v>
      </c>
    </row>
    <row r="37" spans="1:14" x14ac:dyDescent="0.35">
      <c r="A37" t="s">
        <v>35</v>
      </c>
      <c r="B37">
        <v>40.981581427807399</v>
      </c>
      <c r="C37">
        <v>33.347448829024401</v>
      </c>
      <c r="D37">
        <v>32.777275734413102</v>
      </c>
      <c r="E37">
        <v>42.650305946882199</v>
      </c>
      <c r="F37">
        <v>10.267753742839099</v>
      </c>
      <c r="G37">
        <v>16.0244092828971</v>
      </c>
      <c r="H37">
        <v>21.155922093430998</v>
      </c>
      <c r="I37">
        <v>23.244865491666999</v>
      </c>
      <c r="J37">
        <v>42.844163861140999</v>
      </c>
      <c r="K37">
        <v>38.745114254254098</v>
      </c>
      <c r="L37">
        <v>37.431763223755901</v>
      </c>
      <c r="M37">
        <v>33.961424733693001</v>
      </c>
      <c r="N37">
        <v>40.121284624672398</v>
      </c>
    </row>
    <row r="38" spans="1:14" x14ac:dyDescent="0.35">
      <c r="A38" t="s">
        <v>36</v>
      </c>
      <c r="B38">
        <v>10.1158349925997</v>
      </c>
      <c r="C38">
        <v>19.679253906619</v>
      </c>
      <c r="D38">
        <v>22.116395690516001</v>
      </c>
      <c r="E38">
        <v>12.9229794369749</v>
      </c>
      <c r="F38">
        <v>13.1125868938864</v>
      </c>
      <c r="G38">
        <v>15.415249109909601</v>
      </c>
      <c r="H38">
        <v>17.467854234123202</v>
      </c>
      <c r="I38">
        <v>15.060317098656</v>
      </c>
      <c r="J38">
        <v>13.0116119605369</v>
      </c>
      <c r="K38">
        <v>22.147085616303599</v>
      </c>
      <c r="L38">
        <v>10.537043259775301</v>
      </c>
      <c r="M38">
        <v>19.959965860242701</v>
      </c>
      <c r="N38">
        <v>25.0539992466197</v>
      </c>
    </row>
    <row r="49" spans="2:82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5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2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5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2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5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2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5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2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5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2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5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2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5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2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5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2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5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2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5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2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5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2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5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2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5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2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5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2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5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2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5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2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5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2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5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2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5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2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5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2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5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2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5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2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5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2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5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2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5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2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5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2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5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2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5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2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5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2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5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2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5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2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5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2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5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2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5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2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5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2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5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2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5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2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5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2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5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2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5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2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5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2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5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2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5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2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5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2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5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2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5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2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5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2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5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2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5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2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5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2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5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2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5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2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581C-8947-4279-9BF5-986AB6A255DE}">
  <dimension ref="A1:CV2735"/>
  <sheetViews>
    <sheetView zoomScale="70" zoomScaleNormal="70" workbookViewId="0">
      <selection activeCell="E1" sqref="E1"/>
    </sheetView>
  </sheetViews>
  <sheetFormatPr defaultRowHeight="14.5" x14ac:dyDescent="0.35"/>
  <cols>
    <col min="1" max="1" width="32.6328125" bestFit="1" customWidth="1"/>
    <col min="2" max="3" width="32.1796875" customWidth="1"/>
    <col min="4" max="4" width="37.1796875" bestFit="1" customWidth="1"/>
    <col min="5" max="5" width="26.54296875" customWidth="1"/>
    <col min="6" max="6" width="22.54296875" customWidth="1"/>
    <col min="7" max="7" width="26.54296875" customWidth="1"/>
    <col min="8" max="8" width="31.6328125" customWidth="1"/>
    <col min="9" max="9" width="28.08984375" customWidth="1"/>
    <col min="10" max="10" width="28.08984375" bestFit="1" customWidth="1"/>
    <col min="11" max="11" width="41.08984375" customWidth="1"/>
    <col min="12" max="13" width="32.6328125" customWidth="1"/>
    <col min="14" max="14" width="35.453125" customWidth="1"/>
    <col min="15" max="15" width="13.36328125" customWidth="1"/>
    <col min="16" max="16" width="33.453125" customWidth="1"/>
    <col min="17" max="17" width="33.453125" bestFit="1" customWidth="1"/>
    <col min="18" max="18" width="27.1796875" customWidth="1"/>
    <col min="19" max="19" width="15.36328125" customWidth="1"/>
    <col min="20" max="20" width="8.90625" customWidth="1"/>
    <col min="21" max="21" width="27.1796875" customWidth="1"/>
    <col min="22" max="22" width="32.81640625" customWidth="1"/>
    <col min="23" max="23" width="33.453125" customWidth="1"/>
    <col min="24" max="24" width="43.6328125" customWidth="1"/>
    <col min="25" max="25" width="43.6328125" style="4" bestFit="1" customWidth="1"/>
    <col min="26" max="26" width="34.54296875" customWidth="1"/>
    <col min="27" max="27" width="34.54296875" bestFit="1" customWidth="1"/>
    <col min="28" max="28" width="37.1796875" bestFit="1" customWidth="1"/>
    <col min="35" max="36" width="14.6328125" bestFit="1" customWidth="1"/>
    <col min="37" max="37" width="14.6328125" customWidth="1"/>
    <col min="62" max="64" width="14.6328125" bestFit="1" customWidth="1"/>
    <col min="88" max="88" width="14.6328125" style="1" bestFit="1" customWidth="1"/>
    <col min="89" max="91" width="14.6328125" customWidth="1"/>
    <col min="98" max="99" width="14.6328125" bestFit="1" customWidth="1"/>
    <col min="100" max="100" width="14.6328125" style="1" bestFit="1" customWidth="1"/>
  </cols>
  <sheetData>
    <row r="1" spans="1:82" s="1" customFormat="1" ht="13.75" customHeight="1" x14ac:dyDescent="0.35">
      <c r="A1" s="1" t="s">
        <v>56</v>
      </c>
      <c r="B1" s="1" t="s">
        <v>51</v>
      </c>
      <c r="C1" s="1" t="s">
        <v>50</v>
      </c>
      <c r="D1" s="1" t="s">
        <v>52</v>
      </c>
      <c r="E1" s="1" t="s">
        <v>53</v>
      </c>
      <c r="F1" s="1" t="s">
        <v>78</v>
      </c>
    </row>
    <row r="2" spans="1:82" ht="13.25" customHeight="1" x14ac:dyDescent="0.35">
      <c r="A2" s="1" t="s">
        <v>0</v>
      </c>
      <c r="B2">
        <v>1580051.3060698099</v>
      </c>
      <c r="C2">
        <v>1597097.40303844</v>
      </c>
      <c r="D2">
        <v>1474914.2672244101</v>
      </c>
      <c r="E2">
        <v>1532733.6181717799</v>
      </c>
      <c r="F2">
        <v>1520114.4389424899</v>
      </c>
    </row>
    <row r="3" spans="1:82" ht="15" customHeight="1" x14ac:dyDescent="0.35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</row>
    <row r="4" spans="1:82" x14ac:dyDescent="0.35">
      <c r="A4" s="1" t="s">
        <v>2</v>
      </c>
      <c r="B4">
        <v>141375.518052842</v>
      </c>
      <c r="C4">
        <v>142824.683749816</v>
      </c>
      <c r="D4">
        <v>131089.07847274601</v>
      </c>
      <c r="E4">
        <v>137159.42504139201</v>
      </c>
      <c r="F4">
        <v>136151.86323993001</v>
      </c>
    </row>
    <row r="5" spans="1:82" x14ac:dyDescent="0.35">
      <c r="A5" t="s">
        <v>3</v>
      </c>
      <c r="B5">
        <v>966190.54276697105</v>
      </c>
      <c r="C5">
        <v>981787.474038632</v>
      </c>
      <c r="D5">
        <v>871339.94350167201</v>
      </c>
      <c r="E5">
        <v>923088.94788038905</v>
      </c>
      <c r="F5">
        <v>911477.33045256895</v>
      </c>
    </row>
    <row r="6" spans="1:82" x14ac:dyDescent="0.35">
      <c r="A6" s="1" t="s">
        <v>4</v>
      </c>
      <c r="B6">
        <v>214922.15532104301</v>
      </c>
      <c r="C6">
        <v>222815.35528357999</v>
      </c>
      <c r="D6">
        <v>137586.79017798501</v>
      </c>
      <c r="E6">
        <v>212271.98633827601</v>
      </c>
      <c r="F6">
        <v>208030.913446405</v>
      </c>
    </row>
    <row r="7" spans="1:82" x14ac:dyDescent="0.35">
      <c r="A7" t="s">
        <v>5</v>
      </c>
      <c r="B7">
        <v>20916.9344340469</v>
      </c>
      <c r="C7">
        <v>19596.413771753501</v>
      </c>
      <c r="D7">
        <v>16381.0027715162</v>
      </c>
      <c r="E7">
        <v>34042.894860766501</v>
      </c>
      <c r="F7">
        <v>19366.3440218346</v>
      </c>
    </row>
    <row r="8" spans="1:82" x14ac:dyDescent="0.35">
      <c r="A8" t="s">
        <v>6</v>
      </c>
      <c r="B8">
        <v>244231.168107957</v>
      </c>
      <c r="C8">
        <v>248720.80338146401</v>
      </c>
      <c r="D8">
        <v>246937.263629383</v>
      </c>
      <c r="E8">
        <v>206842.94002626301</v>
      </c>
      <c r="F8">
        <v>209884.50072030199</v>
      </c>
    </row>
    <row r="9" spans="1:82" x14ac:dyDescent="0.35">
      <c r="A9" s="1" t="s">
        <v>7</v>
      </c>
      <c r="B9">
        <v>27753.271561695699</v>
      </c>
      <c r="C9">
        <v>30114.6264674866</v>
      </c>
      <c r="D9">
        <v>27640.1706520767</v>
      </c>
      <c r="E9">
        <v>22936.635005443401</v>
      </c>
      <c r="F9">
        <v>28707.6603054484</v>
      </c>
    </row>
    <row r="10" spans="1:82" x14ac:dyDescent="0.35">
      <c r="A10" s="4" t="s">
        <v>8</v>
      </c>
      <c r="B10">
        <v>126254.55726617599</v>
      </c>
      <c r="C10">
        <v>126249.70425092999</v>
      </c>
      <c r="D10">
        <v>126200.83276709</v>
      </c>
      <c r="E10">
        <v>126282.34702421</v>
      </c>
      <c r="F10">
        <v>126187.53070403299</v>
      </c>
    </row>
    <row r="11" spans="1:82" x14ac:dyDescent="0.35">
      <c r="A11" t="s">
        <v>9</v>
      </c>
      <c r="B11">
        <v>293675.049641572</v>
      </c>
      <c r="C11">
        <v>295522.473491907</v>
      </c>
      <c r="D11">
        <v>280519.77486059198</v>
      </c>
      <c r="E11">
        <v>283239.936021681</v>
      </c>
      <c r="F11">
        <v>282059.53383109201</v>
      </c>
    </row>
    <row r="12" spans="1:82" x14ac:dyDescent="0.35">
      <c r="A12" t="s">
        <v>10</v>
      </c>
      <c r="B12">
        <v>0.697994414465406</v>
      </c>
      <c r="C12">
        <v>0.69726809353464103</v>
      </c>
      <c r="D12">
        <v>0.622110056992491</v>
      </c>
      <c r="E12">
        <v>0.62918857331470801</v>
      </c>
      <c r="F12">
        <v>0.56975049023278201</v>
      </c>
    </row>
    <row r="13" spans="1:82" x14ac:dyDescent="0.35">
      <c r="A13" t="s">
        <v>11</v>
      </c>
      <c r="B13">
        <v>3.7449999999999997E-2</v>
      </c>
      <c r="C13">
        <v>3.8159999999999999E-2</v>
      </c>
      <c r="D13">
        <v>3.6240000000000001E-2</v>
      </c>
      <c r="E13">
        <v>3.1029999999999999E-2</v>
      </c>
      <c r="F13">
        <v>3.3259999999999998E-2</v>
      </c>
    </row>
    <row r="14" spans="1:82" x14ac:dyDescent="0.35">
      <c r="A14" t="s">
        <v>12</v>
      </c>
      <c r="B14">
        <v>18.638035099209699</v>
      </c>
      <c r="C14">
        <v>18.272224673339601</v>
      </c>
      <c r="D14">
        <v>17.166392301117298</v>
      </c>
      <c r="E14">
        <v>20.276782897670198</v>
      </c>
      <c r="F14">
        <v>17.130201149512299</v>
      </c>
    </row>
    <row r="15" spans="1:82" x14ac:dyDescent="0.35">
      <c r="A15" t="s">
        <v>13</v>
      </c>
      <c r="B15" s="3">
        <v>1.29195015028586E-5</v>
      </c>
      <c r="C15" s="3">
        <v>1.33501515529539E-5</v>
      </c>
      <c r="D15" s="3">
        <v>1.31063130205086E-5</v>
      </c>
      <c r="E15" s="3">
        <v>1.30722371267455E-5</v>
      </c>
      <c r="F15" s="3">
        <v>1.31164067406912E-5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5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</row>
    <row r="17" spans="1:6" x14ac:dyDescent="0.35">
      <c r="A17" s="1" t="s">
        <v>15</v>
      </c>
      <c r="B17">
        <v>13</v>
      </c>
      <c r="C17">
        <v>13</v>
      </c>
      <c r="D17">
        <v>14</v>
      </c>
      <c r="E17">
        <v>15</v>
      </c>
      <c r="F17">
        <v>13</v>
      </c>
    </row>
    <row r="18" spans="1:6" x14ac:dyDescent="0.35">
      <c r="A18" s="1" t="s">
        <v>16</v>
      </c>
      <c r="B18">
        <v>210.85106599578799</v>
      </c>
      <c r="C18">
        <v>199.69911450587901</v>
      </c>
      <c r="D18">
        <v>183.29025631350601</v>
      </c>
      <c r="E18">
        <v>255.70384621453101</v>
      </c>
      <c r="F18">
        <v>190.36910016875601</v>
      </c>
    </row>
    <row r="19" spans="1:6" x14ac:dyDescent="0.35">
      <c r="A19" s="1" t="s">
        <v>17</v>
      </c>
      <c r="B19">
        <v>52.355170307671202</v>
      </c>
      <c r="C19">
        <v>50.951825174143003</v>
      </c>
      <c r="D19">
        <v>50.656328216611598</v>
      </c>
      <c r="E19">
        <v>61.931879458143101</v>
      </c>
      <c r="F19">
        <v>49.747344674804701</v>
      </c>
    </row>
    <row r="20" spans="1:6" x14ac:dyDescent="0.35">
      <c r="A20" s="1" t="s">
        <v>18</v>
      </c>
      <c r="B20">
        <v>6.1516127777055098</v>
      </c>
      <c r="C20">
        <v>6.04218540712652</v>
      </c>
      <c r="D20">
        <v>5.5268596659399396</v>
      </c>
      <c r="E20">
        <v>6.3650329322472103</v>
      </c>
      <c r="F20">
        <v>5.8451992298000297</v>
      </c>
    </row>
    <row r="21" spans="1:6" x14ac:dyDescent="0.35">
      <c r="A21" s="1" t="s">
        <v>19</v>
      </c>
      <c r="B21">
        <v>1.9030288080900499</v>
      </c>
      <c r="C21">
        <v>1.7965569273570099</v>
      </c>
      <c r="D21">
        <v>1.70975865071886</v>
      </c>
      <c r="E21">
        <v>1.89255099550519</v>
      </c>
      <c r="F21">
        <v>1.8082384124776201</v>
      </c>
    </row>
    <row r="22" spans="1:6" x14ac:dyDescent="0.35">
      <c r="A22" t="s">
        <v>20</v>
      </c>
      <c r="B22">
        <v>0.45322773323204502</v>
      </c>
      <c r="C22">
        <v>0.51332191392368598</v>
      </c>
      <c r="D22">
        <v>0.45322773323204502</v>
      </c>
      <c r="E22">
        <v>0.51332191392368598</v>
      </c>
      <c r="F22">
        <v>0.45322773323204502</v>
      </c>
    </row>
    <row r="23" spans="1:6" x14ac:dyDescent="0.35">
      <c r="A23" s="1" t="s">
        <v>21</v>
      </c>
      <c r="B23">
        <v>0.30935445335359002</v>
      </c>
      <c r="C23">
        <v>0.29733561721526203</v>
      </c>
      <c r="D23">
        <v>0.30935445335359002</v>
      </c>
      <c r="E23">
        <v>0.29733561721526203</v>
      </c>
      <c r="F23">
        <v>0.30935445335359002</v>
      </c>
    </row>
    <row r="24" spans="1:6" x14ac:dyDescent="0.35">
      <c r="A24" t="s">
        <v>22</v>
      </c>
      <c r="B24">
        <v>53.998516569010597</v>
      </c>
      <c r="C24">
        <v>53.998516569010597</v>
      </c>
      <c r="D24">
        <v>53.998516569010597</v>
      </c>
      <c r="E24">
        <v>50.422636868395202</v>
      </c>
      <c r="F24">
        <v>50.422636868395202</v>
      </c>
    </row>
    <row r="25" spans="1:6" x14ac:dyDescent="0.35">
      <c r="A25" t="s">
        <v>23</v>
      </c>
      <c r="B25">
        <v>6.2877186341350804</v>
      </c>
      <c r="C25">
        <v>6.2877186341350804</v>
      </c>
      <c r="D25">
        <v>6.2877186341350804</v>
      </c>
      <c r="E25">
        <v>5.9507847046706299</v>
      </c>
      <c r="F25">
        <v>5.9507847046706299</v>
      </c>
    </row>
    <row r="26" spans="1:6" x14ac:dyDescent="0.35">
      <c r="A26" t="s">
        <v>24</v>
      </c>
      <c r="B26">
        <v>11.6322794731499</v>
      </c>
      <c r="C26">
        <v>11.6322794731499</v>
      </c>
      <c r="D26">
        <v>11.6322794731499</v>
      </c>
      <c r="E26">
        <v>11.0089517036406</v>
      </c>
      <c r="F26">
        <v>11.0089517036406</v>
      </c>
    </row>
    <row r="27" spans="1:6" x14ac:dyDescent="0.35">
      <c r="A27" t="s">
        <v>25</v>
      </c>
      <c r="B27">
        <v>20.7494714926457</v>
      </c>
      <c r="C27">
        <v>20.7494714926457</v>
      </c>
      <c r="D27">
        <v>20.7494714926457</v>
      </c>
      <c r="E27">
        <v>19.637589525413102</v>
      </c>
      <c r="F27">
        <v>19.637589525413102</v>
      </c>
    </row>
    <row r="28" spans="1:6" x14ac:dyDescent="0.35">
      <c r="A28" t="s">
        <v>26</v>
      </c>
      <c r="B28">
        <v>28.910976055334501</v>
      </c>
      <c r="C28">
        <v>29.016455845168501</v>
      </c>
      <c r="D28">
        <v>29.133929444647801</v>
      </c>
      <c r="E28">
        <v>26.227753049629499</v>
      </c>
      <c r="F28">
        <v>26.913827234038401</v>
      </c>
    </row>
    <row r="29" spans="1:6" x14ac:dyDescent="0.35">
      <c r="A29" t="s">
        <v>27</v>
      </c>
      <c r="B29">
        <v>31.776773710913002</v>
      </c>
      <c r="C29">
        <v>29.317448869129102</v>
      </c>
      <c r="D29">
        <v>24.627513095698902</v>
      </c>
      <c r="E29">
        <v>43.751768464589901</v>
      </c>
      <c r="F29">
        <v>29.283951349043399</v>
      </c>
    </row>
    <row r="30" spans="1:6" x14ac:dyDescent="0.35">
      <c r="A30" t="s">
        <v>28</v>
      </c>
      <c r="B30">
        <v>29.9970534087016</v>
      </c>
      <c r="C30">
        <v>27.583785442710901</v>
      </c>
      <c r="D30">
        <v>25.139915722426601</v>
      </c>
      <c r="E30">
        <v>47.053606684339002</v>
      </c>
      <c r="F30">
        <v>27.617694577759</v>
      </c>
    </row>
    <row r="31" spans="1:6" x14ac:dyDescent="0.35">
      <c r="A31" s="1" t="s">
        <v>29</v>
      </c>
      <c r="B31">
        <v>426973.40864147199</v>
      </c>
      <c r="C31">
        <v>463301.94565364101</v>
      </c>
      <c r="D31">
        <v>425233.394647334</v>
      </c>
      <c r="E31">
        <v>352871.30777605303</v>
      </c>
      <c r="F31">
        <v>441656.31239151402</v>
      </c>
    </row>
    <row r="32" spans="1:6" x14ac:dyDescent="0.35">
      <c r="A32" t="s">
        <v>30</v>
      </c>
      <c r="B32">
        <v>0.75</v>
      </c>
      <c r="C32">
        <v>0.77500000000000002</v>
      </c>
      <c r="D32">
        <v>0.75</v>
      </c>
      <c r="E32">
        <v>0.77500000000000002</v>
      </c>
      <c r="F32">
        <v>0.75</v>
      </c>
    </row>
    <row r="33" spans="1:25" x14ac:dyDescent="0.35">
      <c r="A33" s="1" t="s">
        <v>31</v>
      </c>
      <c r="B33">
        <v>224.576689295661</v>
      </c>
      <c r="C33">
        <v>232.06257893885001</v>
      </c>
      <c r="D33">
        <v>227.82399045096099</v>
      </c>
      <c r="E33">
        <v>228.65779722382001</v>
      </c>
      <c r="F33">
        <v>229.43040611479501</v>
      </c>
    </row>
    <row r="34" spans="1:25" x14ac:dyDescent="0.35">
      <c r="A34" s="1" t="s">
        <v>32</v>
      </c>
      <c r="B34">
        <v>10000</v>
      </c>
      <c r="C34">
        <v>10000</v>
      </c>
      <c r="D34">
        <v>9000</v>
      </c>
      <c r="E34">
        <v>11000</v>
      </c>
      <c r="F34">
        <v>8500</v>
      </c>
    </row>
    <row r="35" spans="1:25" x14ac:dyDescent="0.35">
      <c r="A35" t="s">
        <v>33</v>
      </c>
      <c r="B35">
        <v>8.1351725770621598E-3</v>
      </c>
      <c r="C35">
        <v>8.3830977597687695E-3</v>
      </c>
      <c r="D35">
        <v>8.1899295050168394E-3</v>
      </c>
      <c r="E35">
        <v>7.2094496184857398E-3</v>
      </c>
      <c r="F35">
        <v>8.4710380578120002E-3</v>
      </c>
    </row>
    <row r="36" spans="1:25" x14ac:dyDescent="0.35">
      <c r="A36" t="s">
        <v>34</v>
      </c>
      <c r="B36">
        <v>13.4556108823174</v>
      </c>
      <c r="C36">
        <v>10.818108938629999</v>
      </c>
      <c r="D36">
        <v>12.873090372161199</v>
      </c>
      <c r="E36">
        <v>23.3037274629175</v>
      </c>
      <c r="F36">
        <v>9.8825738530638301</v>
      </c>
    </row>
    <row r="37" spans="1:25" x14ac:dyDescent="0.35">
      <c r="A37" t="s">
        <v>35</v>
      </c>
      <c r="B37">
        <v>24.283709451511498</v>
      </c>
      <c r="C37">
        <v>21.9762015295493</v>
      </c>
      <c r="D37">
        <v>29.224562289017399</v>
      </c>
      <c r="E37">
        <v>28.101697657103198</v>
      </c>
      <c r="F37">
        <v>29.614074304697599</v>
      </c>
    </row>
    <row r="38" spans="1:25" x14ac:dyDescent="0.35">
      <c r="A38" t="s">
        <v>36</v>
      </c>
      <c r="B38">
        <v>10.397479204424799</v>
      </c>
      <c r="C38">
        <v>11.9942466975647</v>
      </c>
      <c r="D38">
        <v>11.336181647266001</v>
      </c>
      <c r="E38">
        <v>15.8039258708273</v>
      </c>
      <c r="F38">
        <v>10.707349053201099</v>
      </c>
    </row>
    <row r="39" spans="1:25" x14ac:dyDescent="0.35">
      <c r="A39" s="1" t="s">
        <v>54</v>
      </c>
      <c r="B39">
        <f>B13-(B12^2)/(PI()*B17*B16)</f>
        <v>2.3415668071791081E-2</v>
      </c>
      <c r="C39">
        <f t="shared" ref="C39:F39" si="0">C13-(C12^2)/(PI()*C17*C16)</f>
        <v>2.4154860642002351E-2</v>
      </c>
      <c r="D39">
        <f t="shared" si="0"/>
        <v>2.5887681852567998E-2</v>
      </c>
      <c r="E39">
        <f t="shared" si="0"/>
        <v>2.1146708695322546E-2</v>
      </c>
      <c r="F39">
        <f t="shared" si="0"/>
        <v>2.3909017066756071E-2</v>
      </c>
    </row>
    <row r="40" spans="1:25" x14ac:dyDescent="0.35">
      <c r="A40" s="1" t="s">
        <v>55</v>
      </c>
      <c r="B40">
        <f xml:space="preserve"> 6050*9.80565</f>
        <v>59324.182500000003</v>
      </c>
      <c r="C40">
        <f xml:space="preserve"> 6050*9.80565</f>
        <v>59324.182500000003</v>
      </c>
      <c r="D40">
        <f xml:space="preserve"> 6050*9.80565</f>
        <v>59324.182500000003</v>
      </c>
      <c r="E40">
        <f xml:space="preserve"> 6050*9.80565</f>
        <v>59324.182500000003</v>
      </c>
      <c r="F40">
        <f xml:space="preserve"> 6050*9.80565</f>
        <v>59324.182500000003</v>
      </c>
      <c r="Y40"/>
    </row>
    <row r="41" spans="1:25" x14ac:dyDescent="0.35">
      <c r="A41" s="1"/>
      <c r="Y41"/>
    </row>
    <row r="42" spans="1:25" x14ac:dyDescent="0.35">
      <c r="B42">
        <f>B29/B$18</f>
        <v>0.15070719970440075</v>
      </c>
      <c r="C42">
        <f t="shared" ref="C42:F42" si="1">C29/C$18</f>
        <v>0.14680810649396253</v>
      </c>
      <c r="D42">
        <f t="shared" si="1"/>
        <v>0.13436346039898134</v>
      </c>
      <c r="E42">
        <f t="shared" si="1"/>
        <v>0.17110328652578397</v>
      </c>
      <c r="F42">
        <f t="shared" si="1"/>
        <v>0.15382722996055626</v>
      </c>
    </row>
    <row r="43" spans="1:25" x14ac:dyDescent="0.35">
      <c r="B43">
        <f>B30/B$18</f>
        <v>0.14226654850917769</v>
      </c>
      <c r="C43">
        <f t="shared" ref="C43:F43" si="2">C30/C$18</f>
        <v>0.13812672885887459</v>
      </c>
      <c r="D43">
        <f t="shared" si="2"/>
        <v>0.13715904068259044</v>
      </c>
      <c r="E43">
        <f t="shared" si="2"/>
        <v>0.18401603018854029</v>
      </c>
      <c r="F43">
        <f t="shared" si="2"/>
        <v>0.14507446089347911</v>
      </c>
    </row>
    <row r="49" spans="2:82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5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5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5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5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5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5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5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5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5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5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5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5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5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5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5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5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5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5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5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5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5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5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5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5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5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5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5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5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5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5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5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5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5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5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5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5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5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5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5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5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5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5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5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5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5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5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5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5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5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5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5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5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5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5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5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5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5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5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5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5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5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5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5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5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5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5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5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5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5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5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5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5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5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5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5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5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5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5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5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5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5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5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5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5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5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5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5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5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5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5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5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5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5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5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5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5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5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5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5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5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5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5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5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5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5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5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5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XFD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XFD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3092-C018-499C-B1D8-0A22DBDE41C9}">
  <dimension ref="A1:H55"/>
  <sheetViews>
    <sheetView tabSelected="1" topLeftCell="A26" workbookViewId="0">
      <selection activeCell="A35" sqref="A35"/>
    </sheetView>
  </sheetViews>
  <sheetFormatPr defaultRowHeight="14.5" x14ac:dyDescent="0.35"/>
  <cols>
    <col min="1" max="1" width="21.453125" customWidth="1"/>
  </cols>
  <sheetData>
    <row r="1" spans="1:1" x14ac:dyDescent="0.35">
      <c r="A1" s="1" t="s">
        <v>53</v>
      </c>
    </row>
    <row r="2" spans="1:1" x14ac:dyDescent="0.35">
      <c r="A2" t="s">
        <v>57</v>
      </c>
    </row>
    <row r="3" spans="1:1" x14ac:dyDescent="0.35">
      <c r="A3" t="s">
        <v>58</v>
      </c>
    </row>
    <row r="4" spans="1:1" x14ac:dyDescent="0.35">
      <c r="A4" s="6" t="s">
        <v>59</v>
      </c>
    </row>
    <row r="5" spans="1:1" x14ac:dyDescent="0.35">
      <c r="A5" t="s">
        <v>60</v>
      </c>
    </row>
    <row r="6" spans="1:1" x14ac:dyDescent="0.35">
      <c r="A6" t="s">
        <v>61</v>
      </c>
    </row>
    <row r="7" spans="1:1" x14ac:dyDescent="0.35">
      <c r="A7" t="s">
        <v>62</v>
      </c>
    </row>
    <row r="10" spans="1:1" x14ac:dyDescent="0.35">
      <c r="A10" s="1" t="s">
        <v>52</v>
      </c>
    </row>
    <row r="11" spans="1:1" x14ac:dyDescent="0.35">
      <c r="A11" t="s">
        <v>63</v>
      </c>
    </row>
    <row r="12" spans="1:1" x14ac:dyDescent="0.35">
      <c r="A12" t="s">
        <v>64</v>
      </c>
    </row>
    <row r="13" spans="1:1" x14ac:dyDescent="0.35">
      <c r="A13" t="s">
        <v>65</v>
      </c>
    </row>
    <row r="14" spans="1:1" x14ac:dyDescent="0.35">
      <c r="A14" t="s">
        <v>66</v>
      </c>
    </row>
    <row r="15" spans="1:1" x14ac:dyDescent="0.35">
      <c r="A15" t="s">
        <v>67</v>
      </c>
    </row>
    <row r="16" spans="1:1" x14ac:dyDescent="0.35">
      <c r="A16" t="s">
        <v>68</v>
      </c>
    </row>
    <row r="18" spans="1:1" x14ac:dyDescent="0.35">
      <c r="A18" s="1" t="s">
        <v>51</v>
      </c>
    </row>
    <row r="19" spans="1:1" x14ac:dyDescent="0.35">
      <c r="A19" t="s">
        <v>69</v>
      </c>
    </row>
    <row r="20" spans="1:1" x14ac:dyDescent="0.35">
      <c r="A20" t="s">
        <v>70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6" spans="1:1" x14ac:dyDescent="0.35">
      <c r="A26" s="1" t="s">
        <v>50</v>
      </c>
    </row>
    <row r="27" spans="1:1" x14ac:dyDescent="0.35">
      <c r="A27" t="s">
        <v>74</v>
      </c>
    </row>
    <row r="28" spans="1:1" x14ac:dyDescent="0.35">
      <c r="A28" t="s">
        <v>75</v>
      </c>
    </row>
    <row r="29" spans="1:1" x14ac:dyDescent="0.35">
      <c r="A29" t="s">
        <v>76</v>
      </c>
    </row>
    <row r="30" spans="1:1" x14ac:dyDescent="0.35">
      <c r="A30" t="s">
        <v>77</v>
      </c>
    </row>
    <row r="31" spans="1:1" x14ac:dyDescent="0.35">
      <c r="A31" t="s">
        <v>73</v>
      </c>
    </row>
    <row r="34" spans="1:8" x14ac:dyDescent="0.35">
      <c r="A34" s="1" t="s">
        <v>97</v>
      </c>
    </row>
    <row r="35" spans="1:8" x14ac:dyDescent="0.35">
      <c r="A35" t="s">
        <v>73</v>
      </c>
    </row>
    <row r="36" spans="1:8" x14ac:dyDescent="0.35">
      <c r="A36" t="s">
        <v>98</v>
      </c>
    </row>
    <row r="37" spans="1:8" x14ac:dyDescent="0.35">
      <c r="A37" t="s">
        <v>99</v>
      </c>
    </row>
    <row r="38" spans="1:8" x14ac:dyDescent="0.35">
      <c r="A38" t="s">
        <v>100</v>
      </c>
    </row>
    <row r="39" spans="1:8" x14ac:dyDescent="0.35">
      <c r="A39" t="s">
        <v>101</v>
      </c>
    </row>
    <row r="40" spans="1:8" x14ac:dyDescent="0.35">
      <c r="A40" t="s">
        <v>102</v>
      </c>
    </row>
    <row r="41" spans="1:8" x14ac:dyDescent="0.35">
      <c r="A41" t="s">
        <v>103</v>
      </c>
    </row>
    <row r="42" spans="1:8" x14ac:dyDescent="0.35">
      <c r="A42" t="s">
        <v>104</v>
      </c>
    </row>
    <row r="43" spans="1:8" x14ac:dyDescent="0.35">
      <c r="A43" t="s">
        <v>105</v>
      </c>
    </row>
    <row r="44" spans="1:8" x14ac:dyDescent="0.35">
      <c r="A44" t="s">
        <v>106</v>
      </c>
    </row>
    <row r="45" spans="1:8" x14ac:dyDescent="0.35">
      <c r="A45" s="1" t="s">
        <v>79</v>
      </c>
    </row>
    <row r="46" spans="1:8" x14ac:dyDescent="0.35">
      <c r="A46" t="s">
        <v>80</v>
      </c>
      <c r="B46" t="s">
        <v>81</v>
      </c>
      <c r="C46" t="s">
        <v>82</v>
      </c>
      <c r="D46" t="s">
        <v>83</v>
      </c>
      <c r="E46" t="s">
        <v>84</v>
      </c>
      <c r="F46" t="s">
        <v>85</v>
      </c>
      <c r="G46" t="s">
        <v>86</v>
      </c>
      <c r="H46" t="s">
        <v>87</v>
      </c>
    </row>
    <row r="47" spans="1:8" x14ac:dyDescent="0.35">
      <c r="A47" t="s">
        <v>88</v>
      </c>
      <c r="B47">
        <v>0.68</v>
      </c>
      <c r="C47">
        <v>0.75</v>
      </c>
      <c r="D47">
        <f>((C47-B47)/B47)*100</f>
        <v>10.294117647058815</v>
      </c>
      <c r="E47" t="s">
        <v>89</v>
      </c>
      <c r="F47">
        <v>8360036</v>
      </c>
      <c r="G47">
        <v>6192420</v>
      </c>
      <c r="H47">
        <f>((G47-F47)/F47)*100</f>
        <v>-25.928309399624595</v>
      </c>
    </row>
    <row r="49" spans="1:8" x14ac:dyDescent="0.35">
      <c r="A49" t="s">
        <v>92</v>
      </c>
      <c r="B49">
        <v>1000000</v>
      </c>
      <c r="C49">
        <v>500000</v>
      </c>
      <c r="D49">
        <f>((C49-B49)/B49)*100</f>
        <v>-50</v>
      </c>
      <c r="E49" t="s">
        <v>89</v>
      </c>
      <c r="F49">
        <v>8360036</v>
      </c>
      <c r="G49">
        <v>18888455</v>
      </c>
      <c r="H49">
        <f>((G49-F49)/F49)*100</f>
        <v>125.93748400126508</v>
      </c>
    </row>
    <row r="50" spans="1:8" x14ac:dyDescent="0.35">
      <c r="E50" t="s">
        <v>93</v>
      </c>
      <c r="F50">
        <v>1.879E-3</v>
      </c>
      <c r="G50">
        <v>9.3899999999999995E-4</v>
      </c>
      <c r="H50">
        <f>((G50-F50)/F50)*100</f>
        <v>-50.026609898882391</v>
      </c>
    </row>
    <row r="51" spans="1:8" x14ac:dyDescent="0.35">
      <c r="E51" t="s">
        <v>90</v>
      </c>
      <c r="F51">
        <v>62.987000000000002</v>
      </c>
      <c r="G51">
        <v>31.49</v>
      </c>
      <c r="H51">
        <f>((G51-F51)/F51)*100</f>
        <v>-50.005556702176648</v>
      </c>
    </row>
    <row r="52" spans="1:8" x14ac:dyDescent="0.35">
      <c r="E52" t="s">
        <v>91</v>
      </c>
      <c r="F52">
        <v>6298.7</v>
      </c>
      <c r="G52">
        <v>3149</v>
      </c>
      <c r="H52">
        <f>((G52-F52)/F52)*100</f>
        <v>-50.005556702176634</v>
      </c>
    </row>
    <row r="53" spans="1:8" x14ac:dyDescent="0.35">
      <c r="A53" t="s">
        <v>94</v>
      </c>
      <c r="B53" t="s">
        <v>95</v>
      </c>
      <c r="C53" t="s">
        <v>96</v>
      </c>
      <c r="E53" t="s">
        <v>93</v>
      </c>
      <c r="F53">
        <v>1.879E-3</v>
      </c>
      <c r="G53">
        <v>5.1000000000000004E-3</v>
      </c>
      <c r="H53">
        <f>((G53-F53)/F53)*100</f>
        <v>171.42096860031933</v>
      </c>
    </row>
    <row r="54" spans="1:8" x14ac:dyDescent="0.35">
      <c r="E54" t="s">
        <v>90</v>
      </c>
      <c r="F54">
        <v>62.987000000000002</v>
      </c>
      <c r="G54">
        <v>300</v>
      </c>
      <c r="H54">
        <f>((G54-F54)/F54)*100</f>
        <v>376.28875799768207</v>
      </c>
    </row>
    <row r="55" spans="1:8" x14ac:dyDescent="0.35">
      <c r="E55" t="s">
        <v>91</v>
      </c>
      <c r="F55">
        <v>6298.7</v>
      </c>
      <c r="G55">
        <v>1977.6</v>
      </c>
      <c r="H55">
        <f>((G55-F55)/F55)*100</f>
        <v>-68.603045072792796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Mathilde Terleth</cp:lastModifiedBy>
  <dcterms:created xsi:type="dcterms:W3CDTF">2019-05-28T07:46:36Z</dcterms:created>
  <dcterms:modified xsi:type="dcterms:W3CDTF">2019-05-29T15:35:28Z</dcterms:modified>
</cp:coreProperties>
</file>