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ebas\PycharmProjects\SVV_assignment\FD_assignment\"/>
    </mc:Choice>
  </mc:AlternateContent>
  <xr:revisionPtr revIDLastSave="0" documentId="13_ncr:1_{FE77CF49-8AF9-47B5-8044-43F7906543BF}" xr6:coauthVersionLast="41" xr6:coauthVersionMax="41" xr10:uidLastSave="{00000000-0000-0000-0000-000000000000}"/>
  <bookViews>
    <workbookView xWindow="1080" yWindow="-108" windowWidth="22068" windowHeight="13176" xr2:uid="{00000000-000D-0000-FFFF-FFFF00000000}"/>
  </bookViews>
  <sheets>
    <sheet name="Sheet1" sheetId="1" r:id="rId1"/>
  </sheets>
  <calcPr calcId="145621" iterateDelta="1E-4"/>
</workbook>
</file>

<file path=xl/calcChain.xml><?xml version="1.0" encoding="utf-8"?>
<calcChain xmlns="http://schemas.openxmlformats.org/spreadsheetml/2006/main">
  <c r="F33" i="1" l="1"/>
  <c r="I33" i="1"/>
  <c r="H33" i="1"/>
  <c r="G33" i="1"/>
  <c r="J33" i="1"/>
  <c r="E33" i="1"/>
  <c r="D33" i="1"/>
  <c r="F32" i="1"/>
  <c r="I32" i="1"/>
  <c r="H32" i="1"/>
  <c r="G32" i="1"/>
  <c r="J32" i="1"/>
  <c r="E32" i="1"/>
  <c r="D32" i="1"/>
  <c r="F31" i="1"/>
  <c r="I31" i="1"/>
  <c r="H31" i="1"/>
  <c r="G31" i="1"/>
  <c r="J31" i="1"/>
  <c r="E31" i="1"/>
  <c r="D31" i="1"/>
  <c r="I30" i="1"/>
  <c r="F30" i="1"/>
  <c r="H30" i="1"/>
  <c r="G30" i="1"/>
  <c r="J30" i="1"/>
  <c r="E30" i="1"/>
  <c r="D30" i="1"/>
  <c r="F29" i="1"/>
  <c r="I29" i="1"/>
  <c r="H29" i="1"/>
  <c r="G29" i="1"/>
  <c r="J29" i="1"/>
  <c r="E29" i="1"/>
  <c r="D29" i="1"/>
  <c r="F28" i="1"/>
  <c r="I28" i="1"/>
  <c r="H28" i="1"/>
  <c r="G28" i="1"/>
  <c r="J28" i="1"/>
  <c r="E28" i="1"/>
  <c r="D28" i="1"/>
</calcChain>
</file>

<file path=xl/sharedStrings.xml><?xml version="1.0" encoding="utf-8"?>
<sst xmlns="http://schemas.openxmlformats.org/spreadsheetml/2006/main" count="144" uniqueCount="69">
  <si>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</si>
  <si>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</si>
  <si>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</si>
  <si>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</si>
  <si>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</si>
  <si>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</si>
  <si>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</si>
  <si>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</si>
  <si>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</si>
  <si>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</si>
  <si>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</si>
  <si>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</si>
  <si>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</si>
  <si>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</si>
  <si>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</si>
  <si>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</si>
  <si>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</si>
  <si>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</si>
  <si>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</si>
  <si>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</si>
  <si>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</si>
  <si>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</si>
  <si>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</si>
  <si>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</si>
  <si>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</si>
  <si>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</si>
  <si>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</si>
  <si>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</si>
  <si>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</si>
  <si>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</si>
  <si>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</si>
  <si>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</si>
  <si>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</si>
  <si>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</si>
  <si>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</si>
  <si>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</si>
  <si>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</si>
  <si>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</si>
  <si>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</si>
  <si>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</si>
  <si>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</si>
  <si>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</si>
  <si>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</si>
  <si>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</si>
  <si>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</si>
  <si>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</si>
  <si>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</si>
  <si>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</si>
  <si>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</si>
  <si>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</si>
  <si>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</si>
  <si>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</si>
  <si>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</si>
  <si>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</si>
  <si>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</si>
  <si>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</si>
  <si>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</si>
  <si>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</si>
  <si>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</si>
  <si>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</si>
  <si>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Alexander</t>
  </si>
  <si>
    <t>Hans</t>
  </si>
  <si>
    <t>Tigran</t>
  </si>
  <si>
    <t>Carmen</t>
  </si>
  <si>
    <t>Rick</t>
  </si>
  <si>
    <t>Daan</t>
  </si>
  <si>
    <t>Sera</t>
  </si>
  <si>
    <t>Martijn</t>
  </si>
  <si>
    <t>Sebastiaan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</si>
</sst>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50" zoomScaleNormal="100" workbookViewId="0">
      <selection activeCell="L62" sqref="L62"/>
    </sheetView>
  </sheetViews>
  <sheetFormatPr defaultRowHeight="14.4" x14ac:dyDescent="0.3"/>
  <cols>
    <col min="1" max="1" width="3"/>
    <col min="2" max="2" width="8.109375"/>
    <col min="3" max="3" width="7"/>
    <col min="4" max="4" width="9.44140625" bestFit="1" customWidth="1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43537</v>
      </c>
      <c r="F3" t="s">
        <v>2</v>
      </c>
      <c r="H3" s="2"/>
    </row>
    <row r="4" spans="1:8" x14ac:dyDescent="0.3">
      <c r="A4" t="s">
        <v>3</v>
      </c>
      <c r="D4" s="2">
        <v>2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 t="s">
        <v>60</v>
      </c>
      <c r="H8" s="2">
        <v>89</v>
      </c>
    </row>
    <row r="9" spans="1:8" x14ac:dyDescent="0.3">
      <c r="A9" t="s">
        <v>9</v>
      </c>
      <c r="D9" s="2" t="s">
        <v>61</v>
      </c>
      <c r="H9" s="2">
        <v>82</v>
      </c>
    </row>
    <row r="10" spans="1:8" x14ac:dyDescent="0.3">
      <c r="A10" t="s">
        <v>10</v>
      </c>
      <c r="D10" s="2" t="s">
        <v>62</v>
      </c>
      <c r="H10" s="2">
        <v>80</v>
      </c>
    </row>
    <row r="11" spans="1:8" x14ac:dyDescent="0.3">
      <c r="A11" t="s">
        <v>11</v>
      </c>
      <c r="D11" s="2" t="s">
        <v>63</v>
      </c>
      <c r="H11" s="2">
        <v>62</v>
      </c>
    </row>
    <row r="12" spans="1:8" x14ac:dyDescent="0.3">
      <c r="A12" t="s">
        <v>12</v>
      </c>
      <c r="D12" s="2" t="s">
        <v>64</v>
      </c>
      <c r="H12" s="2">
        <v>70</v>
      </c>
    </row>
    <row r="13" spans="1:8" x14ac:dyDescent="0.3">
      <c r="A13" t="s">
        <v>13</v>
      </c>
      <c r="D13" s="2" t="s">
        <v>65</v>
      </c>
      <c r="H13" s="2">
        <v>74</v>
      </c>
    </row>
    <row r="14" spans="1:8" x14ac:dyDescent="0.3">
      <c r="A14" t="s">
        <v>14</v>
      </c>
      <c r="D14" s="2" t="s">
        <v>66</v>
      </c>
      <c r="H14" s="2">
        <v>65</v>
      </c>
    </row>
    <row r="15" spans="1:8" x14ac:dyDescent="0.3">
      <c r="A15" t="s">
        <v>15</v>
      </c>
      <c r="D15" s="2" t="s">
        <v>67</v>
      </c>
      <c r="H15" s="2">
        <v>80</v>
      </c>
    </row>
    <row r="16" spans="1:8" x14ac:dyDescent="0.3">
      <c r="A16" t="s">
        <v>16</v>
      </c>
      <c r="D16" s="2" t="s">
        <v>68</v>
      </c>
      <c r="H16" s="2">
        <v>82</v>
      </c>
    </row>
    <row r="18" spans="1:10" x14ac:dyDescent="0.3">
      <c r="A18" t="s">
        <v>17</v>
      </c>
      <c r="D18" s="2">
        <v>2800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4">
        <v>1.8576388888888889E-2</v>
      </c>
      <c r="C28" s="2"/>
      <c r="D28" s="2">
        <f>(17970+17980+17980+18000+17970+18000)/6</f>
        <v>17983.333333333332</v>
      </c>
      <c r="E28" s="2">
        <f>(253+254+253+254+252+254)/6</f>
        <v>253.33333333333334</v>
      </c>
      <c r="F28" s="2">
        <f>(1.2+1+1.2+1+1+1.1)/6</f>
        <v>1.0833333333333333</v>
      </c>
      <c r="G28" s="2">
        <f>(735+736+737+738+737+737)/6</f>
        <v>736.66666666666663</v>
      </c>
      <c r="H28" s="2">
        <f>(790+790+792+794+790+788)/6</f>
        <v>790.66666666666663</v>
      </c>
      <c r="I28" s="2">
        <f>(613+617+616+613+615+611)/6</f>
        <v>614.16666666666663</v>
      </c>
      <c r="J28" s="2">
        <f>(-18.2-18-18-18.2-18.2-18)/6</f>
        <v>-18.100000000000001</v>
      </c>
    </row>
    <row r="29" spans="1:10" x14ac:dyDescent="0.3">
      <c r="A29">
        <v>2</v>
      </c>
      <c r="B29" s="7">
        <v>2.0254629629629629E-2</v>
      </c>
      <c r="C29" s="2"/>
      <c r="D29" s="2">
        <f>(18000+17990+18000+18000+17990+18000)/6</f>
        <v>17996.666666666668</v>
      </c>
      <c r="E29" s="2">
        <f>(217+216+216+218+216+217)/6</f>
        <v>216.66666666666666</v>
      </c>
      <c r="F29" s="2">
        <f>(2+2+2+2+2+1.9)/6</f>
        <v>1.9833333333333334</v>
      </c>
      <c r="G29" s="2">
        <f>(577+576+577+575+577+577)/6</f>
        <v>576.5</v>
      </c>
      <c r="H29" s="2">
        <f>(629+629+630+626+628+630)/6</f>
        <v>628.66666666666663</v>
      </c>
      <c r="I29" s="2">
        <f>(662+663+662+659+665+662)/6</f>
        <v>662.16666666666663</v>
      </c>
      <c r="J29" s="2">
        <f>(-21.2-21.2-21.2-21-21.5-21.2)/6</f>
        <v>-21.216666666666665</v>
      </c>
    </row>
    <row r="30" spans="1:10" x14ac:dyDescent="0.3">
      <c r="A30">
        <v>3</v>
      </c>
      <c r="B30" s="7">
        <v>2.1701388888888892E-2</v>
      </c>
      <c r="C30" s="2"/>
      <c r="D30" s="2">
        <f>(18000+18000+18000+18000+18000+18000)/6</f>
        <v>18000</v>
      </c>
      <c r="E30" s="2">
        <f>(191+192+192+191+192+190)/6</f>
        <v>191.33333333333334</v>
      </c>
      <c r="F30" s="2">
        <f>(2.9+3+2.8+2.9+3.2+3)/6</f>
        <v>2.9666666666666668</v>
      </c>
      <c r="G30" s="2">
        <f>(500+500+507+508+500+506)/6</f>
        <v>503.5</v>
      </c>
      <c r="H30" s="2">
        <f>(537+536+543+540+537+540)/6</f>
        <v>538.83333333333337</v>
      </c>
      <c r="I30" s="2">
        <f>(693+695+693+694+697+690)/6</f>
        <v>693.66666666666663</v>
      </c>
      <c r="J30" s="2">
        <f>(-23.5-23.5-23.5-23.5-23.5-23.5)/6</f>
        <v>-23.5</v>
      </c>
    </row>
    <row r="31" spans="1:10" x14ac:dyDescent="0.3">
      <c r="A31">
        <v>4</v>
      </c>
      <c r="B31" s="7">
        <v>2.3078703703703702E-2</v>
      </c>
      <c r="C31" s="2"/>
      <c r="D31" s="2">
        <f>(18000+18000+17990+17990+17990+17990)/6</f>
        <v>17993.333333333332</v>
      </c>
      <c r="E31" s="2">
        <f>(159+160+160+159+160+160)/6</f>
        <v>159.66666666666666</v>
      </c>
      <c r="F31" s="2">
        <f>(5.1+4.8+4.7+4.8+4.9+4.7)/6</f>
        <v>4.833333333333333</v>
      </c>
      <c r="G31" s="2">
        <f>(395+392+393+392+392+392)/6</f>
        <v>392.66666666666669</v>
      </c>
      <c r="H31" s="2">
        <f>(426+428+427+428+428+428)/6</f>
        <v>427.5</v>
      </c>
      <c r="I31" s="2">
        <f>(716+717+717+715+717+717)/6</f>
        <v>716.5</v>
      </c>
      <c r="J31" s="2">
        <f>(-25.8-25.5-25.5-25.5-25.5-25.5)/6</f>
        <v>-25.55</v>
      </c>
    </row>
    <row r="32" spans="1:10" x14ac:dyDescent="0.3">
      <c r="A32">
        <v>5</v>
      </c>
      <c r="B32" s="7">
        <v>2.4328703703703703E-2</v>
      </c>
      <c r="C32" s="2"/>
      <c r="D32" s="2">
        <f>(17980+17980+17980+17980+17980+17980)/6</f>
        <v>17980</v>
      </c>
      <c r="E32" s="2">
        <f>(123+123+124+123+123+124)/6</f>
        <v>123.33333333333333</v>
      </c>
      <c r="F32" s="2">
        <f>(8.8+8.9+8.9+8.9+8.9+8.9)/6</f>
        <v>8.8833333333333329</v>
      </c>
      <c r="G32" s="2">
        <f>(351+352+353+352+352+352)/6</f>
        <v>352</v>
      </c>
      <c r="H32" s="2">
        <f>(385+386+379+385+385+385)/6</f>
        <v>384.16666666666669</v>
      </c>
      <c r="I32" s="2">
        <f>(739+737+735+738+737+736)/6</f>
        <v>737</v>
      </c>
      <c r="J32" s="2">
        <f>(-27.5-27.5-27.5-27.5-27.5-27.5)/6</f>
        <v>-27.5</v>
      </c>
    </row>
    <row r="33" spans="1:10" x14ac:dyDescent="0.3">
      <c r="A33">
        <v>6</v>
      </c>
      <c r="B33" s="7">
        <v>2.6377314814814815E-2</v>
      </c>
      <c r="C33" s="2"/>
      <c r="D33" s="2">
        <f>(18000+18000+18000+18000+18000+18000)/6</f>
        <v>18000</v>
      </c>
      <c r="E33" s="2">
        <f>(116+116+116+116+116+116)/6</f>
        <v>116</v>
      </c>
      <c r="F33" s="2">
        <f>(10+10+10.1+10.1+10.1+10)/6</f>
        <v>10.050000000000001</v>
      </c>
      <c r="G33" s="2">
        <f>(366+366+366+367+367+367)/6</f>
        <v>366.5</v>
      </c>
      <c r="H33" s="2">
        <f>(386+387+387+387+386+387)/6</f>
        <v>386.66666666666669</v>
      </c>
      <c r="I33" s="2">
        <f>(774+773+775+773+774+774)/6</f>
        <v>773.83333333333337</v>
      </c>
      <c r="J33" s="2">
        <f>(-28-28.2-28-28-28-28.2)/6</f>
        <v>-28.066666666666663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>
        <v>3.2928240740740737E-2</v>
      </c>
      <c r="C59" s="2"/>
      <c r="D59" s="2">
        <v>7080</v>
      </c>
      <c r="E59" s="2">
        <v>167.833</v>
      </c>
      <c r="F59" s="2">
        <v>4.1833</v>
      </c>
      <c r="G59" s="2">
        <v>0.6</v>
      </c>
      <c r="H59" s="2">
        <v>3.9</v>
      </c>
      <c r="I59" s="2">
        <v>0</v>
      </c>
      <c r="J59" s="2">
        <v>453.5</v>
      </c>
      <c r="K59" s="2">
        <v>500.5</v>
      </c>
      <c r="L59" s="2">
        <v>896</v>
      </c>
      <c r="M59" s="2">
        <v>-2.2000000000000002</v>
      </c>
    </row>
    <row r="60" spans="1:13" x14ac:dyDescent="0.3">
      <c r="A60">
        <v>2</v>
      </c>
      <c r="B60" s="5">
        <v>3.4479166666666665E-2</v>
      </c>
      <c r="C60" s="2"/>
      <c r="D60" s="2">
        <v>7166</v>
      </c>
      <c r="E60" s="2">
        <v>155</v>
      </c>
      <c r="F60" s="2">
        <v>5.0166700000000004</v>
      </c>
      <c r="G60" s="2">
        <v>0.3</v>
      </c>
      <c r="H60" s="2">
        <v>3.8</v>
      </c>
      <c r="I60" s="2">
        <v>-15.5</v>
      </c>
      <c r="J60" s="2">
        <v>445</v>
      </c>
      <c r="K60" s="2">
        <v>492</v>
      </c>
      <c r="L60" s="2">
        <v>929.5</v>
      </c>
      <c r="M60" s="2">
        <v>-3.2</v>
      </c>
    </row>
    <row r="61" spans="1:13" x14ac:dyDescent="0.3">
      <c r="A61">
        <v>3</v>
      </c>
      <c r="B61" s="5">
        <v>3.5474537037037041E-2</v>
      </c>
      <c r="C61" s="2"/>
      <c r="D61" s="2">
        <v>7335</v>
      </c>
      <c r="E61" s="2">
        <v>145.833</v>
      </c>
      <c r="F61" s="2">
        <v>5.95</v>
      </c>
      <c r="G61" s="2">
        <v>0</v>
      </c>
      <c r="H61" s="2">
        <v>3.8</v>
      </c>
      <c r="I61" s="2">
        <v>-34.5</v>
      </c>
      <c r="J61" s="2">
        <v>446</v>
      </c>
      <c r="K61" s="2">
        <v>492</v>
      </c>
      <c r="L61" s="2">
        <v>954</v>
      </c>
      <c r="M61" s="2">
        <v>-4</v>
      </c>
    </row>
    <row r="62" spans="1:13" x14ac:dyDescent="0.3">
      <c r="A62">
        <v>4</v>
      </c>
      <c r="B62" s="5">
        <v>3.7268518518518513E-2</v>
      </c>
      <c r="C62" s="2"/>
      <c r="D62" s="2">
        <v>6518.33</v>
      </c>
      <c r="E62" s="2">
        <v>176</v>
      </c>
      <c r="F62" s="2">
        <v>3.5832999999999999</v>
      </c>
      <c r="G62" s="2">
        <v>0.83333000000000002</v>
      </c>
      <c r="H62" s="2">
        <v>3.8</v>
      </c>
      <c r="I62" s="2">
        <v>15.5</v>
      </c>
      <c r="J62" s="2">
        <v>467.5</v>
      </c>
      <c r="K62" s="2">
        <v>513</v>
      </c>
      <c r="L62" s="2">
        <v>994</v>
      </c>
      <c r="M62" s="2">
        <v>-1</v>
      </c>
    </row>
    <row r="63" spans="1:13" x14ac:dyDescent="0.3">
      <c r="A63">
        <v>5</v>
      </c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">
      <c r="A64">
        <v>6</v>
      </c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/>
      <c r="E71" t="s">
        <v>51</v>
      </c>
      <c r="H71" s="2"/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3.9178240740740743E-2</v>
      </c>
      <c r="C75" s="2"/>
      <c r="D75" s="2">
        <v>8488.33</v>
      </c>
      <c r="E75" s="2">
        <v>159.33000000000001</v>
      </c>
      <c r="F75" s="2">
        <v>4.7</v>
      </c>
      <c r="G75" s="2">
        <v>0.4</v>
      </c>
      <c r="H75" s="2">
        <v>3.3</v>
      </c>
      <c r="I75" s="2">
        <v>0</v>
      </c>
      <c r="J75" s="2">
        <v>477.5</v>
      </c>
      <c r="K75" s="2">
        <v>509.5</v>
      </c>
      <c r="L75" s="2">
        <v>1053</v>
      </c>
      <c r="M75" s="2">
        <v>-5.2</v>
      </c>
    </row>
    <row r="76" spans="1:13" x14ac:dyDescent="0.3">
      <c r="A76">
        <v>2</v>
      </c>
      <c r="B76" s="5">
        <v>4.040509259259259E-2</v>
      </c>
      <c r="C76" s="2"/>
      <c r="D76" s="2">
        <v>8638</v>
      </c>
      <c r="E76" s="2">
        <v>161</v>
      </c>
      <c r="F76" s="2">
        <v>4.62</v>
      </c>
      <c r="G76" s="2">
        <v>-0.15</v>
      </c>
      <c r="H76" s="2">
        <v>3.3</v>
      </c>
      <c r="I76" s="2">
        <v>-21.5</v>
      </c>
      <c r="J76" s="2">
        <v>474</v>
      </c>
      <c r="K76" s="2">
        <v>505</v>
      </c>
      <c r="L76" s="2">
        <v>1082</v>
      </c>
      <c r="M76" s="2">
        <v>-5.5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7">
        <v>4.1666666666666664E-2</v>
      </c>
      <c r="E83" t="s">
        <v>55</v>
      </c>
      <c r="G83" s="5">
        <v>4.3692129629629629E-2</v>
      </c>
      <c r="H83" t="s">
        <v>56</v>
      </c>
      <c r="J83" s="5">
        <v>4.5000000000000005E-2</v>
      </c>
    </row>
    <row r="84" spans="1:10" x14ac:dyDescent="0.3">
      <c r="A84" t="s">
        <v>57</v>
      </c>
      <c r="D84" s="5">
        <v>4.1145833333333333E-2</v>
      </c>
      <c r="E84" t="s">
        <v>58</v>
      </c>
      <c r="G84" s="5">
        <v>4.4120370370370372E-2</v>
      </c>
      <c r="H84" t="s">
        <v>59</v>
      </c>
      <c r="J84" s="5">
        <v>4.5856481481481477E-2</v>
      </c>
    </row>
  </sheetData>
  <sheetProtection sheet="1" objects="1" scenarios="1" selectLockedCells="1"/>
  <conditionalFormatting sqref="B34:J34 B28:J28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B30:J33 B29:F29 H29:J29">
    <cfRule type="expression" priority="5">
      <formula>LEN(TRIM(B29))=0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4">
    <cfRule type="expression" priority="14">
      <formula>LEN(TRIM(D84))=0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Sebastiaan van Paasen</cp:lastModifiedBy>
  <cp:revision>0</cp:revision>
  <cp:lastPrinted>2013-02-27T10:55:04Z</cp:lastPrinted>
  <dcterms:created xsi:type="dcterms:W3CDTF">2013-02-25T15:54:42Z</dcterms:created>
  <dcterms:modified xsi:type="dcterms:W3CDTF">2019-03-22T13:27:27Z</dcterms:modified>
  <dc:language>en-GB</dc:language>
</cp:coreProperties>
</file>