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stvil/Documents/Python/Python-DEV/Beta Custom - GIT pulls copy/Base-master/"/>
    </mc:Choice>
  </mc:AlternateContent>
  <xr:revisionPtr revIDLastSave="0" documentId="13_ncr:1_{0F971FF0-62B7-514C-A3EC-65858301C49D}" xr6:coauthVersionLast="45" xr6:coauthVersionMax="45" xr10:uidLastSave="{00000000-0000-0000-0000-000000000000}"/>
  <bookViews>
    <workbookView xWindow="0" yWindow="500" windowWidth="34400" windowHeight="26680" xr2:uid="{6D2FD160-8254-EE40-84D1-93985ABC4C52}"/>
  </bookViews>
  <sheets>
    <sheet name="Bucket Report ex-WRPP" sheetId="1" r:id="rId1"/>
    <sheet name="WRP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F10" i="2" l="1"/>
  <c r="G10" i="2" s="1"/>
  <c r="F11" i="2"/>
  <c r="G11" i="2" s="1"/>
  <c r="F12" i="2"/>
  <c r="G12" i="2" s="1"/>
  <c r="F14" i="2"/>
  <c r="G14" i="2" s="1"/>
  <c r="F15" i="2"/>
  <c r="G15" i="2" s="1"/>
  <c r="F17" i="2"/>
  <c r="G17" i="2" s="1"/>
  <c r="F18" i="2"/>
  <c r="G18" i="2" s="1"/>
  <c r="F8" i="2"/>
  <c r="G8" i="2" s="1"/>
  <c r="C18" i="2"/>
  <c r="C16" i="2"/>
  <c r="F16" i="2" s="1"/>
  <c r="G16" i="2" s="1"/>
  <c r="C13" i="2"/>
  <c r="F13" i="2" s="1"/>
  <c r="G13" i="2" s="1"/>
  <c r="C11" i="2"/>
  <c r="C9" i="2"/>
  <c r="C19" i="2" s="1"/>
  <c r="F9" i="2" l="1"/>
  <c r="F19" i="2" l="1"/>
  <c r="G9" i="2"/>
  <c r="G19" i="2" s="1"/>
</calcChain>
</file>

<file path=xl/sharedStrings.xml><?xml version="1.0" encoding="utf-8"?>
<sst xmlns="http://schemas.openxmlformats.org/spreadsheetml/2006/main" count="155" uniqueCount="106">
  <si>
    <t>Wellington Trust Company</t>
  </si>
  <si>
    <t>Assets and Annualized Base Revenue</t>
  </si>
  <si>
    <t>Sorted by Model Classification</t>
  </si>
  <si>
    <t>Bucket Report ex-WRPP as of 12/30/2020</t>
  </si>
  <si>
    <t>Pool Bucket</t>
  </si>
  <si>
    <t>WMC_AC</t>
  </si>
  <si>
    <t>ACCT_NM</t>
  </si>
  <si>
    <t>Values</t>
  </si>
  <si>
    <t>Sum of Assets2</t>
  </si>
  <si>
    <t>Annualized Based Revenue</t>
  </si>
  <si>
    <t>Monthly Base Revenue</t>
  </si>
  <si>
    <t>Base Effective Rate</t>
  </si>
  <si>
    <t>Complex Alpha</t>
  </si>
  <si>
    <t>BOS</t>
  </si>
  <si>
    <t>0113</t>
  </si>
  <si>
    <t>WTC-CIF DIV Inflation Hedges</t>
  </si>
  <si>
    <t>33T4</t>
  </si>
  <si>
    <t>WTC-CIF DIV Cap Value</t>
  </si>
  <si>
    <t>6W44</t>
  </si>
  <si>
    <t>Complex Alpha Total</t>
  </si>
  <si>
    <t xml:space="preserve">Core Equity </t>
  </si>
  <si>
    <t>01544</t>
  </si>
  <si>
    <t>4H789</t>
  </si>
  <si>
    <t>6W90</t>
  </si>
  <si>
    <t>33U5</t>
  </si>
  <si>
    <t>WTC-CIF Research Equity</t>
  </si>
  <si>
    <t>Core Equity Total</t>
  </si>
  <si>
    <t>Fixed Income</t>
  </si>
  <si>
    <t xml:space="preserve">Global/International Equity </t>
  </si>
  <si>
    <t>884P</t>
  </si>
  <si>
    <t>4NM8</t>
  </si>
  <si>
    <t>4H45</t>
  </si>
  <si>
    <t>H456</t>
  </si>
  <si>
    <t>4NM9</t>
  </si>
  <si>
    <t>NM54</t>
  </si>
  <si>
    <t>NM55</t>
  </si>
  <si>
    <t>NM56</t>
  </si>
  <si>
    <t>NM57</t>
  </si>
  <si>
    <t>NM58</t>
  </si>
  <si>
    <t>NM59</t>
  </si>
  <si>
    <t>NM60</t>
  </si>
  <si>
    <t>TM61</t>
  </si>
  <si>
    <t>TM62</t>
  </si>
  <si>
    <t>TM63</t>
  </si>
  <si>
    <t>TM64</t>
  </si>
  <si>
    <t>TM65</t>
  </si>
  <si>
    <t>TM66</t>
  </si>
  <si>
    <t>TM67</t>
  </si>
  <si>
    <t>Fixed Income Total</t>
  </si>
  <si>
    <t>WTC-CTF EMSE</t>
  </si>
  <si>
    <t>WTC-CTF BioTechnology</t>
  </si>
  <si>
    <t>WTC-CTF Opportunistic Invsmnt</t>
  </si>
  <si>
    <t>WTC CTF II Gbl Perspectives</t>
  </si>
  <si>
    <t>WTC-CTF II intl Quality Growth</t>
  </si>
  <si>
    <t>WTC-CTF Emerging Markets</t>
  </si>
  <si>
    <t>HK</t>
  </si>
  <si>
    <t>36Q4</t>
  </si>
  <si>
    <t>4G51</t>
  </si>
  <si>
    <t>WTC-CTF Asia Contrarian Equity</t>
  </si>
  <si>
    <t>WTC -CTF Emerging Markets</t>
  </si>
  <si>
    <t>WTC-CTF China Opportunities</t>
  </si>
  <si>
    <t>SF</t>
  </si>
  <si>
    <t>65B3</t>
  </si>
  <si>
    <t>WTC-CTF Global Impact</t>
  </si>
  <si>
    <t>SING</t>
  </si>
  <si>
    <t>3R29</t>
  </si>
  <si>
    <t>3V54</t>
  </si>
  <si>
    <t>6J24</t>
  </si>
  <si>
    <t>92V8</t>
  </si>
  <si>
    <t>WTC-CTF Emerging Mkt Resrch Equity</t>
  </si>
  <si>
    <t>TOK</t>
  </si>
  <si>
    <t>39J7</t>
  </si>
  <si>
    <t>3IJ2</t>
  </si>
  <si>
    <t>WTC-CTF Asia Technology</t>
  </si>
  <si>
    <t>WTC-CTF Japan SC Equity</t>
  </si>
  <si>
    <t>6D32</t>
  </si>
  <si>
    <t xml:space="preserve">WTC-CIF DIV Recap </t>
  </si>
  <si>
    <t>WTC-CIF DIV Option Equity</t>
  </si>
  <si>
    <t>WTC-CIF DIV Inflation Rally</t>
  </si>
  <si>
    <t>WTC-CTF Japan Val Realization</t>
  </si>
  <si>
    <t>Global/International Equity Total</t>
  </si>
  <si>
    <t>Special Equity</t>
  </si>
  <si>
    <t>WTC-CIF Real Estate</t>
  </si>
  <si>
    <t>WTC-CTF Commodities</t>
  </si>
  <si>
    <t>WTC-CTF Real Estate</t>
  </si>
  <si>
    <t>35Z7</t>
  </si>
  <si>
    <t>3V37</t>
  </si>
  <si>
    <t>WTC-CIF Enduring Assets</t>
  </si>
  <si>
    <t>WTC-CIF Enduring Market</t>
  </si>
  <si>
    <t>WTC-CIF Opportunistic growth</t>
  </si>
  <si>
    <t>WTC-CTF Opprotunistic growth</t>
  </si>
  <si>
    <t>WTC-CIF Opportunistic Invsmnt</t>
  </si>
  <si>
    <t>48C2</t>
  </si>
  <si>
    <t>H23L</t>
  </si>
  <si>
    <t>RAD</t>
  </si>
  <si>
    <t>WTC-CIF II Mid Cap Value</t>
  </si>
  <si>
    <t>Special Equity Total</t>
  </si>
  <si>
    <t>Grand Total</t>
  </si>
  <si>
    <t>Location</t>
  </si>
  <si>
    <t>Sum of Assets</t>
  </si>
  <si>
    <t>Sum of Total Base Fee</t>
  </si>
  <si>
    <t>Fee Rate</t>
  </si>
  <si>
    <t>Annualized Base revenue</t>
  </si>
  <si>
    <t>Core Equity</t>
  </si>
  <si>
    <t>Global/International Equity</t>
  </si>
  <si>
    <t>Bucket Report ex-WRPP as of 12/30/2021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</si>
</sst>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C9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3"/>
    <xf numFmtId="0" fontId="2" fillId="2" borderId="1" xfId="3" applyAlignment="1">
      <alignment horizontal="center"/>
    </xf>
    <xf numFmtId="43" fontId="0" fillId="0" borderId="0" xfId="1" applyFont="1"/>
    <xf numFmtId="9" fontId="0" fillId="0" borderId="0" xfId="2" applyFont="1"/>
    <xf numFmtId="0" fontId="0" fillId="3" borderId="0" xfId="0" applyFill="1"/>
    <xf numFmtId="0" fontId="0" fillId="3" borderId="0" xfId="0" applyFill="1" applyAlignment="1">
      <alignment horizontal="center"/>
    </xf>
    <xf numFmtId="43" fontId="0" fillId="3" borderId="0" xfId="0" applyNumberFormat="1" applyFill="1"/>
    <xf numFmtId="9" fontId="0" fillId="3" borderId="0" xfId="2" applyFont="1" applyFill="1"/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2" applyFont="1" applyFill="1"/>
    <xf numFmtId="0" fontId="0" fillId="0" borderId="0" xfId="0" applyFill="1"/>
    <xf numFmtId="11" fontId="0" fillId="0" borderId="0" xfId="0" applyNumberFormat="1" applyAlignment="1">
      <alignment horizontal="center"/>
    </xf>
    <xf numFmtId="0" fontId="3" fillId="0" borderId="0" xfId="0" applyFont="1"/>
    <xf numFmtId="0" fontId="3" fillId="5" borderId="2" xfId="4" applyFont="1" applyFill="1"/>
    <xf numFmtId="0" fontId="0" fillId="6" borderId="0" xfId="0" applyFill="1"/>
    <xf numFmtId="0" fontId="0" fillId="7" borderId="0" xfId="0" applyFill="1"/>
    <xf numFmtId="10" fontId="0" fillId="0" borderId="3" xfId="2" applyNumberFormat="1" applyFont="1" applyBorder="1"/>
    <xf numFmtId="43" fontId="0" fillId="0" borderId="3" xfId="0" applyNumberFormat="1" applyBorder="1"/>
    <xf numFmtId="10" fontId="0" fillId="0" borderId="4" xfId="2" applyNumberFormat="1" applyFont="1" applyBorder="1"/>
    <xf numFmtId="43" fontId="0" fillId="0" borderId="4" xfId="0" applyNumberFormat="1" applyBorder="1"/>
    <xf numFmtId="10" fontId="0" fillId="0" borderId="6" xfId="2" applyNumberFormat="1" applyFont="1" applyBorder="1"/>
    <xf numFmtId="43" fontId="0" fillId="0" borderId="6" xfId="0" applyNumberFormat="1" applyBorder="1"/>
    <xf numFmtId="43" fontId="0" fillId="0" borderId="0" xfId="0" applyNumberForma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43" fontId="0" fillId="0" borderId="5" xfId="1" applyFont="1" applyBorder="1"/>
    <xf numFmtId="2" fontId="0" fillId="0" borderId="0" xfId="1" applyNumberFormat="1" applyFont="1"/>
    <xf numFmtId="2" fontId="2" fillId="2" borderId="1" xfId="1" applyNumberFormat="1" applyFont="1" applyFill="1" applyBorder="1"/>
    <xf numFmtId="2" fontId="0" fillId="3" borderId="0" xfId="1" applyNumberFormat="1" applyFont="1" applyFill="1"/>
    <xf numFmtId="2" fontId="0" fillId="4" borderId="0" xfId="1" applyNumberFormat="1" applyFont="1" applyFill="1"/>
  </cellXfs>
  <cellStyles count="5">
    <cellStyle name="Check Cell" xfId="3" builtinId="23"/>
    <cellStyle name="Comma" xfId="1" builtinId="3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colors>
    <mruColors>
      <color rgb="FFFFC9E7"/>
      <color rgb="FFFF8F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BB69-F739-3840-9315-B6C48AFA184C}">
  <dimension ref="A1:I64"/>
  <sheetViews>
    <sheetView tabSelected="1" topLeftCell="A5" workbookViewId="0">
      <selection activeCell="I65" sqref="I65"/>
    </sheetView>
  </sheetViews>
  <sheetFormatPr baseColWidth="10" defaultRowHeight="16" x14ac:dyDescent="0.2"/>
  <cols>
    <col min="1" max="1" width="38.33203125" customWidth="1"/>
    <col min="3" max="3" width="10.83203125" style="1"/>
    <col min="4" max="4" width="28.83203125" customWidth="1"/>
    <col min="5" max="5" width="18.6640625" style="30" bestFit="1" customWidth="1"/>
    <col min="6" max="6" width="23.6640625" style="30" bestFit="1" customWidth="1"/>
    <col min="7" max="7" width="20.1640625" style="30" bestFit="1" customWidth="1"/>
    <col min="8" max="8" width="17.33203125" bestFit="1" customWidth="1"/>
    <col min="9" max="9" width="17.66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s="16" t="s">
        <v>105</v>
      </c>
    </row>
    <row r="6" spans="1:8" ht="17" thickBot="1" x14ac:dyDescent="0.25"/>
    <row r="7" spans="1:8" ht="18" thickTop="1" thickBot="1" x14ac:dyDescent="0.25">
      <c r="A7" s="3" t="s">
        <v>4</v>
      </c>
      <c r="B7" s="3"/>
      <c r="C7" s="4" t="s">
        <v>5</v>
      </c>
      <c r="D7" s="3" t="s">
        <v>6</v>
      </c>
      <c r="E7" s="31" t="s">
        <v>8</v>
      </c>
      <c r="F7" s="31" t="s">
        <v>9</v>
      </c>
      <c r="G7" s="31" t="s">
        <v>10</v>
      </c>
      <c r="H7" s="3" t="s">
        <v>11</v>
      </c>
    </row>
    <row r="8" spans="1:8" ht="17" thickTop="1" x14ac:dyDescent="0.2">
      <c r="A8" t="s">
        <v>12</v>
      </c>
      <c r="B8" t="s">
        <v>13</v>
      </c>
      <c r="C8" s="2" t="s">
        <v>14</v>
      </c>
      <c r="D8" t="s">
        <v>15</v>
      </c>
      <c r="E8" s="30">
        <v>2581586993.3369231</v>
      </c>
      <c r="F8" s="30">
        <v>3758.0414247848789</v>
      </c>
      <c r="G8" s="30">
        <v>187486.12565906957</v>
      </c>
      <c r="H8" s="6">
        <v>0.95723824920383227</v>
      </c>
    </row>
    <row r="9" spans="1:8" x14ac:dyDescent="0.2">
      <c r="C9" s="1" t="s">
        <v>16</v>
      </c>
      <c r="D9" t="s">
        <v>17</v>
      </c>
      <c r="E9" s="30">
        <v>2565115816.1599689</v>
      </c>
      <c r="F9" s="30">
        <v>251784.50865478028</v>
      </c>
      <c r="G9" s="30">
        <v>276906.90520039224</v>
      </c>
      <c r="H9" s="6">
        <v>4.9612706851416166E-2</v>
      </c>
    </row>
    <row r="10" spans="1:8" x14ac:dyDescent="0.2">
      <c r="C10" s="1">
        <v>3626</v>
      </c>
      <c r="D10" t="s">
        <v>77</v>
      </c>
      <c r="E10" s="30">
        <v>5197204557.9523706</v>
      </c>
      <c r="F10" s="30">
        <v>226962.83547466583</v>
      </c>
      <c r="G10" s="30">
        <v>202923.57899935934</v>
      </c>
      <c r="H10" s="6">
        <v>0.45193826566416373</v>
      </c>
    </row>
    <row r="11" spans="1:8" x14ac:dyDescent="0.2">
      <c r="C11" s="1" t="s">
        <v>18</v>
      </c>
      <c r="D11" t="s">
        <v>76</v>
      </c>
      <c r="E11" s="30">
        <v>4409064845.0535488</v>
      </c>
      <c r="F11" s="30">
        <v>0</v>
      </c>
      <c r="G11" s="30">
        <v>155023.50943334549</v>
      </c>
      <c r="H11" s="6">
        <v>0.2414535040691872</v>
      </c>
    </row>
    <row r="12" spans="1:8" x14ac:dyDescent="0.2">
      <c r="C12" s="1" t="s">
        <v>32</v>
      </c>
      <c r="D12" t="s">
        <v>78</v>
      </c>
      <c r="E12" s="30">
        <v>1465441113.6626501</v>
      </c>
      <c r="F12" s="30">
        <v>39547.4366297897</v>
      </c>
      <c r="G12" s="30">
        <v>82255.658863647041</v>
      </c>
      <c r="H12" s="6">
        <v>0.60539113129005806</v>
      </c>
    </row>
    <row r="13" spans="1:8" x14ac:dyDescent="0.2">
      <c r="A13" s="7" t="s">
        <v>19</v>
      </c>
      <c r="B13" s="7"/>
      <c r="C13" s="8"/>
      <c r="D13" s="7"/>
      <c r="E13" s="32">
        <v>16218413326.165462</v>
      </c>
      <c r="F13" s="32">
        <v>522052.82218402071</v>
      </c>
      <c r="G13" s="32">
        <v>904595.77815581369</v>
      </c>
      <c r="H13" s="9"/>
    </row>
    <row r="14" spans="1:8" x14ac:dyDescent="0.2">
      <c r="A14" t="s">
        <v>20</v>
      </c>
      <c r="B14" t="s">
        <v>13</v>
      </c>
      <c r="C14" s="2" t="s">
        <v>21</v>
      </c>
      <c r="D14" t="s">
        <v>25</v>
      </c>
      <c r="E14" s="30">
        <v>685653583.98809278</v>
      </c>
      <c r="F14" s="30">
        <v>54287.299060188147</v>
      </c>
      <c r="G14" s="30">
        <v>91079.121647527398</v>
      </c>
      <c r="H14" s="6">
        <v>0.22165547221536674</v>
      </c>
    </row>
    <row r="15" spans="1:8" x14ac:dyDescent="0.2">
      <c r="C15" s="1" t="s">
        <v>24</v>
      </c>
      <c r="D15" t="s">
        <v>15</v>
      </c>
      <c r="E15" s="30">
        <v>60281867.062177755</v>
      </c>
      <c r="F15" s="30">
        <v>127369.72995729611</v>
      </c>
      <c r="G15" s="30">
        <v>176587.26822754892</v>
      </c>
      <c r="H15" s="6">
        <v>6.0408565716122409E-2</v>
      </c>
    </row>
    <row r="16" spans="1:8" x14ac:dyDescent="0.2">
      <c r="C16" s="1">
        <v>3622</v>
      </c>
      <c r="D16" t="s">
        <v>17</v>
      </c>
      <c r="E16" s="30">
        <v>923032420.81592071</v>
      </c>
      <c r="F16" s="30">
        <v>24302.28796634953</v>
      </c>
      <c r="G16" s="30">
        <v>236559.01966523335</v>
      </c>
      <c r="H16" s="6">
        <v>3.0329041616446673E-2</v>
      </c>
    </row>
    <row r="17" spans="1:8" x14ac:dyDescent="0.2">
      <c r="C17" s="1" t="s">
        <v>23</v>
      </c>
      <c r="D17" t="s">
        <v>15</v>
      </c>
      <c r="E17" s="30">
        <v>1292410401.6072495</v>
      </c>
      <c r="F17" s="30">
        <v>131908.155127323</v>
      </c>
      <c r="G17" s="30">
        <v>22277.587495045107</v>
      </c>
      <c r="H17" s="6">
        <v>0.76778386206362303</v>
      </c>
    </row>
    <row r="18" spans="1:8" x14ac:dyDescent="0.2">
      <c r="C18" s="1" t="s">
        <v>22</v>
      </c>
      <c r="D18" t="s">
        <v>17</v>
      </c>
      <c r="E18" s="30">
        <v>206248916.7845628</v>
      </c>
      <c r="F18" s="30">
        <v>197199.99046854762</v>
      </c>
      <c r="G18" s="30">
        <v>32215.865399317951</v>
      </c>
      <c r="H18" s="6">
        <v>0.26647457289493715</v>
      </c>
    </row>
    <row r="19" spans="1:8" x14ac:dyDescent="0.2">
      <c r="A19" s="7" t="s">
        <v>26</v>
      </c>
      <c r="B19" s="7"/>
      <c r="C19" s="8"/>
      <c r="D19" s="7"/>
      <c r="E19" s="32">
        <v>3167627190.2580037</v>
      </c>
      <c r="F19" s="32">
        <v>535067.46257970436</v>
      </c>
      <c r="G19" s="32">
        <v>558718.86243467277</v>
      </c>
      <c r="H19" s="7"/>
    </row>
    <row r="20" spans="1:8" x14ac:dyDescent="0.2">
      <c r="A20" t="s">
        <v>27</v>
      </c>
      <c r="B20" t="s">
        <v>13</v>
      </c>
      <c r="C20" s="2" t="s">
        <v>14</v>
      </c>
      <c r="D20" t="s">
        <v>25</v>
      </c>
      <c r="E20" s="30">
        <v>71529619.196665928</v>
      </c>
      <c r="F20" s="30">
        <v>480019.62188507948</v>
      </c>
      <c r="G20" s="30">
        <v>141169.36319559245</v>
      </c>
      <c r="H20" s="6">
        <v>0.33775249187560219</v>
      </c>
    </row>
    <row r="21" spans="1:8" x14ac:dyDescent="0.2">
      <c r="C21" s="1" t="s">
        <v>16</v>
      </c>
      <c r="D21" t="s">
        <v>15</v>
      </c>
      <c r="E21" s="30">
        <v>238733268.37725782</v>
      </c>
      <c r="F21" s="30">
        <v>434349.83355391747</v>
      </c>
      <c r="G21" s="30">
        <v>126608.64091688226</v>
      </c>
      <c r="H21" s="6">
        <v>0.94361346644808819</v>
      </c>
    </row>
    <row r="22" spans="1:8" x14ac:dyDescent="0.2">
      <c r="C22" s="1">
        <v>3626</v>
      </c>
      <c r="D22" t="s">
        <v>17</v>
      </c>
      <c r="E22" s="30">
        <v>444718068.4659903</v>
      </c>
      <c r="F22" s="30">
        <v>416894.90772634011</v>
      </c>
      <c r="G22" s="30">
        <v>31068.514835617851</v>
      </c>
      <c r="H22" s="6">
        <v>0.97868891584273487</v>
      </c>
    </row>
    <row r="23" spans="1:8" x14ac:dyDescent="0.2">
      <c r="C23" s="1" t="s">
        <v>18</v>
      </c>
      <c r="D23" t="s">
        <v>15</v>
      </c>
      <c r="E23" s="30">
        <v>14641644.204933962</v>
      </c>
      <c r="F23" s="30">
        <v>3239.8757008970051</v>
      </c>
      <c r="G23" s="30">
        <v>155574.33453515067</v>
      </c>
      <c r="H23" s="6">
        <v>0.63750800373971639</v>
      </c>
    </row>
    <row r="24" spans="1:8" x14ac:dyDescent="0.2">
      <c r="C24" s="1" t="s">
        <v>31</v>
      </c>
      <c r="D24" t="s">
        <v>17</v>
      </c>
      <c r="E24" s="30">
        <v>36251723.59244813</v>
      </c>
      <c r="F24" s="30">
        <v>392499.13056224282</v>
      </c>
      <c r="G24" s="30">
        <v>491458.27843120339</v>
      </c>
      <c r="H24" s="6">
        <v>0.66531553575549363</v>
      </c>
    </row>
    <row r="25" spans="1:8" x14ac:dyDescent="0.2">
      <c r="A25" s="7" t="s">
        <v>48</v>
      </c>
      <c r="B25" s="7"/>
      <c r="C25" s="8"/>
      <c r="D25" s="7"/>
      <c r="E25" s="32">
        <v>805874323.83729625</v>
      </c>
      <c r="F25" s="32">
        <v>1727003.369428477</v>
      </c>
      <c r="G25" s="32">
        <v>945879.1319144466</v>
      </c>
      <c r="H25" s="10"/>
    </row>
    <row r="26" spans="1:8" x14ac:dyDescent="0.2">
      <c r="A26" t="s">
        <v>28</v>
      </c>
      <c r="B26" t="s">
        <v>13</v>
      </c>
      <c r="C26" s="1" t="s">
        <v>29</v>
      </c>
      <c r="D26" t="s">
        <v>25</v>
      </c>
      <c r="E26" s="30">
        <v>4594735130.5581112</v>
      </c>
      <c r="F26" s="30">
        <v>216786.87320829427</v>
      </c>
      <c r="G26" s="30">
        <v>602572.17200049176</v>
      </c>
      <c r="H26" s="6">
        <v>0.33497137544364874</v>
      </c>
    </row>
    <row r="27" spans="1:8" x14ac:dyDescent="0.2">
      <c r="C27" s="1" t="s">
        <v>30</v>
      </c>
      <c r="D27" t="s">
        <v>15</v>
      </c>
      <c r="E27" s="30">
        <v>1410921892.5189843</v>
      </c>
      <c r="F27" s="30">
        <v>104770.40895646979</v>
      </c>
      <c r="G27" s="30">
        <v>66263.535227861488</v>
      </c>
      <c r="H27" s="6">
        <v>0.82356205244338121</v>
      </c>
    </row>
    <row r="28" spans="1:8" x14ac:dyDescent="0.2">
      <c r="C28" s="1" t="s">
        <v>33</v>
      </c>
      <c r="D28" t="s">
        <v>17</v>
      </c>
      <c r="E28" s="30">
        <v>234230744.31779075</v>
      </c>
      <c r="F28" s="30">
        <v>152010.47163842473</v>
      </c>
      <c r="G28" s="30">
        <v>73853.062859802187</v>
      </c>
      <c r="H28" s="6">
        <v>0.41403972973779779</v>
      </c>
    </row>
    <row r="29" spans="1:8" x14ac:dyDescent="0.2">
      <c r="C29" s="1" t="s">
        <v>34</v>
      </c>
      <c r="D29" t="s">
        <v>15</v>
      </c>
      <c r="E29" s="30">
        <v>540745680.47801626</v>
      </c>
      <c r="F29" s="30">
        <v>120366.45895537533</v>
      </c>
      <c r="G29" s="30">
        <v>352081.53847932478</v>
      </c>
      <c r="H29" s="6">
        <v>0.53051573620556969</v>
      </c>
    </row>
    <row r="30" spans="1:8" x14ac:dyDescent="0.2">
      <c r="C30" s="1" t="s">
        <v>35</v>
      </c>
      <c r="D30" t="s">
        <v>17</v>
      </c>
      <c r="E30" s="30">
        <v>4029527936.5754914</v>
      </c>
      <c r="F30" s="30">
        <v>39403.267809997946</v>
      </c>
      <c r="G30" s="30">
        <v>62757.208499674787</v>
      </c>
      <c r="H30" s="6">
        <v>0.72098757374237943</v>
      </c>
    </row>
    <row r="31" spans="1:8" x14ac:dyDescent="0.2">
      <c r="C31" s="1" t="s">
        <v>36</v>
      </c>
      <c r="D31" t="s">
        <v>49</v>
      </c>
      <c r="E31" s="30">
        <v>779984799.40208185</v>
      </c>
      <c r="F31" s="30">
        <v>81056.970042448898</v>
      </c>
      <c r="G31" s="30">
        <v>232103.39280492387</v>
      </c>
      <c r="H31" s="6">
        <v>6.0891982574031278E-2</v>
      </c>
    </row>
    <row r="32" spans="1:8" ht="18" customHeight="1" x14ac:dyDescent="0.2">
      <c r="C32" s="1" t="s">
        <v>37</v>
      </c>
      <c r="D32" t="s">
        <v>50</v>
      </c>
      <c r="E32" s="30">
        <v>4795567791.8759127</v>
      </c>
      <c r="F32" s="30">
        <v>67348.557256754983</v>
      </c>
      <c r="G32" s="30">
        <v>639540.43932917633</v>
      </c>
      <c r="H32" s="6">
        <v>8.9085785401832096E-2</v>
      </c>
    </row>
    <row r="33" spans="1:8" s="14" customFormat="1" x14ac:dyDescent="0.2">
      <c r="A33" s="12"/>
      <c r="B33" s="12"/>
      <c r="C33" s="11" t="s">
        <v>38</v>
      </c>
      <c r="D33" s="12" t="s">
        <v>51</v>
      </c>
      <c r="E33" s="33">
        <v>418622456.43853241</v>
      </c>
      <c r="F33" s="33">
        <v>144574.81353843005</v>
      </c>
      <c r="G33" s="33">
        <v>587575.63932473119</v>
      </c>
      <c r="H33" s="13">
        <v>0.244279710848673</v>
      </c>
    </row>
    <row r="34" spans="1:8" s="14" customFormat="1" x14ac:dyDescent="0.2">
      <c r="A34" s="12"/>
      <c r="B34" s="12"/>
      <c r="C34" s="11" t="s">
        <v>39</v>
      </c>
      <c r="D34" s="12" t="s">
        <v>91</v>
      </c>
      <c r="E34" s="33">
        <v>1274456447.5295811</v>
      </c>
      <c r="F34" s="33">
        <v>92619.093005158444</v>
      </c>
      <c r="G34" s="33">
        <v>105424.22490457156</v>
      </c>
      <c r="H34" s="13">
        <v>0.53877034048639505</v>
      </c>
    </row>
    <row r="35" spans="1:8" x14ac:dyDescent="0.2">
      <c r="C35" s="1" t="s">
        <v>40</v>
      </c>
      <c r="D35" t="s">
        <v>52</v>
      </c>
      <c r="E35" s="30">
        <v>70692188.16997683</v>
      </c>
      <c r="F35" s="30">
        <v>371754.0752495394</v>
      </c>
      <c r="G35" s="30">
        <v>232599.97525926612</v>
      </c>
      <c r="H35" s="6">
        <v>0.72498661205216652</v>
      </c>
    </row>
    <row r="36" spans="1:8" x14ac:dyDescent="0.2">
      <c r="C36" s="1" t="s">
        <v>41</v>
      </c>
      <c r="D36" t="s">
        <v>53</v>
      </c>
      <c r="E36" s="30">
        <v>579682558.10672081</v>
      </c>
      <c r="F36" s="30">
        <v>281781.28280508338</v>
      </c>
      <c r="G36" s="30">
        <v>335594.11766851065</v>
      </c>
      <c r="H36" s="6">
        <v>0.72404525002063225</v>
      </c>
    </row>
    <row r="37" spans="1:8" x14ac:dyDescent="0.2">
      <c r="C37" s="1" t="s">
        <v>42</v>
      </c>
      <c r="D37" t="s">
        <v>54</v>
      </c>
      <c r="E37" s="30">
        <v>33253235.32930829</v>
      </c>
      <c r="F37" s="30">
        <v>33406.408393187914</v>
      </c>
      <c r="G37" s="30">
        <v>43870.525819616763</v>
      </c>
      <c r="H37" s="6">
        <v>0.85415267340867673</v>
      </c>
    </row>
    <row r="38" spans="1:8" x14ac:dyDescent="0.2">
      <c r="C38" s="1" t="s">
        <v>43</v>
      </c>
      <c r="D38" t="s">
        <v>25</v>
      </c>
      <c r="E38" s="30">
        <v>1405776987.9220359</v>
      </c>
      <c r="F38" s="30">
        <v>397678.07007692999</v>
      </c>
      <c r="G38" s="30">
        <v>95717.491230603337</v>
      </c>
      <c r="H38" s="6">
        <v>0.86601495367281478</v>
      </c>
    </row>
    <row r="39" spans="1:8" x14ac:dyDescent="0.2">
      <c r="C39" s="1" t="s">
        <v>44</v>
      </c>
      <c r="D39" t="s">
        <v>15</v>
      </c>
      <c r="E39" s="30">
        <v>9274697.1017075479</v>
      </c>
      <c r="F39" s="30">
        <v>83943.022821423903</v>
      </c>
      <c r="G39" s="30">
        <v>224466.07445891324</v>
      </c>
      <c r="H39" s="6">
        <v>0.23790950868524485</v>
      </c>
    </row>
    <row r="40" spans="1:8" x14ac:dyDescent="0.2">
      <c r="C40" s="1" t="s">
        <v>45</v>
      </c>
      <c r="D40" t="s">
        <v>17</v>
      </c>
      <c r="E40" s="30">
        <v>449290030.93533015</v>
      </c>
      <c r="F40" s="30">
        <v>179140.02809400234</v>
      </c>
      <c r="G40" s="30">
        <v>615226.18073984399</v>
      </c>
      <c r="H40" s="6">
        <v>0.20980325073909656</v>
      </c>
    </row>
    <row r="41" spans="1:8" x14ac:dyDescent="0.2">
      <c r="C41" s="1" t="s">
        <v>46</v>
      </c>
      <c r="D41" t="s">
        <v>15</v>
      </c>
      <c r="E41" s="30">
        <v>1168346341.5421751</v>
      </c>
      <c r="F41" s="30">
        <v>48819.774838895872</v>
      </c>
      <c r="G41" s="30">
        <v>119658.14757077006</v>
      </c>
      <c r="H41" s="6">
        <v>0.90491774946178283</v>
      </c>
    </row>
    <row r="42" spans="1:8" x14ac:dyDescent="0.2">
      <c r="C42" s="1" t="s">
        <v>47</v>
      </c>
      <c r="D42" t="s">
        <v>17</v>
      </c>
      <c r="E42" s="30">
        <v>438043001.34474254</v>
      </c>
      <c r="F42" s="30">
        <v>35997.515991803215</v>
      </c>
      <c r="G42" s="30">
        <v>173630.96516079103</v>
      </c>
      <c r="H42" s="6">
        <v>0.8231767306891602</v>
      </c>
    </row>
    <row r="43" spans="1:8" x14ac:dyDescent="0.2">
      <c r="B43" t="s">
        <v>55</v>
      </c>
      <c r="C43" s="1" t="s">
        <v>56</v>
      </c>
      <c r="D43" t="s">
        <v>58</v>
      </c>
      <c r="E43" s="30">
        <v>382392186.9618997</v>
      </c>
      <c r="F43" s="30">
        <v>68306.797385546713</v>
      </c>
      <c r="G43" s="30">
        <v>434133.01918889204</v>
      </c>
      <c r="H43" s="6">
        <v>0.24164012834713322</v>
      </c>
    </row>
    <row r="44" spans="1:8" x14ac:dyDescent="0.2">
      <c r="C44" s="1" t="s">
        <v>57</v>
      </c>
      <c r="D44" t="s">
        <v>59</v>
      </c>
      <c r="E44" s="30">
        <v>1243974823.7197127</v>
      </c>
      <c r="F44" s="30">
        <v>143520.40968778869</v>
      </c>
      <c r="G44" s="30">
        <v>329785.2441516656</v>
      </c>
      <c r="H44" s="6">
        <v>0.69940075562690451</v>
      </c>
    </row>
    <row r="45" spans="1:8" x14ac:dyDescent="0.2">
      <c r="C45" s="1">
        <v>9331</v>
      </c>
      <c r="D45" t="s">
        <v>60</v>
      </c>
      <c r="E45" s="30">
        <v>458830762.9682464</v>
      </c>
      <c r="F45" s="30">
        <v>367805.1796309994</v>
      </c>
      <c r="G45" s="30">
        <v>360012.50893531373</v>
      </c>
      <c r="H45" s="6">
        <v>3.423832215863809E-2</v>
      </c>
    </row>
    <row r="46" spans="1:8" x14ac:dyDescent="0.2">
      <c r="B46" t="s">
        <v>61</v>
      </c>
      <c r="C46" s="1" t="s">
        <v>62</v>
      </c>
      <c r="D46" t="s">
        <v>63</v>
      </c>
      <c r="E46" s="30">
        <v>585045367.16674721</v>
      </c>
      <c r="F46" s="30">
        <v>93238.482569185726</v>
      </c>
      <c r="G46" s="30">
        <v>183523.10496726906</v>
      </c>
      <c r="H46" s="6">
        <v>0.24224491769015333</v>
      </c>
    </row>
    <row r="47" spans="1:8" x14ac:dyDescent="0.2">
      <c r="B47" t="s">
        <v>64</v>
      </c>
      <c r="C47" s="1" t="s">
        <v>65</v>
      </c>
      <c r="D47" t="s">
        <v>69</v>
      </c>
      <c r="E47" s="30">
        <v>224682979.58620855</v>
      </c>
      <c r="F47" s="30">
        <v>149925.40490433763</v>
      </c>
      <c r="G47" s="30">
        <v>27613.420239708183</v>
      </c>
      <c r="H47" s="6">
        <v>0.89137041844291742</v>
      </c>
    </row>
    <row r="48" spans="1:8" x14ac:dyDescent="0.2">
      <c r="C48" s="1" t="s">
        <v>66</v>
      </c>
      <c r="D48" t="s">
        <v>53</v>
      </c>
      <c r="E48" s="30">
        <v>538519926.95880425</v>
      </c>
      <c r="F48" s="30">
        <v>372333.7979779251</v>
      </c>
      <c r="G48" s="30">
        <v>17814.510978999624</v>
      </c>
      <c r="H48" s="6">
        <v>4.5547264546290767E-2</v>
      </c>
    </row>
    <row r="49" spans="1:9" x14ac:dyDescent="0.2">
      <c r="C49" s="1" t="s">
        <v>67</v>
      </c>
      <c r="D49" t="s">
        <v>54</v>
      </c>
      <c r="E49" s="30">
        <v>1123295548.8279974</v>
      </c>
      <c r="F49" s="30">
        <v>17799.287589176911</v>
      </c>
      <c r="G49" s="30">
        <v>572432.72149839264</v>
      </c>
      <c r="H49" s="6">
        <v>0.85395484352331674</v>
      </c>
    </row>
    <row r="50" spans="1:9" x14ac:dyDescent="0.2">
      <c r="C50" s="1" t="s">
        <v>68</v>
      </c>
      <c r="D50" t="s">
        <v>25</v>
      </c>
      <c r="E50" s="30">
        <v>395978367.6014387</v>
      </c>
      <c r="F50" s="30">
        <v>295115.55389929924</v>
      </c>
      <c r="G50" s="30">
        <v>124960.98828741592</v>
      </c>
      <c r="H50" s="6">
        <v>0.4592946226197655</v>
      </c>
    </row>
    <row r="51" spans="1:9" x14ac:dyDescent="0.2">
      <c r="B51" t="s">
        <v>70</v>
      </c>
      <c r="C51" s="1" t="s">
        <v>71</v>
      </c>
      <c r="D51" t="s">
        <v>73</v>
      </c>
      <c r="E51" s="30">
        <v>169593661.17366821</v>
      </c>
      <c r="F51" s="30">
        <v>5672.5004507345539</v>
      </c>
      <c r="G51" s="30">
        <v>77396.61340866494</v>
      </c>
      <c r="H51" s="6">
        <v>0.8013298766230359</v>
      </c>
    </row>
    <row r="52" spans="1:9" x14ac:dyDescent="0.2">
      <c r="C52" s="1" t="s">
        <v>72</v>
      </c>
      <c r="D52" t="s">
        <v>74</v>
      </c>
      <c r="E52" s="30">
        <v>135816750.61295134</v>
      </c>
      <c r="F52" s="30">
        <v>132575.81960123056</v>
      </c>
      <c r="G52" s="30">
        <v>104834.51024082153</v>
      </c>
      <c r="H52" s="6">
        <v>0.33723076907269334</v>
      </c>
    </row>
    <row r="53" spans="1:9" x14ac:dyDescent="0.2">
      <c r="C53" s="15" t="s">
        <v>75</v>
      </c>
      <c r="D53" t="s">
        <v>79</v>
      </c>
      <c r="E53" s="30">
        <v>1378833066.2359099</v>
      </c>
      <c r="F53" s="30">
        <v>149657.62578631754</v>
      </c>
      <c r="G53" s="30">
        <v>689648.20801472513</v>
      </c>
      <c r="H53" s="6">
        <v>0.96127328290754899</v>
      </c>
    </row>
    <row r="54" spans="1:9" x14ac:dyDescent="0.2">
      <c r="A54" s="7" t="s">
        <v>80</v>
      </c>
      <c r="B54" s="7"/>
      <c r="C54" s="8"/>
      <c r="D54" s="7"/>
      <c r="E54" s="32">
        <v>28870115361.960075</v>
      </c>
      <c r="F54" s="32">
        <v>4247407.9521647636</v>
      </c>
      <c r="G54" s="32">
        <v>7485089.541250742</v>
      </c>
      <c r="H54" s="7"/>
    </row>
    <row r="55" spans="1:9" x14ac:dyDescent="0.2">
      <c r="A55" t="s">
        <v>81</v>
      </c>
      <c r="B55" t="s">
        <v>13</v>
      </c>
      <c r="C55" s="1">
        <v>1988</v>
      </c>
      <c r="D55" t="s">
        <v>82</v>
      </c>
      <c r="E55" s="30">
        <v>790553076.14928865</v>
      </c>
      <c r="F55" s="30">
        <v>217223.13884778487</v>
      </c>
      <c r="G55" s="30">
        <v>5254.666420014124</v>
      </c>
      <c r="H55" s="6">
        <v>0.36983266701203643</v>
      </c>
    </row>
    <row r="56" spans="1:9" x14ac:dyDescent="0.2">
      <c r="C56" s="1" t="s">
        <v>85</v>
      </c>
      <c r="D56" t="s">
        <v>83</v>
      </c>
      <c r="E56" s="30">
        <v>596797099.03574371</v>
      </c>
      <c r="F56" s="30">
        <v>61378.75529309213</v>
      </c>
      <c r="G56" s="30">
        <v>452019.75172389956</v>
      </c>
      <c r="H56" s="6">
        <v>0.84633739227271176</v>
      </c>
    </row>
    <row r="57" spans="1:9" x14ac:dyDescent="0.2">
      <c r="C57" s="1" t="s">
        <v>86</v>
      </c>
      <c r="D57" t="s">
        <v>84</v>
      </c>
      <c r="E57" s="30">
        <v>1314245000.4203105</v>
      </c>
      <c r="F57" s="30">
        <v>580626.25705584069</v>
      </c>
      <c r="G57" s="30">
        <v>62720.96720207519</v>
      </c>
      <c r="H57" s="6">
        <v>0.86200057521535933</v>
      </c>
    </row>
    <row r="58" spans="1:9" x14ac:dyDescent="0.2">
      <c r="C58" s="1" t="s">
        <v>92</v>
      </c>
      <c r="D58" t="s">
        <v>87</v>
      </c>
      <c r="E58" s="30">
        <v>273987070.51814741</v>
      </c>
      <c r="F58" s="30">
        <v>240381.95092772413</v>
      </c>
      <c r="G58" s="30">
        <v>522305.02466298896</v>
      </c>
      <c r="H58" s="6">
        <v>0.63090975565999274</v>
      </c>
    </row>
    <row r="59" spans="1:9" x14ac:dyDescent="0.2">
      <c r="C59" s="1">
        <v>5981</v>
      </c>
      <c r="D59" t="s">
        <v>88</v>
      </c>
      <c r="E59" s="30">
        <v>1737670767.4068222</v>
      </c>
      <c r="F59" s="30">
        <v>98873.14731141302</v>
      </c>
      <c r="G59" s="30">
        <v>221280.60314938109</v>
      </c>
      <c r="H59" s="6">
        <v>0.12298944253131583</v>
      </c>
    </row>
    <row r="60" spans="1:9" x14ac:dyDescent="0.2">
      <c r="C60" s="1">
        <v>3384</v>
      </c>
      <c r="D60" t="s">
        <v>89</v>
      </c>
      <c r="E60" s="30">
        <v>93660767.878441975</v>
      </c>
      <c r="F60" s="30">
        <v>62032.101287491729</v>
      </c>
      <c r="G60" s="30">
        <v>228782.41465325933</v>
      </c>
      <c r="H60" s="6">
        <v>0.22756089802264778</v>
      </c>
    </row>
    <row r="61" spans="1:9" x14ac:dyDescent="0.2">
      <c r="C61" s="1" t="s">
        <v>93</v>
      </c>
      <c r="D61" t="s">
        <v>90</v>
      </c>
      <c r="E61" s="30">
        <v>38377464.221028991</v>
      </c>
      <c r="F61" s="30">
        <v>378476.16591333208</v>
      </c>
      <c r="G61" s="30">
        <v>177949.52421067297</v>
      </c>
      <c r="H61" s="6">
        <v>0.64210589844708221</v>
      </c>
    </row>
    <row r="62" spans="1:9" x14ac:dyDescent="0.2">
      <c r="B62" t="s">
        <v>94</v>
      </c>
      <c r="C62" s="1">
        <v>6020</v>
      </c>
      <c r="D62" t="s">
        <v>95</v>
      </c>
      <c r="E62" s="30">
        <v>260315360.08284199</v>
      </c>
      <c r="F62" s="30">
        <v>520877.38707219384</v>
      </c>
      <c r="G62" s="30">
        <v>89819.11824259242</v>
      </c>
      <c r="H62" s="6">
        <v>0.85726367085679978</v>
      </c>
    </row>
    <row r="63" spans="1:9" x14ac:dyDescent="0.2">
      <c r="A63" s="7" t="s">
        <v>96</v>
      </c>
      <c r="B63" s="7"/>
      <c r="C63" s="8"/>
      <c r="D63" s="7"/>
      <c r="E63" s="32">
        <v>5105606605.7126255</v>
      </c>
      <c r="F63" s="32">
        <v>2159868.9037088724</v>
      </c>
      <c r="G63" s="32">
        <v>1760132.0702648836</v>
      </c>
      <c r="H63" s="7"/>
    </row>
    <row r="64" spans="1:9" x14ac:dyDescent="0.2">
      <c r="A64" t="s">
        <v>97</v>
      </c>
      <c r="E64" s="30">
        <v>54167636807.933464</v>
      </c>
      <c r="F64" s="30">
        <v>9091400.5100658406</v>
      </c>
      <c r="G64" s="30">
        <v>11654415.384020559</v>
      </c>
      <c r="H64" s="6">
        <v>0.908389693080772</v>
      </c>
      <c r="I64" s="5">
        <f>SUM(E64:G64)</f>
        <v>54188382623.827545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1F40-58FD-9F4A-A10E-AA42F28765CA}">
  <dimension ref="A1:G19"/>
  <sheetViews>
    <sheetView workbookViewId="0">
      <selection activeCell="C8" sqref="C8"/>
    </sheetView>
  </sheetViews>
  <sheetFormatPr baseColWidth="10" defaultRowHeight="16" x14ac:dyDescent="0.2"/>
  <cols>
    <col min="1" max="1" width="36.33203125" bestFit="1" customWidth="1"/>
    <col min="3" max="3" width="21.83203125" style="5" customWidth="1"/>
    <col min="4" max="4" width="19.83203125" style="5" bestFit="1" customWidth="1"/>
    <col min="5" max="5" width="11.6640625" customWidth="1"/>
    <col min="6" max="6" width="22" bestFit="1" customWidth="1"/>
    <col min="7" max="7" width="20" bestFit="1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</row>
    <row r="4" spans="1:7" x14ac:dyDescent="0.2">
      <c r="A4" s="16" t="s">
        <v>3</v>
      </c>
    </row>
    <row r="5" spans="1:7" x14ac:dyDescent="0.2">
      <c r="A5" s="16"/>
    </row>
    <row r="6" spans="1:7" x14ac:dyDescent="0.2">
      <c r="C6" s="5" t="s">
        <v>7</v>
      </c>
    </row>
    <row r="7" spans="1:7" ht="17" thickBot="1" x14ac:dyDescent="0.25">
      <c r="A7" t="s">
        <v>4</v>
      </c>
      <c r="B7" t="s">
        <v>98</v>
      </c>
      <c r="C7" s="5" t="s">
        <v>99</v>
      </c>
      <c r="D7" s="5" t="s">
        <v>100</v>
      </c>
      <c r="E7" s="17" t="s">
        <v>101</v>
      </c>
      <c r="F7" s="17" t="s">
        <v>102</v>
      </c>
      <c r="G7" s="17" t="s">
        <v>10</v>
      </c>
    </row>
    <row r="8" spans="1:7" ht="17" thickTop="1" x14ac:dyDescent="0.2">
      <c r="A8" t="s">
        <v>12</v>
      </c>
      <c r="B8" t="s">
        <v>13</v>
      </c>
      <c r="C8" s="5">
        <v>220164645.94</v>
      </c>
      <c r="D8" s="5">
        <v>0</v>
      </c>
      <c r="E8" s="20">
        <v>6.4000000000000003E-3</v>
      </c>
      <c r="F8" s="21">
        <f>C8*E8</f>
        <v>1409053.7340160001</v>
      </c>
      <c r="G8" s="21">
        <f>F8/12</f>
        <v>117421.14450133334</v>
      </c>
    </row>
    <row r="9" spans="1:7" x14ac:dyDescent="0.2">
      <c r="A9" s="18" t="s">
        <v>19</v>
      </c>
      <c r="C9" s="5">
        <f>SUM(C8)</f>
        <v>220164645.94</v>
      </c>
      <c r="D9" s="5">
        <v>0</v>
      </c>
      <c r="E9" s="22">
        <v>6.4000000000000003E-3</v>
      </c>
      <c r="F9" s="23">
        <f t="shared" ref="F9:F18" si="0">C9*E9</f>
        <v>1409053.7340160001</v>
      </c>
      <c r="G9" s="23">
        <f t="shared" ref="G9:G18" si="1">F9/12</f>
        <v>117421.14450133334</v>
      </c>
    </row>
    <row r="10" spans="1:7" x14ac:dyDescent="0.2">
      <c r="A10" t="s">
        <v>103</v>
      </c>
      <c r="B10" t="s">
        <v>13</v>
      </c>
      <c r="C10" s="5">
        <v>176952176.31</v>
      </c>
      <c r="D10" s="5">
        <v>0</v>
      </c>
      <c r="E10" s="24">
        <v>6.4000000000000003E-3</v>
      </c>
      <c r="F10" s="25">
        <f t="shared" si="0"/>
        <v>1132493.928384</v>
      </c>
      <c r="G10" s="25">
        <f t="shared" si="1"/>
        <v>94374.494032000002</v>
      </c>
    </row>
    <row r="11" spans="1:7" x14ac:dyDescent="0.2">
      <c r="A11" s="18" t="s">
        <v>26</v>
      </c>
      <c r="C11" s="5">
        <f>SUM(C10)</f>
        <v>176952176.31</v>
      </c>
      <c r="D11" s="5">
        <v>0</v>
      </c>
      <c r="E11" s="22">
        <v>6.4000000000000003E-3</v>
      </c>
      <c r="F11" s="23">
        <f t="shared" si="0"/>
        <v>1132493.928384</v>
      </c>
      <c r="G11" s="23">
        <f t="shared" si="1"/>
        <v>94374.494032000002</v>
      </c>
    </row>
    <row r="12" spans="1:7" x14ac:dyDescent="0.2">
      <c r="A12" t="s">
        <v>27</v>
      </c>
      <c r="B12" t="s">
        <v>13</v>
      </c>
      <c r="C12" s="5">
        <v>73634390.230000004</v>
      </c>
      <c r="D12" s="5">
        <v>0</v>
      </c>
      <c r="E12" s="24">
        <v>6.4000000000000003E-3</v>
      </c>
      <c r="F12" s="25">
        <f t="shared" si="0"/>
        <v>471260.09747200005</v>
      </c>
      <c r="G12" s="25">
        <f t="shared" si="1"/>
        <v>39271.674789333338</v>
      </c>
    </row>
    <row r="13" spans="1:7" x14ac:dyDescent="0.2">
      <c r="A13" s="18" t="s">
        <v>48</v>
      </c>
      <c r="C13" s="5">
        <f>SUM(C12)</f>
        <v>73634390.230000004</v>
      </c>
      <c r="D13" s="5">
        <v>0</v>
      </c>
      <c r="E13" s="22">
        <v>6.4000000000000003E-3</v>
      </c>
      <c r="F13" s="23">
        <f t="shared" si="0"/>
        <v>471260.09747200005</v>
      </c>
      <c r="G13" s="23">
        <f t="shared" si="1"/>
        <v>39271.674789333338</v>
      </c>
    </row>
    <row r="14" spans="1:7" x14ac:dyDescent="0.2">
      <c r="A14" t="s">
        <v>104</v>
      </c>
      <c r="B14" t="s">
        <v>13</v>
      </c>
      <c r="C14" s="5">
        <v>521334364.16000003</v>
      </c>
      <c r="D14" s="5">
        <v>0</v>
      </c>
      <c r="E14" s="24">
        <v>6.4000000000000003E-3</v>
      </c>
      <c r="F14" s="25">
        <f t="shared" si="0"/>
        <v>3336539.9306240003</v>
      </c>
      <c r="G14" s="25">
        <f t="shared" si="1"/>
        <v>278044.99421866669</v>
      </c>
    </row>
    <row r="15" spans="1:7" x14ac:dyDescent="0.2">
      <c r="B15" t="s">
        <v>55</v>
      </c>
      <c r="C15" s="5">
        <v>91760396.469999999</v>
      </c>
      <c r="D15" s="5">
        <v>0</v>
      </c>
      <c r="E15" s="27">
        <v>6.4000000000000003E-3</v>
      </c>
      <c r="F15" s="26">
        <f t="shared" si="0"/>
        <v>587266.53740799997</v>
      </c>
      <c r="G15" s="26">
        <f t="shared" si="1"/>
        <v>48938.878117333334</v>
      </c>
    </row>
    <row r="16" spans="1:7" x14ac:dyDescent="0.2">
      <c r="A16" s="18" t="s">
        <v>80</v>
      </c>
      <c r="C16" s="5">
        <f>SUM(C14:C15)</f>
        <v>613094760.63</v>
      </c>
      <c r="D16" s="5">
        <v>0</v>
      </c>
      <c r="E16" s="22">
        <v>6.4000000000000003E-3</v>
      </c>
      <c r="F16" s="23">
        <f t="shared" si="0"/>
        <v>3923806.4680320001</v>
      </c>
      <c r="G16" s="23">
        <f t="shared" si="1"/>
        <v>326983.87233600003</v>
      </c>
    </row>
    <row r="17" spans="1:7" x14ac:dyDescent="0.2">
      <c r="A17" t="s">
        <v>81</v>
      </c>
      <c r="B17" t="s">
        <v>13</v>
      </c>
      <c r="C17" s="5">
        <v>143966449.66999999</v>
      </c>
      <c r="D17" s="5">
        <v>0</v>
      </c>
      <c r="E17" s="24">
        <v>6.4000000000000003E-3</v>
      </c>
      <c r="F17" s="25">
        <f t="shared" si="0"/>
        <v>921385.27788800001</v>
      </c>
      <c r="G17" s="25">
        <f t="shared" si="1"/>
        <v>76782.106490666672</v>
      </c>
    </row>
    <row r="18" spans="1:7" x14ac:dyDescent="0.2">
      <c r="A18" s="18" t="s">
        <v>96</v>
      </c>
      <c r="C18" s="5">
        <f>SUM(C17)</f>
        <v>143966449.66999999</v>
      </c>
      <c r="D18" s="5">
        <v>0</v>
      </c>
      <c r="E18" s="22">
        <v>6.4000000000000003E-3</v>
      </c>
      <c r="F18" s="23">
        <f t="shared" si="0"/>
        <v>921385.27788800001</v>
      </c>
      <c r="G18" s="23">
        <f t="shared" si="1"/>
        <v>76782.106490666672</v>
      </c>
    </row>
    <row r="19" spans="1:7" x14ac:dyDescent="0.2">
      <c r="A19" s="19" t="s">
        <v>97</v>
      </c>
      <c r="C19" s="5">
        <f>SUM(C9+C11+C13+C16+C18)</f>
        <v>1227812422.7800002</v>
      </c>
      <c r="D19" s="5">
        <v>0</v>
      </c>
      <c r="E19" s="28">
        <v>6.4000000000000003E-3</v>
      </c>
      <c r="F19" s="29">
        <f>SUM(F9+F11+F13+F16+F18)</f>
        <v>7857999.5057919994</v>
      </c>
      <c r="G19" s="29">
        <f>SUM(G9+G11+G13+G16+G18)</f>
        <v>654833.2921493334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Bucket Report ex-WRPP</vt:lpstr>
      <vt:lpstr>WRPP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2021-01-16T17:39:53Z</dcterms:created>
  <dcterms:modified xsi:type="dcterms:W3CDTF">2021-02-22T00:25:39Z</dcterms:modified>
</cp:coreProperties>
</file>