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firstSheet="1" activeTab="1"/>
  </bookViews>
  <sheets>
    <sheet name="CB_DATA_" sheetId="2" state="veryHidden" r:id="rId1"/>
    <sheet name="HC Responsable" sheetId="1" r:id="rId2"/>
  </sheets>
  <definedNames>
    <definedName name="CB_0a160fb6c6df4082a411a8c9b91eeaab" localSheetId="1" hidden="1">'HC Responsable'!$F$64</definedName>
    <definedName name="CB_4ee6aee1bd40456296adfff653bfe19d" localSheetId="1" hidden="1">'HC Responsable'!$F$61</definedName>
    <definedName name="CB_52a524e151524f5e9f0daa921758f001" localSheetId="1" hidden="1">#N/A</definedName>
    <definedName name="CB_6758394947da45e9831667ac533337ff" localSheetId="1" hidden="1">'HC Responsable'!$K$33</definedName>
    <definedName name="CB_833f6b8474f34b5780e9ee3c511c9853" localSheetId="1" hidden="1">'HC Responsable'!$F$63</definedName>
    <definedName name="CB_b3c6c9f4d6f94490acf14809e6f6a528" localSheetId="1" hidden="1">'HC Responsable'!$J$31</definedName>
    <definedName name="CB_Block_00000000000000000000000000000000" localSheetId="1" hidden="1">"'7.0.0.0"</definedName>
    <definedName name="CB_Block_00000000000000000000000000000001" localSheetId="0" hidden="1">"'636107943531072672"</definedName>
    <definedName name="CB_Block_00000000000000000000000000000001" localSheetId="1" hidden="1">"'636107943531552699"</definedName>
    <definedName name="CB_Block_00000000000000000000000000000003" localSheetId="1" hidden="1">"'11.1.4512.0"</definedName>
    <definedName name="CB_BlockExt_00000000000000000000000000000003" localSheetId="1" hidden="1">"'11.1.2.4.600"</definedName>
    <definedName name="CB_c0b7ce88737b400ba6db9fcd3b3e5335" localSheetId="1" hidden="1">'HC Responsable'!$F$60</definedName>
    <definedName name="CB_c80b4c4ec08e4b5b9b45959b2944d13d" localSheetId="1" hidden="1">'HC Responsable'!$F$62</definedName>
    <definedName name="CB_fc7fb1e281c0423d8a059bcf11958002" localSheetId="1" hidden="1">'HC Responsable'!$J$47</definedName>
    <definedName name="CBCR_09e846c896ff4a878a9715c2daf2e390" localSheetId="1" hidden="1">'HC Responsable'!$I$62</definedName>
    <definedName name="CBCR_2225241b424b4d309180ad7b94fd6678" localSheetId="1" hidden="1">'HC Responsable'!$L$47</definedName>
    <definedName name="CBCR_2d6913a1fb9d42e883b5847008f47c85" localSheetId="1" hidden="1">'HC Responsable'!$I$63</definedName>
    <definedName name="CBCR_73bcfc266b854be0b64eec11082acfca" localSheetId="1" hidden="1">'HC Responsable'!$J$47</definedName>
    <definedName name="CBCR_84586add96a44a6cbcd3d91269f6ec13" localSheetId="1" hidden="1">'HC Responsable'!$I$60</definedName>
    <definedName name="CBCR_998489afe543435eb3ef3dd62bf735e1" localSheetId="1" hidden="1">'HC Responsable'!$M$47</definedName>
    <definedName name="CBCR_9eeaaa659c2a468cbfce2bed107ba46d" localSheetId="1" hidden="1">'HC Responsable'!$G$62</definedName>
    <definedName name="CBCR_a24afdea2f5b436f90910ed2a2b35eba" localSheetId="1" hidden="1">'HC Responsable'!$G$64</definedName>
    <definedName name="CBCR_a28b21e6d9734d7a8c4135a32b97b25d" localSheetId="1" hidden="1">'HC Responsable'!$G$60</definedName>
    <definedName name="CBCR_a40aac79d92544a08518c866d72dd4ea" localSheetId="1" hidden="1">'HC Responsable'!$I$64</definedName>
    <definedName name="CBCR_ac714cfe53ab4d309e26a113ec233d0d" localSheetId="1" hidden="1">'HC Responsable'!$G$61</definedName>
    <definedName name="CBCR_b79c5f0306ae4ada8b42d2fe025e3fe8" localSheetId="1" hidden="1">'HC Responsable'!$F$60</definedName>
    <definedName name="CBCR_d931fde88aad491b98ae4f2bbe39112d" localSheetId="1" hidden="1">'HC Responsable'!$E$22:$F$39</definedName>
    <definedName name="CBCR_e71b3d4b75fa46908c82b2cb0b6320de" localSheetId="1" hidden="1">'HC Responsable'!$G$63</definedName>
    <definedName name="CBWorkbookPriority" localSheetId="0" hidden="1">-611906832625148</definedName>
    <definedName name="CBx_2eb134cb9d2d417da044337b85afe710" localSheetId="0" hidden="1">"'CB_DATA_'!$A$1"</definedName>
    <definedName name="CBx_a11c8ceed7e34d13a59f5a6c48133b0d" localSheetId="0" hidden="1">"'HC Responsable'!$A$1"</definedName>
    <definedName name="CBx_Sheet_Guid" localSheetId="0" hidden="1">"'2eb134cb-9d2d-417d-a044-337b85afe710"</definedName>
    <definedName name="CBx_Sheet_Guid" localSheetId="1" hidden="1">"'a11c8cee-d7e3-4d13-a59f-5a6c48133b0d"</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24519" concurrentCalc="0" concurrentManualCount="4"/>
</workbook>
</file>

<file path=xl/calcChain.xml><?xml version="1.0" encoding="utf-8"?>
<calcChain xmlns="http://schemas.openxmlformats.org/spreadsheetml/2006/main">
  <c r="E68" i="1"/>
  <c r="E67"/>
  <c r="E66"/>
  <c r="E65"/>
  <c r="D68"/>
  <c r="D67"/>
  <c r="D66"/>
  <c r="D65"/>
  <c r="E64"/>
  <c r="E63"/>
  <c r="E62"/>
  <c r="D64"/>
  <c r="D63"/>
  <c r="D62"/>
  <c r="K54"/>
  <c r="B11" i="2"/>
  <c r="A11"/>
  <c r="H54" i="1"/>
  <c r="L26"/>
  <c r="L25"/>
  <c r="L24"/>
  <c r="L23"/>
  <c r="G40"/>
  <c r="F23"/>
  <c r="F24"/>
  <c r="F25"/>
  <c r="F26"/>
  <c r="F27"/>
  <c r="F28"/>
  <c r="F29"/>
  <c r="F30"/>
  <c r="F31"/>
  <c r="F32"/>
  <c r="F33"/>
  <c r="F34"/>
  <c r="F35"/>
  <c r="F36"/>
  <c r="F37"/>
  <c r="F38"/>
  <c r="F39"/>
  <c r="F22"/>
  <c r="E40"/>
</calcChain>
</file>

<file path=xl/sharedStrings.xml><?xml version="1.0" encoding="utf-8"?>
<sst xmlns="http://schemas.openxmlformats.org/spreadsheetml/2006/main" count="126" uniqueCount="110">
  <si>
    <t>HC Responsable</t>
  </si>
  <si>
    <t>Estimación de Costos del Proyecto</t>
  </si>
  <si>
    <t>Fredy Sebastián Lopera Orozco</t>
  </si>
  <si>
    <t>Cristhian Daniel Morales</t>
  </si>
  <si>
    <t>Luis Emilio Gonzalez</t>
  </si>
  <si>
    <t>Ingeniería de Sistemas y Computación</t>
  </si>
  <si>
    <t>Universidad del Quindío</t>
  </si>
  <si>
    <t>DESCRIPCIÓN DE FACTORES INFLUYENTES EN EL PROYECTO</t>
  </si>
  <si>
    <t>EQUIPO DESARROLLADOR</t>
  </si>
  <si>
    <t>NOMBRE</t>
  </si>
  <si>
    <t>ROL</t>
  </si>
  <si>
    <t>HONORARIO/HORA</t>
  </si>
  <si>
    <t>Fredy Sebastián Lopera</t>
  </si>
  <si>
    <t>Director de proyecto</t>
  </si>
  <si>
    <t>Desarrollador</t>
  </si>
  <si>
    <t>Arquitecto</t>
  </si>
  <si>
    <t>16 semanas</t>
  </si>
  <si>
    <t>DURACIÓN DEL PROYECTO (SEMANAS):</t>
  </si>
  <si>
    <t>TOTAL EN HORAS:</t>
  </si>
  <si>
    <t>640 horas</t>
  </si>
  <si>
    <t>DESCRIPCIÓN DE COSTOS</t>
  </si>
  <si>
    <t>ACTIVIDADES DEL PROYECTO</t>
  </si>
  <si>
    <t>Planificación de etapas</t>
  </si>
  <si>
    <t>Definición de sprints</t>
  </si>
  <si>
    <t>Definición de Baseline</t>
  </si>
  <si>
    <t>Levantamiento de información</t>
  </si>
  <si>
    <t>Plan de aseguramiento de la calidad SQA</t>
  </si>
  <si>
    <t>Vision</t>
  </si>
  <si>
    <t>Definición de framework</t>
  </si>
  <si>
    <t>Modelo de Negocio</t>
  </si>
  <si>
    <t>Desarrollo de primera versión del portal web</t>
  </si>
  <si>
    <t>Realización de pruebas de la primera versión del portal</t>
  </si>
  <si>
    <t>Control de versionamiento de artefactos</t>
  </si>
  <si>
    <t>Desarrollo del portal web (100%)</t>
  </si>
  <si>
    <t>Auditoría funcional</t>
  </si>
  <si>
    <t>Reporte de auditoría funcional</t>
  </si>
  <si>
    <t>Implementación de mejoras</t>
  </si>
  <si>
    <t>Auditoría física</t>
  </si>
  <si>
    <t>Reporte de auditoría física</t>
  </si>
  <si>
    <t>Entrega del producto</t>
  </si>
  <si>
    <t>ESFUERZO</t>
  </si>
  <si>
    <t>COSTO DE ACTIVIDAD</t>
  </si>
  <si>
    <t>VALOR DE PUNTO DE FUNCIÓN:</t>
  </si>
  <si>
    <t>ESFUERZO TOTAL:</t>
  </si>
  <si>
    <t>COSTO DE ACTIVIDADES:</t>
  </si>
  <si>
    <t>Horarios de trabajo:</t>
  </si>
  <si>
    <t>8:00 am - 12:00 m | 2:00 pm - 6:00 pm</t>
  </si>
  <si>
    <t>Lunes a Viernes</t>
  </si>
  <si>
    <t>Total de horas semanales:</t>
  </si>
  <si>
    <t>40 horas</t>
  </si>
  <si>
    <t>TOTAL</t>
  </si>
  <si>
    <t>TOTAL EQUIPO:</t>
  </si>
  <si>
    <t>COSTO TOTAL DEL PROYECTO:</t>
  </si>
  <si>
    <t>COSTO DE ADMINISTRACIÓN Y GANANCIA:</t>
  </si>
  <si>
    <t>AJUSTE TOTAL AL PROYECTO:</t>
  </si>
  <si>
    <t>DRIVERS Y PROBABILIDADES</t>
  </si>
  <si>
    <t>DRIVERS</t>
  </si>
  <si>
    <t>PROBABILIDAD DE AFECTACIÓN EN EL PROYECTO</t>
  </si>
  <si>
    <t>COSTO MÁX</t>
  </si>
  <si>
    <t>COSTO MÍN</t>
  </si>
  <si>
    <t>A. Cambio de paradigma de programación a TDD</t>
  </si>
  <si>
    <t>B. Solicitudes de cambio por parte del cliente</t>
  </si>
  <si>
    <t>C. Falla de algún elemento de la estructura de software</t>
  </si>
  <si>
    <t>D. Cambio en las políticas de acceso a la información por el cliente</t>
  </si>
  <si>
    <t>E. Demoras en el suministro de información por parte del cliente</t>
  </si>
  <si>
    <t>F. Cambio en el mercado de cuáles indicadores son más importantes</t>
  </si>
  <si>
    <t>G. Desmotivación del equipo</t>
  </si>
  <si>
    <t>COSTO IDEAL DEL DRIVER</t>
  </si>
  <si>
    <t>TOTAL ESFUERZO:</t>
  </si>
  <si>
    <t>TOTAL COSTO:</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</si>
  <si>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</si>
  <si>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</si>
  <si>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</si>
  <si>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</si>
  <si>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</si>
  <si>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</si>
  <si>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</si>
  <si>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</si>
  <si>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</si>
  <si>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</si>
  <si>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</si>
  <si>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</si>
  <si>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2eb134cb-9d2d-417d-a044-337b85afe710</t>
  </si>
  <si>
    <t>CB_Block_0</t>
  </si>
  <si>
    <t>㜸〱敤㕣㕢㙣ㅣ搷㜹摥㌳摣㕤敥㉣㐹㤱ㄶ㈵摢㜲ㅣ㥢㠹攳㌸㌶㔵㕡㤴捤㌸㑥慢慡扣攸㐲㠷ㄲ㘹㤱㤲ㅤ㈴挶㙡戸㝢㐶ㅣ㙢㘷㠶㥥㤹愵㐴搷㠰㡤搴㐹ㅡ攴㡡㕣㡡扡㜱㕢挳〸っ攴愵㘹㄰㈰㔷㍦㈴㐸㠰〴㠱つ攴挱㜹㈸搰〷挷攸攵愱㐱㈱愰㐰㤱㠷愰挹昷㥤㤹搹㥤搹攵づ改戵㥤搰〵㡦挴㥦㘷捥㙤捥㌹晦昵晣晦ㄹ收㐴㉥㤷晢ㅤㄲ㝦㌳攵㤹戹㜹㜹搳て愴㍤㌱敢搶敢戲ㅡ㔸慥攳㑦㑣㝢㥥戱戹㘰昹㐱ㅦㅡㄴ㉢ㄶ敡晤㐲挵户ㅥ㤷愵捡㠶昴㝣㌴㉡攴㜲愵㤲慥愱㥥㠳昰㘷㈴㝥搰搹㙢㌰て戰㌲㍢戳戸晡㈸㐶㕤づ㕣㑦ㅥㅥ扢㄰昶㍤㌶㌹㌹㌱㌹㜱敦搴攴搱㠹㈳㠷挷㘶ㅢ昵愰攱挹㘳㡥㙣〴㥥㔱㍦㍣戶搴㔸慤㕢搵て挹捤ㄵ昷戲㜴㡥挹搵㈳昷慣ㅡ昷㝥㘰昲摥愹㈹昳晥晢㍦㌰㠸㔷攷捥捥捥㉣㜹搲昴摦愴㌱ぢ㥣昲扤㜳戲㙡㜱㙤㔲㝡㤶㜳㘹㘲㜶〶晦ㄳ昳挷搳㝤ㄳ换㙢㔲〶㝣戵昴愴㔳㤵扥㡥㡥〳昶戴敦㌷散㜵㙥㥥㙥㥦挴㔲慢㠶ㅦㄴ散㔹㔹慦敢㜶㍣㙡挹㕥挴摥搵㡤捤㐱㝢㔹㍡扥ㄵ㔸ㅢ㔶戰㔹戴㔷㌰㔰㙤挸㍥敦换㜳㠶㜳㐹㥥㌵㙣㔹戰㑦㌵慣㕡㍥㑣戹扥㍢攲㈱㤲ㄳ㔳换㥦㤸昶敤搹㌵挳㔳㌳昲戹㌱ㄹ㙤㑦㝡搵㜴摢摢扡㡦换愹慢㌷㜰捣摢扢户㐳捤〵挳㙢戶ㅣ敦摥㌲㕡㝣㝡〶㜷㜷㙦㥦搸愳㜴㥦㍢扢昷㔱㕢㤹㙥㉤〶㈲晡㔶㍢㡡挵攸㐵㠲㝥㠲ㄲ〱ㄱ愸㤷〹〶〸〶〱㐴晥㝦挰㈵挹㡥慣搲㉡㠶㔶㔹搵㉡㔵慤㔲搳㉡㔲慢㤸㕡攵㤲㔶㔹搳㉡㤶㔶㜹㔴慢㕣㐶㥢㌸㤵晡晢戵㈸㑤摥昹挳㝦慦㉥摤㜹攲ぢ愷扥㌱昵敢昹晦晢摦挱㝤㘸昴㘰㌴愹㌹捦戸〲㔲㙢㔱㌱㌸㠲晦戶攷ち㌰㠵㌹㘵摥㘷㑥㑥搶愶㡥ㄸ昷ㄸ〵㉥㉢〳昹㈹㐲ㄹ㐱摢㐱昳㈱换愹戹㔷ㄴ敥㙥㥥㌱㝣搹摡戸昱愸㙥挶㙤㌸㌵晦ㅤ㕢㔷㉥〷㐶㈰㙦㙡慦㙢つ搲搱㙤ㄹ㙣㈵㝤昵扥㕢摡扢㕤㌰敡つ㌹㝤搵ち慢摦搹㔶㙤㉦㜹敥㙡昷摡㤳㥥㝣慣㔹摢㌱愳㘹〸戵つ㌵㜶挷㉡挳慡㜰㕥㘳戳㙢慥㉦ㅤ㌵扤㜱㝢挹慡㕥㤶摥戲愴㐸㤴㌵戵搴㠳慣㡡戸㝥㝣搱挱㐲挱慤戵㜷㈷㑢捤ㄳ㔷〳㌰戳慣㘱扥敢搲ぢ㌶㔷㡣搵扡扣㍥搵㈴㝣㈷㉡づ愵㡡㑦扡搵㠶㍦敢㍡㠱攷搶搳㌵搳戵つ〳㤲愶㜶挶慤挹㝣㍥愷㠴〲〴㙥㕦㥦㄰戹扢扡昳㠲㐲㐴〲挵㘴攴ㅢ搳㘴㌷㜱づ慢挳㉡敡㤲㌴愹扤㘷㥢挱㌸㕦㈵㘳㌲㌸㌰戱㈶敡て扥昴㝤摢っ摢挴摣㕢摢㔸搳㐶愳搵㥦搸㤰㑥㜰摡㜰㙡㜵改㘵㙡㍦挱ㄹ改挳〰㠵㙢㄰〸㕤㜷㡦慡㑥㕣ㄵ㥢㠵㉢㔶㉤㔸㉢慥㐹敢搲㕡㠰㌲㘸挸㔲㠹㕢摢㤱昴敢㔰愴敦㈷ㄸ〵㈸㤷㜳挵〳㙣㔴㉣㈳攵ち㤴㑥ㄹ扣㥣ㄲ攴散㤷攲攵㐱昳愴㔵て㘴㈸㤴㠷㑤㘰㈴搴㙡ち㝤㐳㈴㔱捦愸㠶ち攳㠰㌹ぢ㉡㌵㉣㈷搸㙣昱㙤〷㤷㠴㐴戴㈷ぢ㜶㥤㉣愰㈸㐸换㠳っ㕥〳搱戴㐹㠳散挶〹㈲㈲ㅢ㘴㘸㜶㡣㥣㈶㌲戶捦㤰ㄱ㘸㥦㈴㐲戶㍥搲㕤㐶㤰搸㍢㠹㤴㥤扡昲攳㥥㌴摢捡㤶て愵搹㐱㙣㥣㝥㍤挱つ〴㌷ㄲㅣ〲㄰晦〱〹㐷㈹㠷㝣㍡改敦挰戳㝥㌳挱㍢〱㈰㥦㜴捡㥣㐸㔴搱㠶摡㠹ㅤ挹㜶㐳戰㤳㤵㔱ㅣ㡡㈲㕡挶㑤㍢㜳挸㔶㠸㡥慣捥摤愱㙢昳㑡挷扥户㍢㙤㈶㤷㐳㡡捣㘸㥡㕣敢㌶㑤㤳ㅢ挱愶㍤敡慤㕢搱㔵ㅦ㈳㜸ㄷ㐰㔹㝦㌷㈱㤴ぢつ摥㥤㔹昴㌴㈹摦ㄶ㘶㔱㘸っ昵愸攰㈳㐲收ㄱ㈰㐳挸㜵ㅣ㕦昶㙣㘸㥡㠳攳收摢摥㠶㍥摣㥤扦㈳愴户改捤㍤扤㐳㝦搱敢戴愲㙦〳㝢㠹㝦敤慡㘳㙥㐷戵晥㕥㠲㍢〰摡㜴っ㑦摦慦搷㔳愰捣㘲㍢㠱戹晤昴扡㈸㉢㜷㘵㜳㕤㉡つ㌴㘸慥ㄸ摥㈵ㄹ挰㠳㌱㍦〷㕢搸昵㍣㔹挷愱戶愶ち㜸㝥戹㈱㕤攸㥦昴㕣㥢攵㝢㌶戲晦戶㔰っ昹扣搶㤷㙢戳㤱㌳㙣捤㠴捦㈹㐱㌹搴挱昷㜴ㄷㄲ㠹㑥㘹昲㘲扦散昳攵㥥㈴改㐱㤲摣㠹㙤搵敦〲㠰㤴㄰扦散㉡㔱づ戳搹㥦愸㘶㘹㡢㤵ㅥ扥㡣搳㐹㥢て戱㐳㡥っ㠴づ摢ㄹ昸て晣㈱㝢搹戲㥢挲㘲挰㕥㤲㕥ㄵ扥〵慢㉥换愱㕢㤶愲㘶㑦㔶扣㑤㘴㐵㕦㕦挷㜹㍡挳扦愶攸愴㑤㑡㘴㜲㝢㘶㘵挶㔹扣㐵㔴㜴㐳㔲愸㘴戸㠶㥡ㄲ㠸㤴挷戶㝢㈲愶〷ㄱ㜳㌷㌶㑥㍦㐲㌰㐹㜰ㄴ愰昰㌲㈴捤㑥㌷㥥攱戰晥つ扡戴㉢㤵㕣㠹㘸㔰㉥挲㤷扡ち慢㈹扥收晤〴昷〱戴㤹㍦㜴㐰㘶㄰愲㐲㜹㠲㄰㔵ㄸ挳扣㘰挹㉢愴㠱㝤㈶〲㑢戳つ㍦㜰㙤㐶㤶㠶捣㌹昷慣ㅢ捣㔹晥㍡㈲㔱愳㘶㤴㜹㘸㑤㍡愰㉥て戶㑦㕢㤹扢扥㉥㙢扡戹散㌶㈰摡收攷㜶挳挱ㅣ摢〱㕢㔲㥤捤㌵㠱搴摢昹ㄸ㐳〸散戴昲户搲ㅢ扢㈳敦㌷て㝤挳慤ㅤ㕤戱㠲扡ㅣ㌰㐳愶㘳扥㘴㘲ㄷㄱ㌹愸昵㥢㉢㙢㥥㤴㜳㐳收㈹捦慡搵㉤㐷ㄲㄹ戰㌱ㄹ慣㕢㤰㤷㄰㈵㔸㜲ㄹ〳㜴㥤㈱㜳挵㌳ㅣ㝦摤㘰㐰㜱㜳㝦敡㐹㠵㐵ち收㡣攵昸㜸㡤挲㈲昳挳收昲㥡㝢〵ㄱ摢㠶敤㥣㌲搶晤㕤㠱ㄵㄲ㝤㤸ㄴ㙡㠴㈶㌴㑤㤴戴㔲慦昸攱㠱㍣㤷㈳敦攵〹ㄴ慥㜲〵晡捣㌳戴㌷敤晡㈸㐶㐳㍢㥤㜳ㅡ㐴昴愸㔹搸㤷㈹㠵挹愹晡晤散昳㐱㠰〷㑥㥤㥦㙦㐵收摥㔰捣扡㐰㉦㝦㠶㡣㔷㘴搱っ㠴搰㐷户㉦㈴ㄵ㤶㤱㜲挰㠱挰㌸㥦摡挹慦㙣慡㌶愴扥㝤慤散㐹㐴㤲〶捤〵㘳㔵搶ㄱ㡦戶㡤㘰㕦昸㐰㌳搶㌶敡㝥㔴㌷敢摡戶㐱搲㈲㔹㉥㔷つ㔲昰㜴㈳㜰捦㔸㡥㙥〲㈸晡㡢㡡㡣慢㈸㌲慥慡愲㐱昳ㅣ㐳㠳㉡捦戱摣㑢㠶㘷〵㙢戶㔵㉤昱㠱攱扢㕤㐱㤳㘰㜲㑡摥㌸挵㌲㘳慣捤㥡㍦て㤳捤㥦〰扡㈷㈰㐷戹㜵㐴㍦㈸㔷ㄳ㐵晣ㄳ㍤㍡㤶㈰㘰㤴愷㔴晦㌳㡣㔶㔰户㈳㈰㜲㔴扡ㄶ摦挱戸昶㈴㑡㐲㈱㐴慣㘷㤰〸扣㠲〹㈱㑦ㄷ㜷搱㍣敦㔸〱戰㐷㡣㥤戴㠲㌹ㅦ㈸〷㐰㔶ㅤ㙦㙦㔲㔸㑤㜴ㅡ㙦㙡㠵㕢㍢慢㔲㙡攲㤶捥晡愴摥㜸捦ㄶ搵愱㐶㐹㈸㤲敤ㅡ㈹捤戲挵ㅣ㜷㤳慡ㄱ㑡㜱挷摡㐶㘴戹㑤㕢晢㑥㈹昲〶ㄴ㤳愲㤹㥣晥攷㡡㔰㄰攸㡤㜴ㄴ㝤昶搹攴㤱㠸搸搰〶㈸㔳㑦㠵㘵㐳㔱㐸㜰ㅥ搷㑥㙡戲ㅣ㍤㠱扦昷㐵搹挵㐶㤰慡㌱慥㡥㐶㌵搳昵晡愲〳㉢愱㙡㜸戵㕤挲搲㔸㕢愸㘱ㄴ㜷昶慡晤挳敤㑤㌰㘲挴㠶っ㡢㘴昸㠱挱㠶㘰慥㐴㐴㤵搶搹㄰户扡㔹㕣攲搳ㄹ㘹㌸ち〳换㐱㙤㑥㙥㈸㌳慣㘵挹㡦慡づ捤搳愲㤲愳扡㌹扤敡㐳愵〷㤴攳㔱㑥㌱戸㙥㥥愳㕢ち㤷ㄸ㈰㜶愳摣㔲㌵㐰㘸户㌹〰㑦〶扢〷㍢搸㤱㌰㜴㐲敢㡣ㄲ戴㤸㐱戸改㐵㤰㜷㝡挴㈸〴愹愹搲㝦ㅦㄷ㝦昷っ搳搷㡦攷攲㑣挴㐴っ㜷㘵㔸て㐰㙥㌲㌲㐹㉥ㅡ㡤〳收愱㘴㔳㐲㙢㌰㉥愳㠹㌱㐴㤳捦ぢ㜰㡢㠷戱慣㘱戲㑤ㅤ昷摣〲ぢ摡戴扥戹捦㥣㜷慡昵㐶㑤㉡㔵ㅣ换㙡愵㤱㜷〵扥搴ㄵ挰㤰㥢㌲昶㈵摡㤴㜹ㅣ愵戸㘴㈲愹㜷扢㕢㍦㡥敥㑡挸㘱㡣㔰昵㌱〰㤹攱㤶㔳〱戱㡥㝢ち戴て昷户㉥㌰愸换㜳㄰㘹ㅤ㐵㤴㘵ぢ戸㡦搷㡣㈲㉢㙥㑢㌴㕢㜰ㄷ㕣摡散㠹愲搳㔶㔸戴㉢㜰㠴㜵㠶〲慦㔸㠴㌱搲㈳㜷㜰㤰摣戵㈸扡㝢敤㐹昵㤸扢〶㔴㈸っ〸挶㜸㜹ち捡㘱㔷挱㐸㌴戸戵㤶搵㉤ㄸ晤愵攵慤㑦〳〸㠶㠱㘹搰愲㘵㘸攰捣㈲扦扤㠱㜳㉢㕡㘵㐴㐸㤳挱㔴挶㈸㐷攱戰〷搲挰㑤㍣㐸慦戸㔰㐲挱〱㜵㌱㉣扥㥢㌸㙥攳〸攴㝡搷户ㄵ㉥ㄹ〱慥扦㌸㠷摡㡡愷㙢㌵㥡扢昰捦敤ち慣攲敡㐶㘸㡥ㅥ㘸扢㤴愵搶㐴晢敥戶戶㡡攸戲攰搱戹㠹搳㐶㔰㕤㕢づ㌶挳㡢㕢扤㤲㐴攱㐵昸㈳戶㝣㍢㙤收扣挳㡢愸ㅢ摣晢昲㘵挷扤攲愸㜹ㄵ㝣摥晡〳㠵攰ち㘵㍦㈷㔹捥晤づ晦㔴搲㜲㠵ㅦ㘰挴㥤㑣㥢〳戴ㅣ㈴ㅣ㐷愵㔰ㅡ㡣㈱㥦㐱㈷戰摤㥢户〶㐸㈷〷摡攸㐴〹㠲㍤㐲㜱㉥扤㘹㠴㈲扥て戴㤲㔸挲㈳㌹昶晣〵戰扥昸ㅥ㑡㠸㜰㍣㐷㘲愴昰㉥攴㌲㔰愷〴㜹㜴挵㠳ㄷ㐲晥晦㘰㈹收收㉤搹改て挰捣攲扢敤㈸扡㠵㈸晡㑥〷㡡〴慦㠱㈸晥㝤〰㤹㌸ㄵㄸ㥥㝤㕤㠱㜰慥㘹敦〰晡㤶㕦昸晤㈳ㅥ㐰ㄷ㈲攲㔰㌶ㅡ㐲㙤户攳戹㘹㈲昴㜵㤸〸っ摥㉢ㄳ攱っ㌲㠲㔱晣搰㐴㠸㝣㈰㡢㈸搸摥㐴㘰㙣㉦挳㄰㑣㠴㕡ㄳ㙥つ㥥挰慥户改ㅦ㍢㡤㡢户搲㐷㍣ㅦ㑡换㥦㠵㐷敡㠶捥攲㈵挳㌳散㐳慡晣㤴㈷愱捣扣ㄵ摣攴㔶㕤搸攳愶㉤㙢㔴愷㉤㝣ㄵ戱㤷㝤捦㥦戲戳晢敢挰㔴㤸㐲昷扤㈸㠹攲ㅢ昰㤴〸㥥ㅢ㜲㝦㜹攰㥦㑥晤敡昱愷㡦昳戶㕡㐴慢㠵扢㤰敦㈵㘴㑦㝢〲㐱摤挴㐵㤱㠳晣㌰攷っ㍥㔱戲搶敢㜲挶昰㤴ㄵ攴敢㜶㥣つ〹㉦㐱㤸㈱昱敤〶ㄳㄳ昷ㅥ㐲ㄳ㜳愲捤摤愹㍥㙣㔲㉥挲㠹挴挴㤵㑦㉦づㅢ㡡慥㡡慣㐷㙢戳昰捦㔰㐵慦㜳㈲㘹㉢㤱愷㑥㈶㈱扥搱慥敢愶愸敢挲㠳っ挳晥戱㤴㐲晣㠱ㄴ㤲㍣挸昰㐲㠰㤲㔲攷㤰㈹摣つ㤰ㄱ㔹㙢て昱搲ㅦ戰㈷〴㘴昳搲㕦㡦ㅦ戱㘰ㄷ㠱挵搸ㄷ摦敢㠹㤶戶㘸慣㥡ㄸ慡㔵㌶捤㌲㌲敡昰挲㠲挹戸㌴㘵改ㅣ㐵改㡥摤㔱㝣挹㤰ㅤ〶摥㐲挶㉥搸昴戵㤵敤ㄳ㑥〳㌷㍦愰㘷㡡㑡㘱㌸晢㔹㡣〳愹㡡搱㠵㑤换㘱ㄱ攱㜰㤸㙤㜶ㅡ㠸慡愰戳㥣㐳㌸㤵㈲昸挷㉦㠵㔸㍦摥ㅡ晡㘰㝢つ㜵㥣搳㡦〵昲〷昶搷㉤ㄹ㡣㡤户㤲㘳㈰㘱㜷搴慡ㄴ㕥て㍦㡦㉥㕣㜴㑥攸慤慣㝡ㄶ㔳昸ㄵ㜳㔶㥦搶愱晦ㄹ扤㔶㥣㜵㠱扤ㄹ挶㑥改晦㠷㔱戰慤晥ㄷ㡣扤㈹㐴㝥㌸捡昰愱挰昸挹戶㈱ㅢ敥〸㍣摢〸摥愸㠳戱慥戲っ㜹㠷戹㘵㝣扣ㅡ㔶㉢〹づ扦㔷扥晤㙡㐴戳㉦㙤摢㠱慥〲㤰戱愱挲ぢ㄰㐱㕤晢愷攵㔶㝣扡㉤㝥〴ㅤて㥣戱慡㥥敢扢㘶㌰戶㡣愰敦ㄸ扦㍤㌳㘱昳㑣㡢慦戵ぢ戵摢戰ㄳ㠳㡦愰捦搹㐵〸散戳㌲㜸戳㘲㤱㡣㉣散㉣㤲挱敦㤰㐶ㄲ攱㈵㙡〷晦㍡昳挱㠶㔱挷愷慢㡢昰㜵〶㉣摡ㄵ捡㉥昴㌸户摦搰攰搶攱㡥搶㠷攰て㤲昵〹〴挷搴ㄲ㍥昲〸昷戵㝤て搲㙤愳戵昹㙣搹㥢捦慤㕣㜸ㅥ㌸摤搹㕢搲㈴挳㜷昲㡢攴戲㕥㈱挴愵晤攳昸扤㜳〷㉤㐷ㅢ〵㥤㐷ㅦ㜴搳ㄱ㌶㕥㠷晢㙣〷搱敦㡢攸㉡愶〹昰愳ㅢ㔱㠶て㠲㕥㍥戲愲昸〷㉣㡢っ㠰㝣慥㔸〵攸㑥搵捦㙥㐵搵㈳戱㐰ㄶ㍣㘳㤰ㅣ换攲慢㘸挸敤ち㤷つ㤶攰戲㠵㍡㑢㈰慦挷㍤㤰捦〹㥥㈵搴㐴晥ㄶㅤ㥡ㄳ戱㔰摡㝤㈲㝦戳搵㐴〴慤〰戵搰攴昸㈳戱ㄶ搱敢愸搶㙤〲㠷挰〵ㄸ愶㔸愴慣㈹㠶愱㠵敦ㄱ㌳㐸扦㠸㝥扦㝡晣攵㤷㤸㝥㝤㕣㈸㐱㠸慡昴攴㈹〸搵攴㍦㥦㥣扣㠷搲敥㤳晦散㔶㤳ㅦ愱㡣攴㑣昴〰㘰愸㑦㔴昰㑢㉤愶㠱っ昷㤱㍦攲㈲〱㝥㔲戳ㄸ㌱㔰愲晡㕥㐱〶㝤戹攱慡搵㔵㘴攲扥〵慥㍦攳攳ㅥ㘵ㅦ昱㈲㈴㝤㌹挵搰ㄹ㕢っ戵㘲挹㡥扣戰扢㐲㌶㘰㐹晣㕡戶慢㐸㉦昶ㄸ攱ㄷ㥦㡣ㄱ㜳晡㜴晣攵㤴ㄶ挵㥣㐰ㄸ愱㐵㑡晡攱㐶㡡㑦挴㡤扦昹敤㤶换ㄴㄵ㐸愰㥥戰㌱改㑣㌵晥㜸摣昸㈸扥捡㔲㙤㜲扣㐱挰昴㙡摣㤸昴愸ㅡ㍦ㅤ㌷晥慦愳㠷㥡㡤㘳㍡っ㐷㉥㤰㐸㌲㙣㕤㘵晤㈷扥搰ㅥ㐶昳㠲㐹晤㌹㘰㠶挵㤴㥣㉡㜴㕣㔷ㅡ㜴㄰㤷㐱㍣㝣㈳扤㠰扢㑤戸〲〲㈱ㅢ晥愹㠴㜹摣㜹㥡㌳〲〳㥦㐰㙦㈰搸散改敡㠹㥤㡢收愲㠷㠲㝥㜳摥挷㤹慡戶慢㐸〴收㐰㍥摣摦㙤㥣昲ㄹ愶㘳㙢㍦攲㈰㤹挶㍢㈴扤㈹てㄵ㔸挹㡢㡦挵㤸捤㍤搵愲ㄹ晤㐹㈰〷搲ㄱ㤰ㄹ晤㈹挰㌰㄰挳摢捡戹ㄱ昲扦㘲敥㡦戱攲慦〸㥥〶㈸ぢ㌲㍢改愰昸㜱㠰㠳戰㔲昱愷㉡晣戱㥡ㅣ㕢昷攴〶晥昴挵㡦扦攵㘸攲昱昸㤵㐹㘲搲㍦挹㙥㝦つ搰〷㈷慥㠸㐸戱慣㝦ち㈵挹㔷㔳㝣愸㔷㝦㥡ㄵ㥦㈱昸㉣㐰戹挰㈹敦㜸敦戸戲ㅥ昵搷攷搰㔵㍣㐵㠰ㅦ晤昳㔱㠶て〵敥挶㥦㜶户㤸㜹㈰㡥㍦敦㐷挰㌳昵ㅤ晦〹㝣㤷扦挹㐵昷攱捦㤲ㄴ㤴㜹㥦搷㍥搸摢㔸㘴〵㕡收敡㘷ㅤ㥢晤〶挶攱扡㕡㜱ㄴ㡥㐸搵㔲搲㡡㠲㔸攷㠲㠵㡢㌷昰㉤挷㔴㠵㄰愴〴㔵攱㐴ㄵ挷㔱愰㝦㠹㑤㠹㘳攲㐹晦㌲㥦㠸㕡戵㠹㕦㠹㌲㝣㄰挴慢敡晥㘸搴㍤㝥㈱㜱慤㉡慣戶ㄷㄲ晦慡㘲㉤昹挲㘷㌸㤸㐲ㄶ㌲㘹摤㐴愴㈹ㅡ晡㉡㌲㐳㝤挳㥣摢㐳昸搱慥㡡敡挵摡挵㡢扦ㄹ捥㡦摤㤴㝦昸㉦〶㥦㜹昵攷慦㝤昱㤵㡦ㅥ晢捦摦㍥晢散㉢晦昶挵㤷㝥晢攲敡戱㥦㍥晦晣㑦ㅥ昸挷㤷㕥摢㙦㍥愷㝤晢㌷ぢ捦㍤㌱㜹昹㠹挷捣昳㜷㥤㝡攲挳㡦㍥㌸戹㜴摤㜸㕦㕦㝦晦ㅤ愳㍦扢昱㝤㈳㑦㍤昶㕤昱愳㝦戹挱ㄱ㙡戹㜸㐱㝡ㅡ㕣戶㥡挶摦㈳㠳㘹㜰挶㙦改㌴戸㕣戵㔱慢搱㐶捤愰愰〴捦〶㈷愰㉡㡣㜴挵挰敦〱搹戰戶㈱</t>
  </si>
  <si>
    <t>Decisioneering:7.0.0.0</t>
  </si>
  <si>
    <t>a11c8cee-d7e3-4d13-a59f-5a6c48133b0d</t>
  </si>
  <si>
    <t>CB_Block_7.0.0.0:1</t>
  </si>
  <si>
    <t>㜸〱敤㕣㕢㙣ㅣ㔷ㄹ摥㌳摥㕤敦慣敤搸㡤㤳戶㈹愵㌵㤴㔲愸㠳ㅢ愷つ愵㐰〸扥攴㔶㥣搸㡤㥤㤴慡㔴㥢昱敥㤹㜸㥡㥤ㄹ㜷㘶搶㠹㑢愵㔶㔰㙥攲㈶㜱ㄳ㠵㜲㔱㠵㤰㜸攱㈲㈴敥㉦〸㈴㄰㉡㠸〷㜸〰㈱㔱㉡〴て㈰ㄴ〹㈱昱㠰〴摦㜷㘶㘶㜷㘶搷㍢㜶户㉤戸挸㈷昱敦㌳攷㌶攷㥣晦㝡晥晦㡣㜳㈲㤷换晤ㅢ㠹扦㤹昲捣㕣扦戸敥〷搲㥥㤸㜱敢㜵㔹つ㉣搷昱㈷愶㍣捦㔸㥦戳晣愰てつ㡡ㄵぢ昵㝥愱攲㕢て换㔲㘵㑤㝡㍥ㅡㄵ㜲戹㔲㐹搷㔰捦㐱昸㌳ㄲ㍦攸散㌵㤸〷㔸㥡㤹㥥㕦㝥㄰愳㉥〶慥㈷昷㡦㥤ぢ晢ㅥ㥥㥣㥣㤸㥣戸攳搰攴挱㠹〳晢挷㘶ㅡ昵愰攱挹挳㡥㙣〴㥥㔱摦㍦戶搰㔸慥㕢搵户挹昵㈵昷愲㜴づ换攵〳户㉦ㅢ㜷扣㘱昲㡥㐳㠷捣扢敥㝡挳㈰㕥㥤㍢㍤㌳扤攰㐹搳㝦㠱挶㉣㜰捡㜷捣捡慡挵戵㐹改㔹捥㠵㠹㤹㘹晣㑦捣ㅦ㑦㜷㑥㉣慥㐸ㄹ昰搵搲㤳㑥㔵晡㍡㍡づ搸㔳扥摦戰㔷戹㜹扡㝤っ㑢慤ㅡ㝥㔰戰㘷㘴扤慥摢昱愸㈵㝢ㅥ㝢㔷㌷搶〷敤㐵改昸㔶㘰慤㔹挱㝡搱㕥挲㐰戵㈱晢慣㉦捦ㄸ捥〵㜹摡戰㘵挱㍥摥戰㙡昹㌰攵晡㙥㠹㠷㐸㑥㑣㉤㝦㘲捡户㘷㔶っ㑦捤挸攷挶㘴戴㍤收㔵搳㙤㙦敡㍥㉥愷慥摥挰㌱㙦敥摥づ㌵攷っ慦搹㜲扣㝢换㘸昱改ㄹ摣搶扤㝤㘲㡦搲㝤㕥摢扤㡦摡捡㜴㙢㌱㄰搱户摡㔱㉣㐶㉦ㄲ昴ㄳ㤴〸㠸㐰扤㑣㌰㐰㌰〸㈰昲㝦〷㤷㈴㍢戲㑡慢ㄸ㕡㘵㔹慢㔴戵㑡㑤慢㐸慤㘲㙡㤵ぢ㕡㘵㐵慢㔸㕡攵㐱慤㜲ㄱ㙤攲㔴敡敦搷愲昴㡢㡦晣晥ㄳ攲攸㠱攳㑦摥昷㐴晤㠱摦㕥晢㡦挱㕤㘸㜴㑦㌴愹㔹捦戸〴㔲㙢㔱㌱㌸㠲晦㌶攷ち㌰㠵㜹挸扣搳㥣㥣慣ㅤ㍡㘰摣㙥ㄴ戸慣っ攴愷〸㘵〴㙤〷捤㝢㉤愷收㕥㔲戸扢㝥摡昰㘵㙢攳挶愳扡㘹户攱搴晣㤷㙤㕣戹ㄸㄸ㠱扣慥扤慥㌵㐸㐷户㐵戰㤵昴搵晢㙥㘸敦㜶捥愸㌷攴搴㘵㉢慣㝥㜹㕢戵扤攰戹换摤㙢㡦㜹昲愱㘶㙤挷㡣愶㈰搴搶搴搸ㅤ慢っ慢挲㜹㡤捤慣戸扥㜴搴昴挶敤〵慢㝡㔱㝡㡢㤲㈲㔱搶搴㔲昷戲㉡攲晡昱㜹〷ぢ〵户搶㕥㤹㉣㌵㡦㕥づ挰捣戲㠶昹慥㑡㉦㔸㕦㌲㤶敢昲敡㔴㤳昰㥤愸搸㤷㉡㍥收㔶ㅢ晥㡣敢〴㥥㕢㑦搷㑣搵搶っ㐸㥡摡㈹户㈶昳昹㥣ㄲち㄰戸㝤㝤㐲攴㙥敤捥ぢちㄱ〹ㄴ㤳㤱慦㑤㤳摤挴ㄹ慣づ慢愸㑢搲愴昶慡㑤〶攳㝣㤵㡣挹攰挰挴㥡愸㍦昸搲搷㙣㌲㙣ㄳ㜳㉦㙥㘳㑤ㅢ㡤㔶㝦㜴㑤㍡挱〹挳愹搵愵㤷愹晤〴㘷愴て〳ㄴ慥㐰㈰㜴摤㍤慡㍡㜱㔹慣ㄷ㉥㔹戵㘰愵戸㈲慤ぢ㉢〱捡愰㈱㑢㈵㙥㙤㐷搲慦㐲㤱扥㥢㘰ㄴ愰㕣捥ㄵ昷戰㔱戱㡣㤴㉢㔰㍡㘵昰㜲㑡㤰戳㕦㡡㤷〷捤㘳㔶㍤㤰愱㔰ㅥ㌶㠱㤱㔰慢㈹昴つ㤱㐴㍤愳ㅡ㉡㡣㍤收っ愸搴戰㥣㘰扤挵户ㅤ㕣ㄲㄲ搱㡥㉣搸㜶戲㠰愲㈰㉤て㌲㜸つ㐴搳㈶つ戲ㅢ㈷㠸㠸㙣㤰愱搹㌱㜲㥡挸搸㍥㐳㐶愰㝤㤲〸搹晡㐰㜷ㄹ㐱㘲敦㈴㔲㜶敡捡㡦㍢搲㙣㈳㕢㍥㤴㘶㝢戱㜱晡搵〴搷㄰㕣㑢戰て㐰晣〹ㄲ㡥㔲づ昹㜴搲㕦㠶㘷晤㝡㠲㤷〳㐰㍥改㤴㌹㤱愸愲つ戵ㄵ㍢㤲敤㠶㘰㈷㉢愳㌸ㄴ㐵戴㡣㥢㜶收㤰慤㄰ㅤ㔹㥤摢㐳搷收㤵㡥㝤㜵㜷摡㑣㉥㠷ㄴ㤹搱㌴戹搶㑤㥡㈶㌷㠲㑤㝢搴㕢㌷愲慢㍥㐶昰ち㠰戲晥㑡㐲㈸ㄷㅡ扣㕢戳攸㘹㔲扥㈴捣愲搰ㄸ敡㔱挱㐷㠴捣㈳㐰㠶㤰敢㌸扥散搸搰㌴〷挷捤㤷扣つ扤扦㍢㝦㐷㐸㙦搳㥢㍢㝡㠷晥愲攷㘸㐵摦〴昶ㄲ扦敢慡㘳㙥㐶戵晥㙡㠲㕢〰摡㜴っ㑦摦捦搵㔳愰捣㘲㍢㠱戹摤昴扡㈸㉢㜷㘹㝤㔵㉡つ㌴㘸㉥ㄹ摥〵ㄹ挰㠳㜱㜲ㄶ戶戰敢㜹戲㡥㐳㙤㑤ㄵ昰晣㜲㑤扡搰㍦收戹㌶换㜷㙣㘴晦㈵愱ㄸ昲㜹慤㉦搷㘶㈳㘷搸㥡〹㥦㔳㠲㜲愸㠳㙦敦㉥㈴ㄲ㥤搲攴挵㝥搹攷换ㅤ㐹搲㠳㈴㜹㉤戶㔵扦ㄵ〰㔲㐲晣扡慢㐴搹捦㘶慦㔳捤搲ㄶ㉢㍤㝣ㄹ愷㤳㌶ㅦ㘲㠷ㅣㄹ〸ㅤ戶搳昰ㅦ昸㐳昶愲㘵㌷㠵挵㠰扤㈰扤㉡㝣ぢ㔶㕤㤶㐳户㉣㐵捤㡥慣㜸㠹挸㡡扥扥㡥昳㜴㠶㝦㑤搱㐹㥢㤴挸攴昶捣捡㡣戳㜸㡢愸攸㠶愴㔰挹㜰つ㌵㈵㄰㈹㡦㙤㜷㐴㑣て㈲收㌶㙣㥣㝥㠰㘰㤲攰㈰㐰攱攷㤰㌴㕢摤㜸㠶挳晡搷攸搲慥㔴㜲㈵愲㐱戹〸㥦敥㉡慣づ昱㌵慦㈷戸ㄳ愰捤晣愱〳㌲㠳㄰ㄵ捡ㄳ㠴愸挲ㄸ收㌹㑢㕥㈲つ散㌲ㄱ㔸㥡㘹昸㠱㙢㌳戲㌴㘴捥扡愷摤㘰搶昲㔷ㄱ㠹ㅡ㌵愳捣扤㉢搲〱㜵㜹戰㝤摡捡摣搵㔵㔹搳捤㐵户〱搱㜶㜲㜶㍢ㅣ捣戱ㅤ戰㈵搵搹㕣ㄳ㐸扤㥤㡦㌱㠴挰㑥㉢㝦㉢扤戱㕢昲㝥昳搰㌷摣摡搱㈵㉢愸换〱㌳㘴㍡收㑢㈶㜶ㄱ㤱㠳㕡扦戹戴攲㐹㌹㍢㘴ㅥ昷慣㕡摤㜲㈴㤱〱ㅢ㤳挱扡㌹㜹〱㔱㠲〵㤷㌱㐰搷ㄹ㌲㤷㍣挳昱㔷つ〶ㄴ搷㜷愷㥥㔴㔸愴㘰㑥㕢㡥㡦搷㈸㉣㌲㍦㙣㉥慥戸㤷㄰戱㙤搸捥㜱㘳搵摦ㄶ㔸㈱搱㠷㐹愱㐶㘸㐲搳㐴㐹㉢昵㡡ㅦㅥ挸㜳㌹昲㕥㥥㐰攱㉡㔷愰捦㍣㐳㝢搳慥㡦㘲㌴戴搳㌹愷㐱㐴㡦㥡㠵㝤㤹㔲㤸㥣慡摦挵㍥㙦〴戸晢昸搹㤳慤挸摣昳㡡㔹ㄷ攸攵捦㤰昱㡡㉣㥡㠱㄰晡攸㜶㠵愴挲㌲㔲づ㌸㄰ㄸ攷㔳㍢昹㤵㑤搵㠶搴户慢㤵㍤㠶㐸搲愰㌹㘷㉣换㍡攲搱戶ㄱ散ちㅦ㘸挶摡㐶摤㡦敡㘶㕣摢㌶㐸㕡㈴换挵慡㐱ち㥥㙡〴敥㈹换搱㑤〰㐵㝦㔱㤱㜱ㄹ㐵挶㘵㔵㌴㘸㥥㘱㘸㔰攵㌹㤶㝢挱昰慣㘰挵戶慡㈵㍥㌰㝣户㉤㘸ㄲ㑣㑥挹ㅢ愷㔸㘶㡣戵㔹昳㘷㘱戲昹ㄳ㐰昷〴攴㈸户㡥攸〷攵㙡愲㠸㝦愲㐷挷ㄲ〴㡣昲㤴敡㙦挶㘸〵㜵㍢〲㈲㐷愵㉢昱ㅤ㡣㉢㡦愲㈴ㄴ㐲挴㝡〶㠹挰㉢㤸㄰昲㜴㜱ㄷ捤戳㡥ㄵ〰㝢挴搸㌱㉢㤸昵㠱㜲〰㘴搵昱昶㍡㠵搵㐴愷昱愶㔶戸戱戳㉡愵㈶㙥攸慣㑦敡㡤㔷㙤㔰ㅤ㙡㤴㠴㈲搹慣㤱搲㉣ㅢ捣㜱㍢愹ㅡ愱ㄴ㜷慣㙤㐴㤶摢戴戵敦㤴㈲捦㐳㌱㈹㥡挹改㙦㔱㠴㠲㐰㙦愴愳攸戳捦㈶㡦㐴挴㠶㌶㐰㤹㝡㉡㉣ㅢ㡡㐲㠲㈷㜱敤愴㈶换搱ㄳ昸㝢㔷㤴㥤㙦〴愹ㅡ攳昲㘸㔴㌳㔵慦捦㍢戰ㄲ慡㠶㔷摢㈶㉣㡤戵㠵ㅡ㐶㜱㘷慦摡㍦摣摥〴㈳㐶㙣挸戰㐸㠶ㅦㄸ㙣〸收㑡㐴㔴㘹㥤つ㜱慢㥢挵㈵㍥㥤㤲㠶愳㌰戰ㄸ搴㘶攵㥡㌲挳㕡㤶晣愸敡搰㍣㉤㉡㌹慡㥢㔳换㍥㔴㝡㐰㌹ㅥ攵ㄴ㠳敢收ㄹ扡愵㜰㠹〱㘲㌷捡㉤㔴〳㠴㜶㥢〳昰㘴戰㝤戰㠳ㅤ〹㐳㈷戴捥㈸㐱㡢ㄹ㠴㥢㕥〴㜹愷㐷㡣㐲㤰㥡㉡晤敤㠸昸捣ㄳ㑣㕦㌹㤲㡢㌳ㄱㄳ㌱摣㤵㘱㍤〰戹挹挸㈴戹㘸㌴づ㤸㠷㤲㑤〹慤挱戸㡣㈶挶㄰㑤㍥㉦挰㉤ㅥ挶戲㠶挹㌶㜵摣㜳ぢ㉣㘸搳晡晡㉥昳愴㔳慤㌷㙡㔲愹攲㔸㔶㉢㡤扣㉤昰愵慥〰㠶摣㤴戱㉦搱愶㥣挴㔱㡡㑢㈶㤲㝡户扢昵㈳攸慥㠴ㅣ挶〸㔵ㅦ〳㤰ㄹ㙥㌹ㄵ㄰敢戸愷㐰晢㜰㜷敢〲㠳扡㍣〷㤱搶㔱㐴㔹㌶㠷晢㜸捤㈸戲攲戶㐴戳㌹㜷捥愵捤㥥㈸㍡㘱㠵㐵摢〲㐷㔸㘷㈸昰㡡㐵ㄸ㈳㍤㜲〷〷挹㕤㠹愲扢㔷ㅥ㔵㡦戹㉢㐰㠵挲㠰㘰㡣㤷愷愰ㅣ㜶ㄵ㡣㐴㠳㕢㙢㔹摤㠲搱㕦㕡摥晡ㄴ㠰㘰ㄸ㤸〶㉤㕡㠶〶捥っ昲㥢ㅢ㌸㌷愲㔵㐶㠴㌴ㄹ㑣㘵㡣㜲ㄴづ㝢㈰つ摣挴㠳昴㤲ぢ㈵ㄴ散㔱ㄷ挳攲扢㠹攳㌶㡥㐰慥㜷㜵㕢攱㠲ㄱ攰晡㡢戳慦慤㜸慡㔶愳戹ぢ晦摣戶挰㉡慥㙥㠴收攸㥥戶㑢㔹㙡㑤戴敦㙥㙡慢㠸㉥ぢㅥ㥣㥤㌸㘱〴搵㤵挵㘰㍤扣戸搵㉢㐹ㄴ㝥〰㝦挴㠶㙦愷捤㥣㜷㜸ㄱ㜵㡤㝢㕦扥攸戸㤷ㅣ㌵慦㠲捦㕢㝦愰㄰㕣愱散攷㈴换戹㝦攳㥦㑡㕡慥昰㝤㡣戸㤵㘹㜳㠰㤶㠳㠴攳愸ㄴ㑡㠳㌱攴㌳攸〴戶㝢昳搶〰改㘴㑦ㅢ㥤㈸㐱戰㐳㈸捥㠵ㄷ㡣㔰挴昷㠰㔶ㄲ㑢㜸㈴挷㥥㝦ㄹ慣㉦扥㡢ㄲ㈲ㅣ捦㤱ㄸ㈹扣〲戹っ搴㈹㐱ㅥ㕤昱攰㠵㤰晦ㅦ㉣挵摣扣㈱㍢晤ㄷ㤸㔹㝣愷ㅤ㐵㌷㄰㐵摦敥㐰㤱攰㌵㄰挵扦㜷㈳ㄳ愷〲挳戳捦㈹㄰捥㌵敤ㅣ㐰㕦昴ぢ扦晦挳〳攸㕣㐴ㅣ捡㐶㐳愸敤㘶㍣㌷㑤㠴扥づㄳ㠱挱㝢㘵㈲㥣㐲㐶㌰㡡ㅦ㥡〸㤱て㘴ㅥ〵㥢㥢〸㡣敤㘵ㄸ㠲㠹㔰㙢挲慤挱ㄳ搸搵㌶晤㘳㈷㜰昱㔶晡㠸攷㐳㘹昹㌳昰㐸㕤搳㔹扣㘰㜸㠶扤㑦㤵ㅦ昷㈴㤴㤹户㠴㥢摣慡ぢ㝢㕣户㘱㡤敡戴㠱慦㈲昶戲敦昸㔳戶㜶㝦ㅤ㤸ち㔳攸扥ㄷ㈵㔱㝣ㅥ㥥ㄲ挱㜳㐳敥㥤㝢扥㝡晣てて㍦㝥㠴户搵㈲㕡㉤摣㡡㝣㉦㈱㝢摡ㄳ〸敡㈶㉥㡡散攵㠷㌹愷昰㠹㤲戵㕡㤷搳㠶愷慣㈰㕦户攳㙣㐸㜸〹挲っ㠹㙦㍢㤸㤸戸昷㄰㥡㤸ㄳ㙤敥㑥昵㘱㤳㜲ㄱ㑥㈴㈶慥㝣㝡㜱搸㔰㜴㔵㘴㍤㕡㥢㠵慦㐳ㄵ㍤挷㠹愴慤㐴㥥㍡㤹㠴昸㕡扢慥㍢㐴㕤ㄷㅥ㘴ㄸ昶㡦愵ㄴ攲て愴㤰攴㐱㠶ㄷ〲㤴㤴㍡㠳㑣攱㌶㠰㡣挸㕡㝢㠸㤷晥㠰ㅤ㈱㈰㥢㤷晥㝡晣㠸〵扢〸㉣挶扥昸㕥㑦戴戴㐵㘳搵挴㔰慤戲㘹ㄶ㤱㔱㠷ㄷㄶ㑣挶愵㈹㑢攷㈰㑡户散㡥攲㑢㠶散㌰昰ㄶ㌲㜶挱愶慦慤㙣ㅦ㜵ㅡ戸昹〱㍤㔳㔴ち挳搹捤㘲ㅣ㐸㔵㡣㉥㙣㕡づ㡢〸㠷挳㙣戳搳㐰㔴〵㥤攵散挳愹ㄴ挱㍦㝥㈹挴晡昱搶搰㝢摢㙢愸攳㥣㝥㉣㤰㍦戰扦㙥挸㘰㙣扣㤵ㅣ〳〹扢愵㔶愵昰㝡昸㔹㜴攱愲㜳㐲㙦㘵搵戳㌸㠴㕦㌱㘷昵㘹ㅤ晡㥦搱㙢挵㔹攷搸㥢㘱散㤴晥㝦㍢ち㌶搵晦㠲戱㌷㠵挸晢愲っㅦち㡣㥦㙣ㅡ戲攱㡥挰戳㡤攰㡤㍡ㄸ敢㉡换㤰㜷㤸㕢挴挷慢㘱戵㤲攰昰㝢攵摢慦㐶㌴晢搲戶ㅤ攸㉡〰ㄹㅢ㉡㝣ㄹ㈲愸㙢晦戴摣㡡㑦户挵晢搱㜱捦㈹慢敡戹扥㙢〶㘳㡢〸晡㡥昱摢㌳ㄳ㌶捦㤴昸㔲扢㔰扢〹㍢㌱昸〰晡㥣㥥㠷挰㍥㉤㠳ㄷ㉡ㄶ挹挸挲搶㈲ㄹ晣づ㘹㈴ㄱ㕥愲㜶昰慦㌲敦㘹ㄸ㜵㝣扡㍡て㕦㘷挰愲㙤愱散㐲㡦㜳晢つつ㙥ㅤ敥㘸扤つ晥㈰㔹㥦㐰㜰㑣㉤攱晥〷戸慦敤㝢㤰㙥ㅢ慤捤㘷换摥㝣㙥攵挲㔳挰改搶摥㤲㈶ㄹ扥㤳㕦㈴㤷昵ち㈱㉥敤ㅦ挱敦慤㍢㘸㌹摡㈸攸㍣晡愰㥢㡥戰昱㍡摣㘷㕢㠸㝥㥦㐷㔷㌱㐵㠰ㅦ摤㠸㌲㝣㄰昴昲㤱ㄵ挵攷戱㉣㌲〰昲戹㘲ㄵ愰㍢㔵㍦戹ㄱ㔵㡦挴〲㔹昰㡣㐱㜲㉣㡢捦愲㈱户㉢㕣㌶㔸㠲换ㄶ敡㉣㠱扣ㅥ昷㐰㍥㈷㜸㤶㔰ㄳ昹㌴㍡㌴㈷㘲愱戴晢㐴㍥戵搱㐴〴慤〰戵搰攴昸㈳戱ㄶ搱敢愸搶㙤〲㠷挰〵ㄸ愶㔸愴慣㈹㠶愱㠵敦ㄲ㌳㐸扦㡣㝥㍦㜳攴攷㑦㌳晤昵㠸㔰㠲㄰㔵改挹㔳㄰慡挹㝦㌴㌹㜹て愵摤㈷晦攱㡤㈶㍦㐲ㄹ挹㤹攸〱挰㔰㥦愸攰㤷㕡㑣〳ㄹ敥㈳㝦挴㜹〲晣愴㘶㌱㘲愰㐴昵扤㠴っ晡㜲挳㔵慢换挸挴㝤ぢ㕣㝦挶挷㍤捡㍥攲㐵㐸晡㜲㡡愱㌳戶ㄸ㙡挵㤲ㅤ㜹㘱户㠵㙣挰㤲昸戵㙣㔷㤱㕥散㌱挲㉦摥ㄷ㈳收挴㠹昸换㈹㉤㡡㌹㠱㌰㐲㡢㤴昴挳㡤ㄴ敦㡤ㅢ㝦攳㕢㉤㤷㈹㉡㤰㐰㍤㘱㘳搲㤹㙡晣㥥戸昱㐱㝣㤵愵摡攴㜸㠳㠰改㤹戸㌱改㔱㌵㝥㍣㙥晣㤷㠳晢㥡㡤㘳㍡っ㐷㉥㤰㐸㌲㙣㕤㘵晤㈷扥搰ㅥ㐶昳㠲㐹晤㌹㘰㠶挵㤴㥣㉡㜴㕣㔷ㅡ㜴㄰㤷㐱㍣㝣㈳㍤㠷扢㑤戸〲〲㈱ㅢ晥愹㠴㤳戸昳㌴㙢〴〶㍥㠱㕥㐳戰搹搳搵ㄳ㍢ㄷ捤㜹て〵晤收㐹ㅦ㘷慡摡戶㈲ㄱ㤸〳昹㜰㝦㌷㜱捡㘷㤸㡥慤晤㠸㠳㘴ㅡ敦㤰昴愶㍣㔴㘰㈵㉦摥ㄵ㘳㌶昷㔸㡢㘶昴㐷㠱ㅣ㐸㐷㐰㘶昴挷〰挳㐰っ㙦㉢攷㐶挸晦㡡戹摦挵㡡㜷ㄳ㍣づ㔰ㄶ㘴㜶搲㐱昱㍤〰㝢㘱愵攲㑦㔵昸㘳㌵㌹戶敡挹㌵晣改㡢ㅦ㝤搳搱挴挳昱㉢㤳挴愴扦㡦摤摥て搰〷㈷慥㠸㐸戱慣㝦〰㈵挹㔷㔳㝣愸㔷㝦㤰ㄵㅦ㈲昸㌰㐰戹挰㈹㙦㜹敦戸戲ㅥ昵搷㐷搰㔵㍣㐶㠰ㅦ晤愳㔱㠶て〵敥挶㥢扡㕢捣㍣㄰挷㥦昷㈳攰㤹晡㡥晦㈸扥换㕦攷愲晢昰㘷㐹ち捡扣捦㙢㙦散㙤㉣戲〲㉤㜳昵戳㡡捤㝥ㅥ攳㜰㕤慤㌸ち㐷愴㙡㈹㘹㐵㐱慣㜳挱挲挵ㅢ昸㤶挳慡㐲〸㔲㠲慡㜰愲㡡㈳㈸搰㍦捥愶挴㌱昱愴㝦㠲㑦㐴慤摡挴㑦㐶ㄹ㍥〸攲㔵㜵㝦㌰敡ㅥ扦㤰戸㔶ㄵ㔶摢ぢ㠹㝦㔵戱㤲㝣攱ㄳㅣ㑣㈱ぢ㤹戴㙥㈲搲ㄴつ㝤ㄶ㤹愱扥㘱捥敤㕥晣㘸㤷㐵昵㝣敤晣昹㝦づ攷挷慥换扦晤慤㠳㑦㍣昳戳㘷㍦昶慢㜷ㅣ晥昳扦㥥㝣昲㔷㝦晣搸搳晦晡挱昲攱㥦㍣昵搴㡦敦晥挲搳捦敥㌶扦愸㝤敢㥦㜳㕦㝣㘴昲攲㈳て㤹㘷㙦㍤晥挸㝤て摥㌳戹㜰搵㜸㕦㕦㝦晦㉤愳㍦扤昶㌵㈳㡦㍤昴ㅤ昱挳摦㕣攳〸戵㕣扣㈰㍤つ㉥㕢㑤攳㜳挸㘰ㅡ㥣昱㡢㍡つ㉥㔷㙤搴㜲戴㔱搳㈸㈸挱戳挱〹愸ち㈳㕤㌱昰ㅦ㘷㐵戵攷</t>
  </si>
  <si>
    <t>Costo actividades + Honorarios</t>
  </si>
  <si>
    <t>RELACIÓN DE COSTOS DEL PROYECTO vs. DRIVERS</t>
  </si>
  <si>
    <t>Costo ideal del proyecto (Costo Fijo)</t>
  </si>
  <si>
    <t>Costo TDD (Costo Variable)</t>
  </si>
  <si>
    <t>INCREMENTO IDEAL</t>
  </si>
  <si>
    <t>INCREMENTO MÁX</t>
  </si>
  <si>
    <t>D.E</t>
  </si>
  <si>
    <t>Costo Escenario 1 (A+B)</t>
  </si>
  <si>
    <t>Costo Escenario 2 (A+G)</t>
  </si>
  <si>
    <t>Costo Escenario 3 (A+C)</t>
  </si>
  <si>
    <t>CB_Block_11.1.1000.0:2</t>
  </si>
  <si>
    <t>㜸〱戵㔶㑢㙦摢㐶㄰㈶㈹㔱ㄲ㈵搹㘱㙣戴㐵㠱ㅥ㡣㈲愷挶㈵愲搶㐶㥤㠳ㄱ㔰㤴ㅣㄹつ㙤㐵㔴㤲㥥扡㔸㠹㘳㡢〹ㅦ〶ㅦ㙡搴㥦搱㕢㝢改愹㤷晥㠳晥㥣摥㝢攸愵㐵㙦敤っ㈹㑡愲慣〸㌰㤰㡥攵㝤捤㌷㑦敥散慥㈰ち㠲昰㉦ㄲ昵㐴㘵ㅡ㝣㘲捤愲ㄸ㍣捤〸㕣ㄷ挶戱ㄳ昸㤱愶㠷㈱㥦㍤㜳愲戸㠴㠰ち㜳㤰ㅦ挹㉣㜲扥㠷ㅡ㥢㐲ㄸ㈱㐸ㄶ㠴㕡㑤㤱㤰㑦㑡攸㕦捤㈷ち㐹㌵换搸っ㡤昶攵攸㌵㙡戵攲㈰㠴挳㠳㤷㤹散㘹慢愵戵戴愳攳搶ㄷ摡愳挳〳㈳㜱攳㈴㠴㔳ㅦ㤲㌸攴敥攱㐱㍦ㄹ戹捥昸㙢㤸つ㠳㌷攰㥦挲攸搱㤷㈳㝥㜴搲㍡㍡㍥扥㝡晣昸愴㠹愶㠵ぢ愳摤て攱㉡㝡㑦㍡㘵㜲昹戸〳㘳㠷㘲〳〸ㅤ晦㕡㌳摡昸㕢昱㕦㐳㡢戶㌳挶㔰戴㑢㡢挶搶〴㈰㙥愰㘴㠳愵挳搴愳㕤搶㝤㍢〶搷〰搷ㅤ愰㠳㝢っㄳ㥢㜸晥㘵攸㠰ㅦ㜳捡慦挲㈶㍣敡昰ㄸ愲〶㡤㝡挰㙤捣换㍥㑢㤳㘴㘷㜰ぢ㕤㠰㐸㥤慦つ㠲敦戲㠵㈲愸㍢㐵㤵慢愰㙣㘱挷㝢ㄱ挱㠰晢搷㜰挱㍤㤰扤愷㠹㘳㤷改㜳㐸㐸㐲改昳㑤㘱愶慥㉦〳㕣㠶㐳挹㙥㙤㤲㔸㑤㡣搱晥㑡㉢㐴㑤搶㐴愴挶㝣㜳愵㉥攰㥡㔲愱愶㑡㕣㐱愸㈳㠹攵㝦㜰㐳慥挲㈸㥦ㄲ攳ㄲㅢ㐹㙣㉣㌱㕢㘲㈰戱㉢㠹㕤㑢㙣㈲㌱㐷㘲慦㈵昶〶㌱㌹搵慡㔵㡡㡢攸昷〷扦っ〶捦扦扤晣㜹攷搷ㅦ㍥晡收㑦戱愹㈰愸㙦戴㝢攰摥㘰㠶摦搷㕥愱ㄸ敥㤶㐴つ㈵昶搸〰慥㐳㠸㘸㠳㤹㄰㑦〲ㅢ㍦㝦ㅦ㍦㜳㘰て㘷㌷搰㘴ㄶ昰㈸昰戹敢挴戳㕤㤶㈱㉣㔳搷㤳㌸戸扦㥣㘶〲㔱づ攸ㄴ〱㌸㕤〳㔸㕤㡢㌴摣换㌵攰搴扤㤹昰㠵㝣㤱摤戹捤㙥㐳捣搵戹㜴㘷㜸㘱戱㔵㠷戲〵㔲㔸㠰㤰㑣㙥㌱㠵昴㈷捥㑥敥㐱ㅡ㔱㙥摦搲ぢ敥㔸晡㔳敥㜹ぢ敦㝡慦㔲㜰慥㡡愶慢捥攳㝣搵ㄲ㑥㔳改㠵㈵㤳㕣㕤㔸㌲ぢ戲㤶戹㘶㈹〵㉦㉤ㄵ搱扤㔷㘶搱㔲㈶㥤挳㍢㐳㍤㑤换㌲〹㌸㈷㑦㔷〱挵㐴敡慣㘰㥦㌴㘰㤲㤶㜸㜳㑤㈱捥㡢ち㑤㔶㔴㘸慥㉢㌴㌳㠵㤴〳て㡦㥤戱㍥㌸㌷昵て愸捥㈱〴㝦っ搱挳㑢摦㤸搰㈹㘱㝦扡扡㝡搵㝤ㅢ㠳㙦㠳摤て〳慣㥡㜸㌶攴㈳ㄷ㍥㉣㐰㜴扣㈷愶㠰㡣㡦ぢ换㘷挱㌸㠹㡣挰㡦挳挰㉤㜲㜴㝢捡搱愶㙤〶㌶〸改㔹㤴㤷敦㤶扥㔴ㄲ㐵㐱晣㙣搳攱㌳慦㘸㙤㔹㍦㕤㍦昱愸摣ㅦ㙥㠳慦㤴ㄸ搵ㅣ攱挵ㅡ晥㔵挴ち晤㙥㜷搹㜲㐵摣㥦㥦㘳改〱摢攳扥敤㐲戸昵攲ㄴ改摣ㄴ攴扦昱㜰扢㐳〰㜴㡤㔶愷摣㑤㠰㌱愱㐶敥ㄱ挹㝦愱㤶扢挴戵㔹つ㈶ㄳ挳㑤㉦改㥦㝥㈴晡敤㠹㤸て昲晥搶挲㍢ㄹ晦〷㌲㌷㤶昷敦戴戱〰搴㤵㈶〶㔵慦ぢ㌲摤㈹㜷扦愷㈸ㅢ㑡㝡㐱攲㜳㈳㤲扤戳㈰㡣㑡愵㑤㕦戶挷愳㐹㑣㤵戰㤵㐹昷㥥戲㐳捤㉥㌶㈲㌹㐷㔹㔷敥㘱㤳㔳㤹昸㕢戵㔰㉣昵㘷〱户捦㌸扤㌶慡昳㘷㔳捤〸扣ㅢㅥ㐲愸㤲㌳〶㤶ㄲ㤶攸搴挱挷㐳㡤ㄶ㉣㝣㥥㤵㈹㡣捡㑢摡㐱㤱㈰㤴㑡㠲㉣㌷㙡㥢㙣㥤攷扡ㅥ㙣㜸晥㥤摦搲晦挷昳㤳㈷攴㝦扤㑥て㈵㐵愵收㍥㌶㈲㠵㐹昱慣〱昶〸戰㡦㡤㥡㐷慥㤲っ㤱㑡㜲㐴㉡㠱㠸㔴〲ㄲ㌵晥〳㉥㌷㕡昵</t>
  </si>
  <si>
    <t>Decisioneering:11.1.1000.0</t>
  </si>
  <si>
    <t>㜸〱敤㕣㜹㤸㕣㔵㤵慦㕢摤昵扡㙦昵㔶㈱㘱㤳慤挵〴搰㠴戶戶慥敥〶㌳㐹㉦㔹㥡㜴搶づ㈱ち搸扣慡昷㕥㔲愴㤶㔸㔵ㅤ扡〳㌳㈰攲㡣㥦〲㈲愳㌸㈳㈸愰挰㉣㌰愸㠸㉣愲㘳㄰㜷㔰㐴㔱㜴㌶㤱㤹〱搹搱㜱ㄸ㘷㍥㘶㤸摦敦扥昷慡㕥㔵扤敥㉣攲㌷昹㘳㕥㜷㥤扡昷摣㜳户㜳敥㜲捥戹昷㔵㐰〴〲㠱搷昱昰㥢㑦㉢〳挷㑦捥㤶㉢㘶扥㙦戴㤸换㤹㤹㑡戶㔸㈸昷つ㤷㑡晡散㐴戶㕣㘹〱㠱㌶㤵㐵㝡㌹㌴㔵捥敥㌵摢愷昶㤸愵㌲㠸㐲㠱㐰㝢扢っ㈲扤摤昹㐴摣㠸㘴㉥搹㑡〰慡㠰搴〸摡〸㐸㉡㈵㐱ㄸ愰戳〳㘰敢攸挸挶昴㠵愸㜸戲㔲㉣㤹换㝡户搹挵㉦㡦挵晡㘲㝤挹晥㔸扣㉦扡慣㜷㜴㍡㔷㤹㉥㤹换ぢ收㜴愵愴攷㤶昵㙥㥡㑥攷戲㤹㜵收散搶攲㉥戳戰摣㑣㐷ㄳ㘹㍤㌹ㄸ㑢昶昷㕢㐳㐳㠳㥤㥤㈸㜹挳攸挸愶㤲㘹㤵摦愸㌲扢㔸收挶搱㤱扥つ㘶攵㡤㉡戳ㅢ㘵愲挸戱㘲㕥捦ㄶ摥愰㐲㐳㘴㝦晦㤸㤹挹㔲㑥愶㔹捡ㄶ㜶昴愱搹㜵㡣㐶㙣愰㙦戸㕣㥥捥敦愶挸㐷捤㕣㙥㡢㘹㈹昹攴挷捡㤵㑤㝡㈹㕦敥捣㤳㝦㘶挹㉣㘴捣㜲㜷㝥搵㑣挶捣㌹㠴攵昶晣㌶扤戴㐱捦㥢慤っ昴攴㙤ㄹ㡥ㅢ㘶愱㤲慤捣㜶攵捦㉥㥢㕢昴挲づ㤳㈴愱晣㥡改慣㈱㕡㕢昱ㅦ㘸㌹搵慦㘵㑡㔰㘸㑦㝥㜴愷㕥慡愸ㄸ㐵ㄸ昳愳昵っㄷ搵㡢扡㜶㜱㐸昵㌶攴愲捣㈶戳昹㜵㘶愹㘰收㔸〹㈵戹戴㠱㐸㌱挸㤶㐳㤵㔳㙥㜷㈸㈵搱攱捣ㄳ昶㠵戵㘸㍤〰愷㙥㈸㤶昲ㄸ㤰㙢戳愳搳㤵攵搱扥㔸㜲搹㝡㔳㉦㈰ㄴㅤ㔸㌶㔹㌱挶捣㍤㉡㉣㈳㈰㤶ぢ㤸敤〸㠰㡥㔵攵㡣㔹搰㑢搹㘲㙦㐲㉥㘴搲㈲〰搱晡㍣㈶㘷㘳㍤挱㈹㍤㌸㤵づ㑥㘵㠲㔳㐶㜰捡っ㑥㔹挱愹ㅤ挱愹㥤挱愹㙣㜰敡挲攰搴㉥攴㜴㥦昶戶戶愰昳摣搳㜳㔴昸攷摦扣㝣攵㉤ぢ晥昲㍢昷㥦昸摣敤㠲昳㔱㑤攷愳㄰㘸㙡㜷愲摡敥㔴㕤扢㡦〶戱㍣〶㐰㍢ㄶ挰搳敥㤸㝣ㄳ㤳㡥〳㄰攲㕦搰㙥戶㝤挳㐴挷户慦摥㜷敥扡敢㔷㝤散晡户㡥㍤戶㕣㜰晥慢㑡㑦㐰攰㡣慤愵㉣挶挴㜴㑥㉦㉤㕢㥦㉤㉣㡦挵㘳晤㔱㍥换㈶戲扢捣㕣搶㉣㔷㤶挷ㄲ〹〷户㕥㥦㔹捥昹慣㈸攴㠹慣散㈴〰慤ㄷ攰搸攱摤㤸晥㝡㈶晢搰ㄷち扤㠶搹㍢㔶捡㘲㔹敡摤㍡㌶㈶摦㑣挲㤳〱㠴昸㐷愷㔵㑦㝤晥搲搷昶扤㜷昹挸〷㐳搷㍦扡攰㘳㤷〵〵ㄷ㈴搵慡挵〸㌴戱㈲㔵㘵挵愰㠷ㄵ㠳㜲〹㑢㍥〵㐰㍢ㄵ挰挳㡡戸㍣㡤㐹㙦〵㄰攲㈷㑥愵㔷散㕡昱扥㝦慢㥣戳敥戲㘷㕦㝡挷收攳晦㙣㔲㜰〱㔴㤵㉥㐵愰愹搲㝥户㔲㡣愰摡戸㠹挹㘵㉣昹㜴〰慤て㈰㍣㕡㉣㔷㡡扤慢戳ㄷㄶ攵摢㤹ㄲ〵㄰攲㔱愷捥て㝣晦摥㝤ㄷ㤷㍢㔶摥昶昷㌷㝥敦捣㍦㤸散て㜱㍥㈷晣〶㝡攳ㅣ㕡㡤戵㌷愳㤷㉢捥昴㘶㕢摦搸搹扦晦挹扦扡㤴昹晤㑦㝥㔴昲㠶㑣㝥ㄹ㈷昷ㄳ〰㕡ㄲ愰㝤㡤㕥搰ぢ㤹慣㉥晢㠹㑦〱〸昱ㅤ㐷㉡扦昹捥㌷扦昰㥦㍦戹㘶散㡥㕦慤㤵㑦扦㝡敢㘹㠲ㅢ愰ㅡ〹㠳〸㌴㡤〴㜷㈰㐴㠷㍣〳㈱㍡㈴㠷㔸昲ㄹ〰摡㤹〰摤昶㐸挰摡㥢搵搳㌹㔳扥㠳愹换〱㠴昸㥡㔳敦㉦敥㝣㝡挳捡慦愴㔷㕤昷㌷慦扦㍡昹搵㕦㝣㔲㜰捦㔵㉢晣ちㄲ慦〴搰㠶〱㕡搶㈵ㄲ㜲㠴愸㔱〰㈱扥散攴ㅦㅦ摡扥攳敦搶㍣扢敡㝤㐷敤戸㘳㌲㌱昰㝡攷㉡㈴㙦㜶㔶挱戱㤲㝥ㄱ昶㤵摡㤶㠵㝤㥡㝦晢摦慢戱㔵㕢晤搶㠰ㄵ㡢ㄹ晤㔱㍤愱㠷戸㌴ㅥ攸愶㐰摡㑥敢㥣㙣挱㈸㕥愴㜶㠹攳㐷昴戲㔹ㅢ㌷㑢㥤戴㤱攲㜴挱㈸ㅦ攷㥦㌸㔹搱㉢收㥢ㅡ搳㙡㠵㌴㘵㥢挴ㅥ㙡㤶㔵㝤㈷㌶㘶摢愶攷愶捤攱㤹慣㥤㝣㐲㐳㌲㜶搰㘲㝡敥搴搵㈵昳㍤搵搴愶ㄶつ㐳ㅢ摢愳捡㙥敡愵㥤㘴户慢㜷㜴㘷戱㙣ㄶ㔴昳㤶收㌷㘵㌳扢捣搲愴㐹㕤捥㌴㔴㔷㡦㘴㤲戳㡤㉦摤㔸㐰㐷戱㌱ㅢ㈷㝢戱搶慡㤹㡡㔹㌰㑣〳敤摤㙤㤶㉡戳㕢㌹慡㡥慡㈳戱敢㐴挲戱㜵攸搵挵捣㜴㜹戴㔸愸㤴㡡戹晡㤴㘱㘳て㈶㠵㘹慣㉦ㅡ㈶㜶晥㔶㍥〱ㄱ㘸㘹ㄱ㈲昰㌶扦㔵㠹攵㤶晢㤴㈰㍣㈲愶㈲㜰㑣晤戰敢摢㠲摥愱ㄷ㌹㤳㘳㌲戸㜸㍦㠵愹㜲㔹捣㕢攷㈶昴昴㠹㡡㉦愹㑦㥢㥢㕡戵戱㉡戹摦㉦㜱㌰戸搰改晤慡㍤㔰慦搶敡〵㈳㘷㤶收㔵摢〵㕢㈴㔷〳㠴敥挷㙣㥥㤳㝢搴〹挴㡣㤸つ㕤㤴㌵㉡㍢戵㥤㘶㜶挷捥ち㜰㔰敤摢摢挹摡愶㐷慥〵㑡㡥ㄳ㥣〵㄰づ〷戴㜵㈴搲挲㜲挲㡥㠷愸攵ㅣ扣攲㐶攳㐱㉡㐵ㄱ㕡㝤㌹㤴挷㡥㔴㙥㘹昱敢攵㕡扤扣戳挲攱㌹㙦㘲〷换㕢㑦戰〱㈰㐴㈵㙢扦㝡㈱㌵扡㔶慡扦㕤昹㌱搳搲㘱㜴愸搹㉤昴㔰摥搶㘳挷捣㜲㐶㔲攱ㅤ挷㕣㤹搱㄰挲攴敦捣㜳昴㥢㌳㤵㌱扤愲户攵愱㍡㐳㑡ㄲ㐴㑢㔵㉥㍢挴㥣㕤ち攷收づ㍢㌱㤴㄰㔱㐱㑦㈹ㅤち㘱㤷㠴㠹㠳昹ㄲ㘸㜱攰晣㥤㘰摢搱〹慤㜱愰搷慢挰搰捣㡤㌵㘶㘱敢散㙥戳㑣昲㜶㙤㕥㔶㌶㑥㉦ㄶ戶㌱㤳㍥扢㤲捤㤵晢搰搲㌵愵攲昴敥㌷戲ㅣ㤶㈵㌷〲戸㑦攸㜳ㄸ挵〷摥㈷㥡戵㙤㝢㈸㥢愹愹㐰㍢㑢㈳㐶㔲昳㤶ㅣ慤㈸散㜵㝣愹㐷㑥攲㉢㍣㕦㕡㠸扡昹挱㤸ぢ㈱搰㜷收挱愱慤㈵㔳ㄹ㐰敤㉡〲㙥㜷攵捦㈹㤶㜶愵㡢挵㕤ㅣ㑦摤㉡㔶摥㘹㥡ㄵ㘵㔴㌸㐶㤴㌲㤶㠴㘸㘹愹戳〴㍣搶〷捤ㄱ敤ㅣ㠰挸搶愲㔱㉣昷收昸挹愶㑢挵戲戶ㅤ搸ㄶ㔸㌸摡㍢ㄱ㜸摢〴搷㜲㝤㙡㝤ㄱ㌶戳㔹㥥㕡㔳㉣散㐵㘰㙦敦改扤慢捡㤵㙣摥搶㥦晢㘶㜲攵ㄹ㜱ㅢ㔸㐲つ晥愵㉢㡦扦昹㥦㥦㔸戸晥搶ㅢ摦㤵㕢扢昰捣㉥㜱慢㤳搰㘴㑦搰㌲㔰㔶捤㜹〸㠸捦㠰㡣㑢つ挲昵㡦㝣㌷攲㜲㡡攰〲〰㉣ㄸ㑡〴㔸㉦搲㜶㔴搰扡攰㥡㈱㌳〴〶㠰愰㘹愱捣㈲ㄳ〱昷ㄱ㥦㐰昹ㅣ〸㑡㤸㌴㐷㥡㠵㤹〵㌶㉣攷㐹ㄳ㌴㔸㈸㔰㐹〶㑡昲㑢㤲㔷攲ㅡㄴ散换㠰て㍢〹㑤戶つ㑤ㄲ挵㠰ㄲ昳㕦〵㌲㝦〶㜰㐱㤵搳〴㝢〰㍣っ㤸戱愳攲㈴㝣㉢〶捣㤲㘸㉦㠰㜸㌳㠰㘲挰挵〸戸㡦戸〲㜵㔴ㄹ搰ぢ㜴㌳〳㉥〵㌶㉣攷㐹ㄳ戴㡤晣ㄸ戰㜷㉥〶捣㍡〹㑤㘶搴ㄲ㤴愴ㄸ昰〱〴挴㐵㜳㌲攰㠳㐸㤶ㅦ㈲戸ㄲ挰挳㠰慢敤愸愰㔱愵ㄸ昰㘱ㄲ㕤〳㈰㑥〳㔰っ昸〸〲敥㈳ち㕥〶搰ち㙢㘶挰挷㠰つ换㜹搲〴敤㌴㍦〶ㄸ㜳㌱㈰攳㈴㌴㤹㜴换㔰㤲㘲挰愷㄰㄰晡㥣っ戸〹挹昲㘶㠲㑦〳㜸ㄸ㜰㡢ㅤㄵ愷攳㕢㌱攰㔶ㄲ摤〶㈰㘸摥㈹〶晣〵〲敥㈳戶㝢ㄹ㐰㡢戰㤹〱户〳ㅢ㤶昳愴㠹㈸㈸晣ㄸ戰㘱㉥〶慣㜷ㄲ㥡散㑢㕡㐱昳愸敥㜵㈶ㅤ㙢慣㔳摤㍢慤搵搹㕣挵㉣㈹敤慣挷挲㤷敤戱㔲昱㉥㙡愴㈵㍤㘳晢㠲ㄶ㔹愳㔰㑡攱㈲慢捣搶搴昴㈶愵搸搶ㄹ晦㕦昵㍦散㔴㝦愵昸搷愹晦昳愸搶ㄸ㌴つ捡晦晣挴㥥㐱㐴慤搷㜷愳㔶㐳慡て㈵搷て㌲搲㌷㙡ㄵ捡て㔸愵昷づ㐲㔲㐷攷㌶〹㌸搸㥢〷㈹㌳捤愹㝥慦㐲攲晦ㅢ㉦㡤㘷づ戶昱㜲㌷㜸㈳扦㐸㜰て挱扤〴昷〱㠸㌵㜳㉥戳㕦㈲捤〳〴㕦〶昰㉣戳㝦㡢愸昶㔵㠰㈳户㐱㌵㠷慢㠶㍥挳摤㈵㜳て㍣攴昰㈰㠶〳㈲㠱㐴戵〰敦㐳㐰㍥〸搰昹㌵㠰つ㙢捤ㅣ㔴愸㌷敡〸㈱㐴敦搰晣ち㍣㐶ㄱ搵搴愳昲㤳戳㠵捣捥㔲戱㠰㌳ㄷ摡ㄵ挳ㄹ昸攰换㐲搷昲ㄳ㐵戸㥡戵扣昲㌸㜷收户㤸扢㑤扤㌲ち㜷〷㡣㤶〹㜸昰㤴㐹㌲㙥捣晣㕦㥡㉣〱摡㤵昰㈴搵慣ㄶ搱㌸㠷㙤攳挱㘱㙦摦㔸ㄱ攷㌹愶㍡㜵㈲摢㌵つ收攷㘱㘸㤳〴攴㐳㘸摤㡤扦晡敢㌳㤷㝣昲戳慦㍢摦㤷㘲㍣慡㐷㈶㤱搸扣ㅦ㝦ㄳ搸昰㝣㘹㠲敥挲敡㝥慣㍤㡣㔸ぢ㠶㠱慤㤶㈶㔰戴慦㕡ㅡ㜷ㄲ㥡扣㡢㐳挸慦㤴㤲㐷ㄱ㄰㔱㤰昹慢愵㡦㈱㔹晥㤰攰㐷〰㥥搹昲㘳㍢㉡攸㙢㔴㜳攲㈷㈴㝡〲㐰搰换愸㤴㤲㥦㈲攰㍥攲㔴搴㔱㔵㑢改㥣㙣㘶挲㍦〰ㅢ㤶昳愴〹晡㉥慢㑣昰攸攵㈷捣挵㠰攳㥤㠴㈶㌷攷ち㤴㐴挵㐴晥㉢挱搳〴捦㄰晣㤲攰㔹〰㜱搴㥣㑣㜹㥥㌴㉦㄰扣〸攰㘱捡换挴㜱〹挱㘲戱ㄲ㕦㡡㌱扦㈲昲搷〰㘲〴㠰㤳㍢㈰晦つ㘰捥ㄱ㌲㑣㡡㜵〰㘸挰敢昸㔲㡦㝣ㄵ㕦㘱㌹㑦㥡愰㘳戶挶ㅣ㡥㄰㝢㜴戴㌸㍣㘸戲摡㠲㑥㐲愳て㌷戴ㅡ㜹て挲昷搶挱慡慣㙤㔹昳㈲㍡ぢ扡㉤ㅣ敢㡤㑥攳〸㐲㜹㌶扡慣戱攲㠶㘲㘵㉣㕢摥㥤搳㘷ㄷ㕡㑥攰㥣㥤㘶〱㝥挷ㄲ摣㡦つ戸攲敥摤愶㈱慤挹攲㜴㈹㘳㡥㡦ㅤづ㝥㐹昴て攲㔳㉥挹愰挰㜳㘸慥㌶慣㜵㈲愰㔱愲摤㈳て摤㕣捥㘶㡡㝤昶挱㘰ㄸ㑦㈰戴ㄶ〹㡤㑥ㄴ㡦㥥㔱㔳㘹㌹㙦㝢㙡㑣摥㥡慤攴捣づ㑢愵慢㜰扢〵挶挲扦㙢戴㔹㕢㜷挲戹㌰搶㘵慤㈹㘵㡤㕣戶㘰㔲㍥㔰㤳㜹㝣㍡㘱敥㠰㉦㜷㔳戱㥣攵搱㙥㤷戵戵愴ㄷ捡扢改㤶捡捣ㅥ㔱ㄷ㔳㥢㐵挸ㅡ挹ㄶ捡愸㐶〹㤶攱ㅥ㙢㜲㘷昱㈲㕣〸㤸捥ㄷ搶攸扢换㠷㠵愰戰㥢㌸㡦㤲㤶〸㡡㘰㔰戴〷摢て㔵㘴ㅡ㥤㐲㡢㌰㘶㉢愵㙣㝡摡㍥㑡戴㠵愶慡攱ち搲㑡㠰㔵㠰㌲愴换㜳ㅥ㕤㤱ㅡ愳攳㘲愷晢㤸㡤慤㍢㐰昳昵㘴㔶慦㔹㔰㑢㤴摣㉦㍢㠳〰㘷慤㌹㝢扣㜶戰昲㍢㕤㠴〸搱㐹摢戸昷㌶づ扤慡ㅦ晢㐸㄰㜷摢㘳㠸㌸づ㈹捣㔶っ〵挶ㅡ挷㘵搸㔲㌴ㅣ愲摤戵攰㙡戸㐲㍢慤〹㍤㙤收攰挱捤敢㤵㙥㍢㐲扤ㄹ〷攵㘵㈷㙤戴㤸捦敢ㅣ㜳ㅣ慦㤳ㄹ㜸愵摡慤攱改㑡ㄱ挷挲搲〲㔰〳搳㐱改㌳㐰改㌳ち搵㘹㙤攱挹㡥ち戳慣攲づㅣ㠰㔵㜶收戳㤹㜶㐶㜸晡㜲㔸っ㔶慣㈹㑡〷〲㐳昹戸敢㑢愳敥㘷㙢㐱㄰㜷ㅦ㑣ㅥ戲㡥攲挷㤰挶ㄱ㌵晥挴㈱㍡晥戱ㅡ愹㑤㐶昲㝥㑦㈸㠸晡戹㍣愹攷ㄵ昷敥捦㉢㤷〲愳㐶戶㤸㈰〱㍥㌲〴挸〰㍦慤敢〱收昵ち户㠱㈰㍣㔱搴㡤搵戰搲㡢愵㌶攷攲㑥㍢㐴换戵愶ㄴ愱㥦㝥ㄴ㐷㍦㌸㔲摡㤳㌵捣㔲㍢ㄱ㤳搰㘷㕢改攱搷㙣ㄹ㤲㌷㠱㔰愸愳摤慦慥㜱户慣挵㡥昷搳㝢㐷㘹扣愹晣ㄷ㌶て慥㘰㙦挳攱ㄶ㐰愹愱ㅦ戲㡤㝤摡㠰㈸晢搳㐰搰㑥〲〹㄰摡㠸挴㐶搹搴扢捣攱㔸㤷㈰㙡㔵㔷㕥攸捣㙦㠷攳㕢㥤〲㠴㔴㐷㍡㍣摥㝢捤㜶摣户扢昷㘸戴㐹㡣㜲搳〸摢ぢ㉣戵㜹㡡㈳ㄸ㙣㠵愸戵㐶昷㐹㔳戵㈸㉣㍦㘹㉡户扥攸㐲ㄳ戴㌰㌲㜷㜰戲愰晣愹搵愹㘴㤳㐲ㄱづ换㑥搰〴挲㘲ㄲ搰敤戸㐶㑣㤸㔲㤳㕤㐸㤵摤〰㠲扥㕢慡〴昶〶搶〳㤴摦〶㈶攸挳攵㈶ㄶ搰㈲㈰㌹攰㐵㔳㑣㈱ぢㄷ㑥戹㠰㤵㕤㠰㄰搷愳敡昸㕣〸散晥挷㘷㥡㌹昰㤱㡢㔸㠸ㄳㄱㄹ〴摣慥㜹㠴㝥㈴〸攴㔱㈴愴㈳搹㠷攰㘸ㄲㅣ㐳〲ㄳ〴ㄴ扣㜶㉣㘲ㅥ㠶挶晤ㄸ㝡ㅣ㘸挰搰慣愷㔰て㐳㡦㘷愱㈷戰搰ㄲ〸㙡っ㍤ㄱ愸㈳㕣㡤愰㜶晢挵㥥㜷ㄵ㤰摡㑣㍤〹㘴挷搴敦㐴㌵㘲㔰搹晡慣㘷㌷ㄲ搳挰㈹挶昶戲搲㍤㠸搵㌱昶㘴㘰昷捦㔸晡㥦㐱ㄸ㤰㙦㘱㈱㑥㐴搰〹敤昲㡤㙢㤸㌳㘶ㄶ㠳㐰㉥㈱㈱ㅤ搴㍥〴愷㤰攰㔴ㄲ搰㘷慤ㄸ㝢ㅡ㘲㔵挶㥥㤵ㅣ昰㘳散摢㐰〳挶㕥敡㈹搴挳搸愵㉣㜴ㄹぢ晤〰〸㙡㡣㍤ㅤ㈸摦㤱㑡㕦戳捤搴㍥㤰ㅣ昸㐸晤㄰昲㈹㠶扥㥤㤵㕤㠹㔸ㅤ㐳㘳挰敥㥦愱昴㘷㠳㌰㈰攳㉣挴㠹㠸て㈳攰昲换㌳㔲ㄳ㈰㤰㐹ㄲ㕥攳㑦搰㑦㠲ㄴ〹㍥〲〲挵搰〱挴慡っ㕤㥤㑡昸㌱㜴〸㌴㘰攸挷㍣㠵㝡ㄸ㝡〶ぢ㍤㤳㠵搲㘷㕤㘳攸㍢㠰昲㘵攸㑤㈰戳ㄹ扡ㅣ㈴〷捥搰㥢㤱㑦㌱昴て㔸搹愷ㄱ慢㘳攸㑡㘰昷捦搰㕢㤰つ㠴〱㌹捣㐲㥣㠸愰㤳摣㘵愸㘷㠴㡥㠰㐰㡥㤲昰㌶㝦㠲㌱ㄲ慣㈲〱㝤敡㡡愱慢ㄱ昳㌰㌴敡挷搰戵愰〱㐳㙦昷ㄴ敡㘱攸㌸ぢ㍤ぢ㈰㜴㌷〸收㔱戵㘰搲㝢晣㥡摤㈰搶慣戳ぢ搹ち戴㈰㉥收慢戳ㄵ慣攷㥤ㄶ〰㠲捡〱昹㈶愵ㅤ㜹㌲㉤慤㕡㘲㈷㌵㈷搵㤹㘶㈷㌶愷㝢㙤戵挵㍥挹戶ㄵ攷㌱摥昶㐷愴慣㌹㥦㌶ㅥ㑥收㥤戰㕤㔱㡥㠵㈷㤶捣敤扥昵昰㥤摡昸敦㘰っ㙡敢㌰ㅡ挴㤲㠰㥣攰挰ㄱ昸挳㠶扣ㅥ㘱㥡ㄱ㕦摣敦㈰昱昸戳㘹㝤㠷㘹づ摡戸㉥攷挰㘴扣㔰㠶㍥ㄵ㜶㘲搰㤶扢㥤攰挶改㑡㕤㡡㍥戳搰㐹ㄹ捥攵㌶ㄶ戰挳㘴昴㤲㜱㤸㈸挸攸㥢㙤挸㈹㕤昷㄰敤㙥ㄴ挲挷愳搶挲㤳戲挱攱昵㍤㐸㌹㤸攳㠰ㅥ搰㜷㤱摤㤸㝤昶㔱㔴㍢㘳扣搰慢愴㘰摦换㔴㑥㤰㑤㈶㍣ㄸ戸敡㥣㌳ㄷ慡っ搵愸㔲〶愵㌵㥣㉥挳㝡慥搰㌲㜲㐲㙡慡㑢㙢㡢㤹搳㜹慢ぢ㠶㡣ㄳ摡㤴愹攰昰慢㕡〰㙦㙣ㅤ㍥ㄲ〲㐷㕡ㅤ㈹〹㈵㈷㙤㥥ㄵ慥扥ㄳ㥣㐵㠷㈸㔵挸捦㔲捦㑢㉢挴㈷晥㥣捦㕦慤〸戸〱㉡㑦㤸㐸㍣㄰㤸挷ㅥ挷㙡敢㍤扢攱㑣㕡攸ㅥ㈹摡㙢㥣㕡扥㍡㕤ㅣ㡤昶㉥㝡㔷㑡ㄵ㕣㙢攴㌵搸ㅥ㑥㥤ㅣ慣㥡ち㙥ㅡ攷㜲戳摤搶㜸㈱㤳㥢㌶㑣㘵摣扡慢戶戲㜱てぢ㜹搱搸㜳㘶搴㍣㝣㜱㤸㌲㡥㌷㍡摣㙢㙥㠷敥昵㤲ㅢ㔱愷摡㌲㔱㐶㔸㙥㜶收ㅤ㡦㘹づ晡愰㉣㡣㑣㐷搴㡥㜹搵换〳㔸摡㥡㔰㕣搳㜸捥㔱㍤㙢㔳㌳捥㐳㌶㔱㥣㈸搲㐵收㐱慤捤摡愸挳㐲㑥攸愷㉤㈶㑤㠳㠹㝦㠸㌳㠴㠵㘰搵㔳㕦㠱㔷愸㍣攳㜹㘵〵昷ㄸ㑣づ挱㤳㌰愵戴㠱慢㄰ち摤㔸挱㥡㉦㑢昰㡣㑣改㘶㕢㤰㈸㜸㔸㘶敢㘶㤰㈵〵扡ㄵ㘰晦扡ㄹて搵㐰ㄸ㤰㘷ㄳ㍡㡦搸㠷㠰慢㥢ㄱ攷搸攲摢㔸敥㌹〰攲㐱㝦㠲敤㈴㜸㈷㐰攸㈱㄰㌴㉥㌲㜳㥥ㄶ搱搰て攵㘹㔲户攷改㕡挰ㄴ搵㜰ㅤて愷㘱㌰㜴戵㡥昶慦㈱㕤扥ぢ挵㝥敦㤱㐷㜸挲㄰㄰摦〴㜰ㅢㄸ㐲搸㌱㙦捥㘵晤攷〱㠸㐷㠱慣改挵攷〳攵慢ㄷ㍦〶㌲㕢㉦㝥㌷㐸づ㕣㉦晥㈱昲㈹摥㑦戱㌲ㅥ扤搴改挵㍡戰晢攷晤㡦㤱つ㠴〱㤹㘶㈱㑥㐴昰㥣挶敤ㅡ㤱づ敦㌳〸㑢㠳㠴㍣挳昱㈱㌰㐹㘰㤱㠰挷㍡㑡㉦摥㠱㤸㐷㉦㡥昹改挵㔹搰㐰㉦收搱㡥㕢愸㐷㉦扥㤰㠵敥㘲愱㍣㠶愱㙥慣攵㄰ぢ㙤㌲换挵㌲㙥㝡㌲㌳摢づ摤愸㠰㌰㐷敤搳㐰㔰㍦㜲㥦晡㕤扤攸㔰㍤㠳㘴敥散散昷晥㜶〹昱㑢搰㜱愷〸挸摤㈰慦㉤㔵㈵愷戰㘷㤱挴攵捡㝥收㥥㔰捦㠳㘰㥥〹昵〲㤲㤵㔰换㈸㔷扣㠸㤸㍢愱搸㘷㌹つ戰㝦愱扥㡣㙣㈰㙣㤸㔰㍣㘳㜲搹㡢愰㉢搴㡢㔸敥っ㠰昸戵㍦挱㉣〹昶㤲㠰㈷㔲㥣㔴昲㘲挴慡昳攰㔵㑦㌶捦㍣戸㠴搹晥㤰搹攸愳挲㝦㐰晥㤱ㄳ㔰㜳㡤扢㑣愳愷慣挹㡢愹㡣㌲㡢晥捣挹捡㉣㕥㑥㔰㐱㝡捥散㄰㈷㉡戴㔷㈴挳㥦㔷㉣愱挸搶挶㉢ㄲ搵扣慢搰㠲㡥㐵つ户扦㔵㌶愶搰㕤ㅡ㝡敦晦㌴摦㜰慥收㘷て㙡㔷㐱㤹㠷㡦㜶ㄹ昰㡢搶㘷㌳戸㌳㔹戴㉡扤㤳㌸㈰改攵㙤㝡ぢ㍢搷㜰攸㔲㤴攸㕢㈷㍢搶㕡攰㉢㙤㝢㜸扢㌴扣慢㔰扣愸愰㕡ㄳ㉡昳愵〲搶㈶摢摡㔸つ㔶㕥晢㜹ぢ戸ㄸ〹㈱㠵㤹攵攵〸㜴戵㐴攸㥢愴㉦㐰㝢ㅦ〲㑢㐶㐷㐶户㑣改挹愸慥㘷〶㠶㡣愱㜸㝦㌲愹㐷〷晢㘳㠳㤹挱㔴捡ㄸ㠸ㅢ㐶搲搴戵㉢㙡愴昱愴㙥ㄹ愶ㅥ户晡搳挹㐴捡ㅡ㡡づ挵愲愶ㄱ搷攳改㐴扦㤹搶㈳昴㝡戲㜸昹㝥〴攴ㅦ〳㐴攸散㔴愸㍦㈱敡〳㐴搱昵愹㔰㈴㔰愴愱㑥㠴づ搴㈳挹晥㠸戴挸〸㐳㤸慤㙤㙤㑤挶㔵㤳㈷戳㝡摦㔸搳扡㤰㌷㌴つ㌶㌷㕡㘴晥㤹搰㉡㡦ㄴ㤹㤹㠳㔱㕥挹㜶㕦〵㄰㡥㜴〱戲㐱摡搵〸㜴㡦㡥㑣㜹づ㘴戴て〳搷〹㥣㔲ㄵ戶攰ㅤ〳敤ㅡ㘰ㄶ〰㔳晦摡愲昶ㄱ愰㡦〰ㅡ㌷㘸扤ㄷ㜵㈳摤挰㉢昱愹㠳昵〵慣晢愳㐰搹㠷戰捡户㐹搴㜵㐰攱摦晥搰户挹挹㈲戲攸㈵㠷㈸ㄲ〲㤲攳㡥㐳㑣散〰㠶挳慣㝥㤸搰挳愹敡昹〴〲ㄸ㈶昴㘶慡㘱㜲㍤〲昶㌰ㄹ㌲㑤㕤搷㔳晤㐳㤹戸㥥㑣つ㘶搲㔶挶㡣愷㑤㈳ㄶㅤ挰ㅢ戰㈹㐳扢愱㑡ㅡㅤ㌲〷㤳愹捣攰㔰捡戲㤲晡攰挰愰㍥㌴㄰敢捦挴つ摤㡡㥢㠹愱㘸㠴㝥㔲㌵〰㍥㠹㠰晣ㄴ㐰㠴敥㔱㠵扡㤱愸㥢㠸愲戳戴㥥㑡ㅣ〷ㄴ㠷㡡㌸ㅦ㕤愰ㄸ㤵㌸㙥〱㐶摥ち㄰㡥ㅣて愸㍡㐲㜱㐸昲㕦㤲攵㤲っ㡥㥣〰愰ㄲ㡦㈶㑢㡥㈱戸㠳㠹敡ㅥ㙥㉦㐲昸て挸㍢㥤〰㈳攲㘴㐰挵捤捤愸慣㤹㥢ㅢ㠱㙤收㈶摤㥡慡㥥扢㄰〰㌷ㄷ攳㡢つ搵扥㠰㠰捤捤㜸㍣摥ㅦ㑦挶搲挹㜸㌲㥤㌴ㄲ㤸㐷㠳㔱摤ㄸ㐸て㈵㉤㈳㤵ㅡㄸ搴敥慥㤲攲戵攲攴攰㤰㙥㤹晤挹㐴㤲搳㉣㘱㕡〹挳㐸挵搳搶〰愲㌱敤㡢㔵搲㠱㐴㍡㘳㘵攲愹㔴㝡戰㍦㤹㌶愳改㔴搲㌴㌳戱㔸㜴㌰慥㈳㐱㡦㉣㜱㕡㈲敦㐱㐰摥㑢㜰ㅦ㐰攴ㄴㄷ㝦㍦㔱㕦㈲㜸㠰昸㔳㕤扣愲㈷愹捡㈴攸㍣㔵㜲ㄸ㜶攴愰攴戴㡦改て〲㠴㈳昴㥦捥㈹㠷㘵㙥攲㠹攴昷㐹〴摦㘶㔶㈵㠷户㈳㠴晦㠰晣慥ㄳ㈰攷㐴っㄱ㈵㠷㝥㕦㌹㈴㝣攵㐰㙦愸㙡挴昷ㄱ㠰ㅣ攸昹㘴㐳戵㐷ㄱ㜰攴㘰愴㠶㘲〹㍤㘶愵㠷㡣㘴摣ㅣㅣ㑣愴晢〷㤳〳搱攸愰㤵ㅣ挸っ昶㙢㍦愸㤲㥡〳戱㜴挲㐸愶〷晡㉤㡣昷愱㈸ㄶ挹㜸㍡㥥㐹㠳换㠹㜸搴㌰㈳㐹愷㜸昹ㄸ〲昲㠷〰㤱㝥ㄷ昵㈳愲ㅥ㈷㉡攵愲㐸愰㐸〵㍤愷㡡㥢㙦㜵戸愹㐶昵㑦㤹晥㌳㠰㜰攴っ挰㌹戹㜹愶㥢戸㠴㕣㍢㠵攰㐹㘶㔵摣㔴㑥㔰愲㥥〲ち晦㙡ㅣ㡡㤵捣㐲挴〹扥摣㍣捥㤷㥢㜴㠵慡㐶㍣㡤〰戸㌹㠲㉦㌵慡㥦㐱挰收㘶㝡㘰㈸搳㙦㐵ㄳ搱㤴㙥㈶㜵㐳ㅦ挴昸㌶攲㤶ㄹ㡤昷㥢〹换ㅣ搴㝥㔹㈵搵攳㠳改㜸捣㑣ㄹ㐳〳㠹愴㌱愰て㘶㤲戱㐴扦㥥㠸愷㠷〶搲昱㝥㐳㝢戶㑡㍡㤸散ㅦ㑣改㠶㌱㤴搲戱㍦愵㌲改㡣㤱㌰㠶㘲昱搴㤰㤵挲攸㑥㐴攸㝢㔵㉣㝢づ〱昹㍣挱ぢ〰㤱㌱ㄷ晦㈲㔱㉦ㄱ扣㑣晣㉡ㄷ㑦㉡㔹捤㈴搶㈲慡攴搰攵㤵挳㙦㐸昴敦〰攱〸㝤慥㜳捡攱㉣㌷㜱ㄹ昹㝤㍡挱㙢捣㑡㌹㠴㈶㄰㙡摣㜲㍣挷攱ㅥ㈷㈰散㠷㐰挴攳㤹㔵㥢搷〲㙢昳戴㥥挳ぢ敥ㅢ攱ㅣ愸㄰㜵㌸㤸㤴慤戶㡢㘶扦晢戶敡挲戹攷㜳晢㙣攴㐱晤戶敢昴㑤扤ㅢ㜴㘸〶㙡㌸ㄴ㠴散づ慣ㄶ㠸挴㘷㜳て换搷㤱㐰戳㘰㍤扥㐹㔳㙦㘸㙥昰挳㠶㌶〲㝢攰摥て㤶扡㄰敡㥢昳扢ㄷ扣㍤戰㌴〷㐷搰㠱㕣搶挰〲㈶㌶晢戵㐱㙣㜱戱㉤愴㐱ㄵ㙡攵摣㡡㤰㥡敢慦晤㜷㙤〷搳㘸ㄵ捣愹㠷㡡晦〲㘹昳戶㜶㌶换挴ㄳ搹收〶㘸㔸㉢捣㜶㌷昰㑥㈷搰昳㉥〴愸㘳搰㌲㝢㐳㥦挸戹㈸㔹捤昶慢ㄱ愸㙤昱㤱昳㕣㍣ㅤづ敡ㄵ㘹搹㐹㐶㈸㝢㤷愸㉥㠷㉤愰挳㑢ㄳ㠰㡡㉤扦昶戰愵愶㈶扤攲换㠱㌴㌳戱愸〵㈸ち㑢㈰㉤㕣㤶愶ㅤ㠱戸扤〴㐲㤳㡥㈵㌳搸慣ㄳ扡扤戱㥢昱㤴ㅥ㡢㈵捣㑣㍣㤱㌰愲㐶挴㜰昲挸㠵挸ㄳ㌱摤搸㈲挶㉣㌷挶㌴㐱㍢㔷㉤㐷捦愱㌱㔵㘵攷㘸㈴挹㘳〰挲㤱ぢ㐱㌰攷㜲㐴ㄳ㔸㈵づ戱挱扣㔳㈹㑦㘲㔶戵㉤攴㤱挸㈵㈹㉣㝥㡥戲㌹㘵挸搱戰㍣㤹攵㘲攸ㄷ㤰㠶晦㠶愱㕦昴挵搲挰攵昰㤷㡢㤱㔹㤴㝣㘹捡㉥昶ㄴ搲愰㘰㌵㌴愷ㄱ㔲㌲昸㤹㔷〶捡㘰愵慡晡㠴慦っ㘸㠰昲㠹捣戸㠱㔹㌷戰搷〹昴㕣㡣挰敦㘷昰㕤㠲㤲晤〶ㅦ㉤㔷㠵㠷㉢捣㝥挵㕤扥ㅤ㕤㡤搰㠶㔵㔲㠸㈲搶搵ㄲ扡ㅣ昱㌳攷㍥っ昲ㄸて㑢攱㌱慤㝢㌳㝡ㄵ摥㜴㥥㐵㈹㜸㙦摥㥣戵㉦㝦戴〶捦㌸戴戲戸㈲搳㑦捥㑦攸㔱昰昹㜷㈸〷㍤昲㉣愳㉣㔱㘹㜴㜱㌴㌵昴㝥㈴晡㝡㘴ㅢ㝦〷挲晢㕢㉡㕣㌲㡥捣㡦㤷㘱㌰攱ち晣搶攲㜰昵〷㕤ㄶ戸㠶搴㔲昷㠵摤㈵㌵㡣㝢攰攱㘶摢㔸慡收挳ぢ戰戰㥡㤱戰㤴慦昷ㅥ㔹㡢㜹㉥捦ㅣ㔷挳攲㥣ぢ摥㜷搳㜰㑢㉣挳㈹搱ㅡ㙣㘹扡㑢慥㌶㜰攷愷㕢㜸㕢㠶愵攱㘵昴㜱㠳㠷慣挷昹㕣ㅤㅡ挹㔶搴搵㍢㥥ち〸㐹ㄳ㕣㑢㠲㑤摡昲挵攳㡢㔳挹搰挳㄰㐴愳〷㜲捥㍡敡搹捥ㅡ敤㈹㥣㐲㠱㠲㠶㌵㜹㉦攴ㄵ慣㘴搰慥㘴つ㉡ㄱ摦㐲㈵慣㠸昹挳昲っ㔲搳㌲㜷㔱㠲ㄶ㍡㈳㉣慤攷㑡㐴㐲〸㌴慣攲㜴昸慡㘷愵晤搵敥㝣㐷㔶昶㕣攵收㌸㕦扣昹摡攱搰㤳㤷扡㜷㤲㕦搸㝣摦㠹敦㝦晥挱ㄵ昶昷攷慢摦攲愳挸㔱扢㘳扣ㅤ㈵摡㙢搴搷搰〸摦ㅢ攸て㍡〹㡤㙦㠶㐶慥㐳㐹㙡戲慤㐴慦扡㕡挴㈷㄰攷㠴ㄳ㕦㐵づ㡥㜲㌵㌰㐷搸㘵ㅡ㥥㌶㠳慥㐷㐸ㅢ慢㌲㈸㉥ㅥ〰愱换㡤戰㕣㑤㙡㕡愸㌶昵つ愴㕥㙢㔳㐳㘶㜱㜱慦㐳㙤㌳晦㉣㔲搳㠲㜵ぢ㄰㌷㌹ㄱ挵捥㕢㄰㌹㌸㜶摥敡收㘸㘴攷㉤扢㤷㠷㥦昸捣扥ㄵ㘴敡收晢敥慣戱昳づ攴昰㘳攷㕤㘸愸㉦㍢㍦敦㈴㌴扥㘷ㅡ戹ㄳ㈵㈹㜶㙥㐲慦挰捥扢㄰㔷散晣㉣㜲㔴搹戹㠵㕤愶㜹㘸㌳㠸㈶慥戶搵㘶搰挴攲攴㠰戸摤㘱㄰㑢ち换㙤愴愶摤㘹㔳摦㑤敡敤㌶昵㝡㔲晦㠵㐳つㄴ愸摦㐵㙡㕡㥤㌶昵ㄷ㐹㝤㥥㑤㝤ㄶ愹㍦攳㔰摢捣㝦㌷愹敦〷つ㤹捦敡挴㤷㥣〸搳挵〳㑥㠴㐵昷散㘳㔱〸ㅣ昰挰〶㉤㥥㐵㉢㝢㘸摦慡㥣㡤ㄲ㜱㕦换〰搹㘵摦昸㡦ㅢ㠶昹ㅤ㝢晣㐶㝥敦摢戰晤收㘱㐱ㅢ搷㑦㌲㥦㐲㜳㝤㈵昳㐹㈷愱昱〵搸挸㜷㔱㤲㤲㡣㠱捥㐰㌲摦㐷㕣㐹收㝡攴愸㑡挶㈲㍦㘸㡢摡摣㝢ㄴ㈱㙤㈷㜰昶㜲㤳㄰ㅦ〷㌱㔹㘵㜳敦㐲㔲搳㈶戵愹㘹昷㙡㌹㥢ㅡ敢㐶㐲晣愹㐳つ㍣㈴㔳㈰㌵㡤摡敡㐰㝦摣㠹愸㠱㑥摢昵攰〶㍡つ㕤㤵愳㤱慤ㄷ㉦扡㜳捤㉦昶㝥㝤㠵晤㝤㜷昵㕢㍣㠹ㅣ㝥散扣ㅡつ昵㘵攷㔵㑥㐲攳敢戴㤱愷㔰㤲㘲㘷〵扤〲㍢㘹攰㉡㜶㝥〸㌹慡散摣挳㉥搳㔸戴ㄹ㐴慢㔷㥢戱ㄹ戴㝡㜱㉡㉡晥挴㘱㄰㔰㘰搰㕥㔲搳ㄴ戵愹㘹昸㙡㤷搸搴㘰㘷㔴扣捦愱〶ㅥ搴㝦㐴敡ㄷ慡搴戴㝤戵换㙣㙡慣㌲㔱㜱愹㐳㙤㡢敡㜲㔲搳愶㜵愵㈷㕥㜲㈲㐸〸㠸㤷㥤〸扥〲㍤扦〱㍣㌸㐹搰搴昵㤵㐴㐲㍤て㌹㑢捤㠳㡥㈴慥㔸㈱㘸收晡㐹㘲㉦㕡敤㉢㠹㔹㈷愱昱扤㕥挱㕤〹晦昰ㄳ愳㈷散㉣㍦戸㡦散㘰㕤ぢ㠴㈴ㄱ㕡㌹㑡㙡ㅦ㐴〰㔲愳戲㕦㙢挵挳㉣㐵改扡愵戹㕡昱ㅥ㈷愱昱㑤愶〸つ〵㔵昲㌵㜶挹搴昶搵㜸㈸㈲㐷㜵㍣㕣ぢ慣愰愲㙥㑢㤸㈶㠰昶㔱㠲攵㡢㈱攱㤸搸〵㘲㜷㜶㠴攵㜵愴㕥〴攰愲㝡愸挸ㅦ㥣㘴愸昵晢㑡挶扥愲㜰晦ち散〸搸ㄶ敥㕤㜱收捦㌷㕥昵昱挲攵㉢〴㌵晥ㅡ㑦㙡㝢慢㌵ㄷ㑦㑣㈷愱改攵㈶㕡〶㑡㌲㌷㈰㔰㤵㡣㔲昹挹改㍡挹㔰挹㔷晣晢ㄴ〲㤰っ㌵攱㕡㉢㙡㤲㜹昷㕣慤㌸摦㐹㘸㝡㡢㠸㕡昴晥摥㈲昲晣㘸ㄲ㉦搶㠴㉣ㅥ〰㜵㔸㌶㥡㡡慦扡挰㤴㔳愷㈷㥤戸攰㕦挲捦ㄶ㑤攰㐵ㄶ㕣敢挷㡦昵㌹㡥㜹扣攰挲挳㕤昷ち戹㔴㌱㘶搶慣㡤㈵摣㈹㙦戳挶换戸愲㘳戴攳㘷㔷㉡㜸㤷扣㜰㌸昸㘳㜰㥥搵ち〶攱戱敦晤晢ㅥ㈵慤㐲戲慦㤲愹慥晥昵搵昸攱㕥搳〸昲扤㠰㐳昳挶㘸户㔰昲昵ㄷ㡣敤㔷㕤㕡挵戹㤰戱敤㘳戸㉣昰扡㙡㌴㝣戳昲㌶㘴㔰㉦攱愹挱〶㄰㤶㝦㐹搴㍡㔰㈸㄰〸搱戰㘸散ㄹ㑦昶愸愹〵ㅡ㝥㔰愸愳㠳摤㜵㥦㔶敡挶昳改攵ㅣ搷㙤昹㈹㥤扦㐲摡㥥㥦捡㤹㠵ㅤ㤵㥤搵㕦ㅥ㠵㘷づ慦㠷捡扦㐶㈱慣㡡ㅦ㐱晤㤹愵捡摢〱㠸攱㐷慣〴攴㔰搵敥〰㤸愳晦㤳扥晤扦ㄳㄹㅡ晡晦㌹愲㙡晤ㄷ搴㕦挹〳昷ㄱ散戸㙡挳㕤〸㌰㠱ㅦ㐱㔵㔴㘱扦攰挵㙥㐲㐴戵散㙥〴收扣晡摤㉡搶昹戶敥ㅥ㘴㙡㘸摤㝤㐴㜹㕡户〵昱扡搶㙤〳㐲戵攳㑢〸攰摦㙥ㅤ㌵㍢㠵㝤挰㡢愵〶愷戰㕦昶㘲愹攴愸㌶㝦〵㠱㌹戸㌹攲摢摥慦㈲㐳㐳㝢ㅦ㈴捡搳㕥ぢ昱扡昶㔲て㔲㙤㜸〸〱晣摢敤愵扥愳戰㕦昷㘲愹㉦愸㤶㝤〳㠱㌹㕡㜶㠶㙦换扥㠵っつ㉤晢づ㔱㥥㤶敤㐱扣慥㘵㔴㈹㔴ㅢㅥ㐶〰晦㜶换愸㍡㈸散㈳㕥㉣㔵〴㠵晤㥥〷ㅢ攱慥慡ㄶ收敦㈳㈰ㅦ㈵昸〱㐰㔸㜰ぢ㔵ㅤ㜹っ〱摡挷昸㔹挶㜲晤换敡㐱搱攷昶攴昹昸戱戵ㄹ晢㈳㤶昲㌰㐷ㅣ〲㝣挲昲挷㐴㜹㝡㜲つ攲慡昴㈷㄰㤸㠳㑤愷戹㠵〷扣换挱捦㔸ㄲ户慤摡㜲昰昷つ㠵㕦㡢㜸ㅤ㥢慥〳㐲㜵晤ㅦㄱ挰扦晡㐴戸㙤愹慥晦ㄳ〲昲攷〴㑦〲㠴〵昷㈸㌶㑥戲敢㐱㜱愲摢㡥扡㑥晥㌳〹敡㍢昹慦㐴搵㍡ㄹ攲捡㜵挰敢㉡㜷搲㐳㜴〰㍦㠳㝡〴搷㐴戵ㅢ晦搲〹㌰搲挳㤵㠹㠱㜶慥㘳㍤㕣㤱慡㌱挱㠵㠵㑤㤴捦ㄲ晤㌹㈷㑤㍥攷〴㔴晥扢㥣㠸㥤㥦敢㐶㉤晦㍤㠸愹晣捦ㄳ捤㔹捦㌴昹㠲ㄳ㔰昹㌹挳慢㌹㝡㌸戳㙢㌱捥攸㙡㑣㜰㘲慡搲㕥㈴㥡㜳㤲㘹昲㈵㈷挰㐸て攷㕦㌵㐷て攷㕤㌵㈶㌸㝤㔴晥㤷㠹收捣㔱昹㕦㜱〲㉡㍦㘷㐹㌵㐷て㘷㐷㉤挶㔹㔱㡤〹捥〶愵摦昵㐰昸搴敦摥㠱晡摢㠳㥡攰っ㔱〹摤㑥〲慦㜲戵攳㡡昶て摣㠴㉥㈷㠱づㄱ昹ㅢ㤶捡昹愰㥡昶敦㡣㜱㉡戰㈲昹慡ㄳ㘰㐴㜰㔸㉢㥡晦㈰㤶㈳㕡搱晣搶㐳搳挳搱㕢㙢㈲㐷慤㙡㐹㕢㐳ㄳ㌹㤲㔵㠲搶搰㐴㡥㙥㤵㄰昲㌶昱㌵㤶捡搱慣慡晦㙦挶㌸㤰㔵昵晦攳〴㔴ㄳ搵㌰㘳挳㕤捤づ攱㐰㠴挳㑤捤㈲慡㠰搰散搴㘰㙡愲攲愰㔲㔴㐱㥢㑡つ㤹㈶㉡づㅤ㐵搵㙡㔳愹愱搰㐴挵㈱愱愸㌴㥢㑡〹扣㠹㡡㠲㔷㔴ㅣ扡㕤㉤㍤㤴挴㌹愰ち捥㠸捣〵挶〵ㄷ晣戶愷戵昷㑤慤摢㔷㜶晥昹㤳摦㝤敡摡挷捦㕢晥捣㙢㌷摣昰昸扦㕣晢挸㙢㕦㑥㉦晦搶愷㍦晤昵戳㙥㝣攴愹㈳慣㥢㠲昷晣㜶攲愶㑢㘲扢㉥㜹㡦㜵昶摢搶㕣昲捥ぢ㌷挷㌶㉤㔸摡搲搲搶㜶敡挲㙦ㅦ㜳㕡攴戲昷摣㈷ㅥ晣搹搱〵愱㠴摢搴っち㔹㌵㠳㉦〲㠲㍤㑡扣㑤㔴ㄴ戳愲敡戴ㅢ㑢㤹晣㕥ㅢ慢挴摣搴っ㡡㕢㌵愳摢㙥㉣㐵慡〶捣慦㕥戳㘷挱〸戲戴攳㌵〲㑡㔱㈵扣搲㤰㐰挱愹㠴㤷ㅢㄲ㈸㉢㤵昰㔲㐳〲挵愳ㄲ㕥㙣㐸㈰挳㔴挲ぢつ〹攴㤱㑡㜸扥㈱㠱慤㔶〹捦搵㈷㜴晣㉦扡㥡㜷戰</t>
  </si>
  <si>
    <t>Costo ideal + Costo TDD</t>
  </si>
  <si>
    <t>Costo ideal + Escenario 1</t>
  </si>
  <si>
    <t>Costo ideal + Escenario 2</t>
  </si>
  <si>
    <t>Costo ideal + Escenario 3</t>
  </si>
  <si>
    <t>DESARROLLO PARCIAL I</t>
  </si>
  <si>
    <r>
      <t xml:space="preserve">1.  </t>
    </r>
    <r>
      <rPr>
        <sz val="11"/>
        <rFont val="Calibri"/>
        <family val="2"/>
        <scheme val="minor"/>
      </rPr>
      <t xml:space="preserve">Aquí se consignan los resultados de la estimación del proyecto definido en costos y esfuerzo (horas). Dentro del proyecto existen varios factores que influyen y se tuvieron en cuenta para realizar una estimación más precisa y con datos suficientes para una mayor confiabilidad. Los factores son: El equipo desarrollador está conformado por tres integrantes que se describen con rol y valor de sus honorarios por hora en el apartado "Descripción de factores influyentes en el proyecto", el total de los honorarios suma $ 53.760.000; la disponibilidad del tiempo para el desarrollo del proyecto es de 40 horas semanales distribuidas en un horario de 8:00 am a 12:00 m y de 2:00 pm a 6:00 pm en los días de lunes a viernes; por distribución del tiempo académico, la duración del proyecto será de 16 semanas (640 horas). Para la aplicación del modelo QUELCE, trabajamos en las 3 etapas dispuestas: Estimación de esfuerzo ideal (Juicio Experto), Reducción de Complejidad y Modelo de Incertidumbre. En la primera etapa, se realizó la Estimación de Esfuerzo Ideal para desarrollar un Juicio Experto y concretar algunos factores influyentes del proyecto. Para ello, se utilizó dos herramientas para acordar la estimación: Planning Póker y Punto de Función. Estas dos herramientas nos ayudaron a transformar el esfuerzo estimado en costos. </t>
    </r>
    <r>
      <rPr>
        <i/>
        <sz val="11"/>
        <rFont val="Calibri"/>
        <family val="2"/>
        <scheme val="minor"/>
      </rPr>
      <t xml:space="preserve">(Ver Carpeta Artefacto). </t>
    </r>
    <r>
      <rPr>
        <sz val="11"/>
        <rFont val="Calibri"/>
        <family val="2"/>
        <scheme val="minor"/>
      </rPr>
      <t xml:space="preserve">Al llegar a un acuerdo con las estimaciones, pasamos a la segunda etapa "Reducción de Complejidad". En esta etapa nos valimos de varios modelos como el DSP y las Redes Bayesianas (Teorema de Bayes). Aquí se definió el driver "Implementación de la estrategia TDD" así como la probabilidad de afectación en la aplicación del mismo. Los modelos también nos permitieron identificar posibles escenarios en caso de aplicar el driver definido. </t>
    </r>
    <r>
      <rPr>
        <i/>
        <sz val="11"/>
        <rFont val="Calibri"/>
        <family val="2"/>
        <scheme val="minor"/>
      </rPr>
      <t xml:space="preserve">(Ver Carpeta Reducción de Complejidad). </t>
    </r>
    <r>
      <rPr>
        <sz val="11"/>
        <rFont val="Calibri"/>
        <family val="2"/>
        <scheme val="minor"/>
      </rPr>
      <t xml:space="preserve">Luego de realizar un análisis del driver, pasamos a la última etapa "Modelando la Incertidumbre). Basados en el modelo DSM realizado, desarrollamos una pequeña red Bayesiana que permitiera identificar algunos escenarios que pudieran ser medibles. ¿pero cómo convertir el grado de afectación o dependencia definido en el modelo DSM, en esfuerzo y costo para definir la red Bayesiana? Para ello se utilizó de nuevo la herramienta Planning Póker </t>
    </r>
    <r>
      <rPr>
        <i/>
        <sz val="11"/>
        <rFont val="Calibri"/>
        <family val="2"/>
        <scheme val="minor"/>
      </rPr>
      <t xml:space="preserve">(Ver Carpeta PlanningPoker). </t>
    </r>
    <r>
      <rPr>
        <sz val="11"/>
        <rFont val="Calibri"/>
        <family val="2"/>
        <scheme val="minor"/>
      </rPr>
      <t xml:space="preserve">Allí describimos el driver y algunos escenarios posibles a los cuales se les asignó un esfuerzo. Esto lo hicimos para tener todas las variables del proyecto dentro del mismo contexto, o sea definidas en términos de costo y esfuerzo (horas). Teniendo los escenarios, el driver definido y el esfuerzo y costo ideal del proyecto, simulamos el modelo de Incertidumbre mediante el análisis Montecarlo haciendo uso del plugin de Oracle para Excel, Crystal Ball. Allí se aplicaron distribuciones de probabilidades que nos permitieran observar los costos, esfuerzos e incrementos porcentuales en las estimaciones del proyecto según los escenarios identificados </t>
    </r>
    <r>
      <rPr>
        <i/>
        <sz val="11"/>
        <rFont val="Calibri"/>
        <family val="2"/>
        <scheme val="minor"/>
      </rPr>
      <t xml:space="preserve">(Ver Carpeta Crystal Ball/Reporte CrystalBall). </t>
    </r>
    <r>
      <rPr>
        <sz val="11"/>
        <rFont val="Calibri"/>
        <family val="2"/>
        <scheme val="minor"/>
      </rPr>
      <t>Mediante la aplicación del modelo QUELCE observamos las incidencias que puede tener algún driver o un escenario específico en las estimaciones de un proyecto de software.</t>
    </r>
  </si>
  <si>
    <r>
      <t xml:space="preserve">2. </t>
    </r>
    <r>
      <rPr>
        <sz val="11"/>
        <rFont val="Calibri"/>
        <family val="2"/>
        <scheme val="minor"/>
      </rPr>
      <t>Como se hizo referencia en el numeral anterior, el impacto de la aplicación de una estrategia TDD a nuestro proyecto lo estimamos utilizando la herramienta Planning Póker. Ello nos permitió estimar un esfuerzo en horas que pudiera ser demostrado en dinero, ya que al implementar ese driver se requiere de un tiempo que se debe sumar al esfuerzo ideal estimado. Como podemos observar en las gráficas descritas arriba, para el caso de nuestro proyecto, la aplicación de una estrategia TDD para asegurar la calidad del código es factible en términos de esfuerzo: La estimación del esfuerzo ideal del proyecto supuso un total de 511 horas dedicadas al desarrollo del proyecto en las fases o actividades descritas en el apartado "Descripción de costos"; lo que nos da una diferencia de 129 horas a favor de las 640 horas definidas como duración del proyecto. En base a esa ganancia de tiempo, y correlacionándola con el esfuerzo acordado en el Planning Póker, se estimó que en cualquiera de los 3 escenarios, el esfuerzo es menor a las 640 horas del proyecto, siendo el escenario 1 el más costoso y cercano al tiempo definidido; así lo observamos y discriminamos en la gráfica "Relación de Esfuerzo Ideal vs. Escenarios". Por su parte, los costos de los escenarios en relación con el costo ideal lo podemos obervar en la gráfica "Relación de Costo Ideal vs. Escenarios"; aquí el escenario 1 significa un incremento del 16% en el costo total del proyecto siendo el menos factible desde el punto de vista económico. En conclusión, el impacto en la aplicación de una estrategia TDD es significativa en esfuerzo y costo; la estimación depende de las variables que se tengan en cuenta: en este caso, la aplicación de la estrategia es positiva o factible en cuanto al esfuerzo del equipo pero en costo, el incremento es significativo y puede suponer la renuncia a desarrollar el proyecto.</t>
    </r>
  </si>
</sst>
</file>

<file path=xl/styles.xml><?xml version="1.0" encoding="utf-8"?>
<styleSheet xmlns="http://schemas.openxmlformats.org/spreadsheetml/2006/main">
  <numFmts count="2">
    <numFmt numFmtId="44" formatCode="_-* #,##0.00\ &quot;€&quot;_-;\-* #,##0.00\ &quot;€&quot;_-;_-* &quot;-&quot;??\ &quot;€&quot;_-;_-@_-"/>
    <numFmt numFmtId="164" formatCode="[$$-240A]\ #,##0"/>
  </numFmts>
  <fonts count="12">
    <font>
      <sz val="11"/>
      <color theme="1"/>
      <name val="Calibri"/>
      <family val="2"/>
      <scheme val="minor"/>
    </font>
    <font>
      <sz val="11"/>
      <name val="Calibri"/>
      <family val="2"/>
      <scheme val="minor"/>
    </font>
    <font>
      <sz val="18"/>
      <name val="Calibri"/>
      <family val="2"/>
      <scheme val="minor"/>
    </font>
    <font>
      <b/>
      <sz val="18"/>
      <name val="Calibri"/>
      <family val="2"/>
      <scheme val="minor"/>
    </font>
    <font>
      <i/>
      <sz val="12"/>
      <name val="Calibri"/>
      <family val="2"/>
      <scheme val="minor"/>
    </font>
    <font>
      <i/>
      <sz val="12"/>
      <color theme="1" tint="0.499984740745262"/>
      <name val="Calibri"/>
      <family val="2"/>
      <scheme val="minor"/>
    </font>
    <font>
      <sz val="11"/>
      <color theme="1" tint="0.499984740745262"/>
      <name val="Calibri"/>
      <family val="2"/>
      <scheme val="minor"/>
    </font>
    <font>
      <b/>
      <sz val="12"/>
      <color theme="0"/>
      <name val="Calibri"/>
      <family val="2"/>
      <scheme val="minor"/>
    </font>
    <font>
      <b/>
      <sz val="11"/>
      <name val="Calibri"/>
      <family val="2"/>
      <scheme val="minor"/>
    </font>
    <font>
      <sz val="11"/>
      <color theme="1"/>
      <name val="Calibri"/>
      <family val="2"/>
      <scheme val="minor"/>
    </font>
    <font>
      <b/>
      <sz val="11"/>
      <color theme="1"/>
      <name val="Calibri"/>
      <family val="2"/>
      <scheme val="minor"/>
    </font>
    <font>
      <i/>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1"/>
        <bgColor indexed="64"/>
      </patternFill>
    </fill>
    <fill>
      <patternFill patternType="solid">
        <fgColor rgb="FF00FF00"/>
        <bgColor indexed="64"/>
      </patternFill>
    </fill>
    <fill>
      <patternFill patternType="solid">
        <fgColor rgb="FF00FFFF"/>
        <bgColor indexed="64"/>
      </patternFill>
    </fill>
  </fills>
  <borders count="12">
    <border>
      <left/>
      <right/>
      <top/>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44" fontId="9" fillId="0" borderId="0" applyFont="0" applyFill="0" applyBorder="0" applyAlignment="0" applyProtection="0"/>
    <xf numFmtId="9" fontId="9" fillId="0" borderId="0" applyFont="0" applyFill="0" applyBorder="0" applyAlignment="0" applyProtection="0"/>
  </cellStyleXfs>
  <cellXfs count="97">
    <xf numFmtId="0" fontId="0" fillId="0" borderId="0" xfId="0"/>
    <xf numFmtId="0" fontId="1" fillId="2" borderId="0" xfId="0" applyFont="1" applyFill="1"/>
    <xf numFmtId="0" fontId="3" fillId="2" borderId="0" xfId="0" applyFont="1" applyFill="1"/>
    <xf numFmtId="0" fontId="4" fillId="2" borderId="0" xfId="0" applyFont="1" applyFill="1"/>
    <xf numFmtId="0" fontId="5" fillId="2" borderId="0" xfId="0" applyFont="1" applyFill="1"/>
    <xf numFmtId="0" fontId="6" fillId="2" borderId="0" xfId="0" applyFont="1" applyFill="1"/>
    <xf numFmtId="0" fontId="1" fillId="4" borderId="0" xfId="0" applyFont="1" applyFill="1"/>
    <xf numFmtId="0" fontId="5" fillId="2" borderId="0" xfId="0" applyFont="1" applyFill="1" applyAlignment="1">
      <alignment horizontal="left" vertical="top"/>
    </xf>
    <xf numFmtId="0" fontId="1" fillId="2" borderId="0" xfId="0" applyFont="1" applyFill="1" applyAlignment="1">
      <alignment wrapText="1"/>
    </xf>
    <xf numFmtId="0" fontId="8" fillId="2" borderId="0" xfId="0" applyFont="1" applyFill="1"/>
    <xf numFmtId="0" fontId="1" fillId="2" borderId="0" xfId="0" applyFont="1" applyFill="1" applyAlignment="1">
      <alignment horizontal="center"/>
    </xf>
    <xf numFmtId="0" fontId="8" fillId="2" borderId="0" xfId="0" applyFont="1" applyFill="1" applyAlignment="1">
      <alignment horizontal="center"/>
    </xf>
    <xf numFmtId="164" fontId="1" fillId="2" borderId="0" xfId="0" applyNumberFormat="1" applyFont="1" applyFill="1"/>
    <xf numFmtId="164" fontId="1" fillId="2" borderId="0" xfId="0" applyNumberFormat="1" applyFont="1" applyFill="1" applyAlignment="1">
      <alignment horizontal="center" vertical="center"/>
    </xf>
    <xf numFmtId="0" fontId="8" fillId="2" borderId="1" xfId="0" applyFont="1" applyFill="1" applyBorder="1" applyAlignment="1">
      <alignment horizontal="center"/>
    </xf>
    <xf numFmtId="0" fontId="1" fillId="2" borderId="1" xfId="0" applyFont="1" applyFill="1" applyBorder="1"/>
    <xf numFmtId="0" fontId="8" fillId="2" borderId="0" xfId="0" applyFont="1" applyFill="1" applyAlignment="1"/>
    <xf numFmtId="0" fontId="1" fillId="4" borderId="2" xfId="0" applyFont="1" applyFill="1" applyBorder="1"/>
    <xf numFmtId="0" fontId="1" fillId="4" borderId="0" xfId="0" applyFont="1" applyFill="1" applyBorder="1"/>
    <xf numFmtId="0" fontId="1" fillId="2" borderId="2" xfId="0" applyFont="1" applyFill="1" applyBorder="1" applyAlignment="1">
      <alignment horizontal="center"/>
    </xf>
    <xf numFmtId="0" fontId="1" fillId="2" borderId="4" xfId="0" applyFont="1" applyFill="1" applyBorder="1" applyAlignment="1">
      <alignment horizontal="center"/>
    </xf>
    <xf numFmtId="0" fontId="8" fillId="2" borderId="6" xfId="0" applyFont="1" applyFill="1" applyBorder="1" applyAlignment="1"/>
    <xf numFmtId="164" fontId="1" fillId="2" borderId="4" xfId="0" applyNumberFormat="1" applyFont="1" applyFill="1" applyBorder="1" applyAlignment="1"/>
    <xf numFmtId="0" fontId="8" fillId="2" borderId="0" xfId="0" applyFont="1" applyFill="1" applyAlignment="1">
      <alignment wrapText="1"/>
    </xf>
    <xf numFmtId="0" fontId="1" fillId="2" borderId="1" xfId="0" applyFont="1" applyFill="1" applyBorder="1" applyAlignment="1">
      <alignment horizontal="center"/>
    </xf>
    <xf numFmtId="164" fontId="1" fillId="2" borderId="1" xfId="0" applyNumberFormat="1" applyFont="1" applyFill="1" applyBorder="1" applyAlignment="1">
      <alignment horizontal="center" vertical="center"/>
    </xf>
    <xf numFmtId="164" fontId="1" fillId="2" borderId="1" xfId="0" applyNumberFormat="1" applyFont="1" applyFill="1" applyBorder="1"/>
    <xf numFmtId="0" fontId="8" fillId="2" borderId="7" xfId="0" applyFont="1" applyFill="1" applyBorder="1"/>
    <xf numFmtId="0" fontId="8" fillId="2" borderId="0" xfId="0" applyFont="1" applyFill="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xf>
    <xf numFmtId="0" fontId="8" fillId="2" borderId="4" xfId="0" applyFont="1" applyFill="1" applyBorder="1" applyAlignment="1">
      <alignment horizontal="center"/>
    </xf>
    <xf numFmtId="164" fontId="1" fillId="2" borderId="4" xfId="0" applyNumberFormat="1" applyFont="1" applyFill="1" applyBorder="1" applyAlignment="1">
      <alignment horizontal="left"/>
    </xf>
    <xf numFmtId="164" fontId="1" fillId="2" borderId="11" xfId="0" applyNumberFormat="1" applyFont="1" applyFill="1" applyBorder="1" applyAlignment="1">
      <alignment horizontal="center"/>
    </xf>
    <xf numFmtId="164" fontId="1" fillId="2" borderId="10" xfId="0" applyNumberFormat="1" applyFont="1" applyFill="1" applyBorder="1" applyAlignment="1">
      <alignment horizontal="center"/>
    </xf>
    <xf numFmtId="0" fontId="10" fillId="0" borderId="0" xfId="0" applyFont="1"/>
    <xf numFmtId="0" fontId="0" fillId="0" borderId="0" xfId="0" quotePrefix="1"/>
    <xf numFmtId="164" fontId="1" fillId="2" borderId="0" xfId="0" applyNumberFormat="1" applyFont="1" applyFill="1" applyAlignment="1">
      <alignment horizontal="left"/>
    </xf>
    <xf numFmtId="0" fontId="8" fillId="2" borderId="0" xfId="0" applyFont="1" applyFill="1" applyBorder="1" applyAlignment="1">
      <alignment horizontal="center"/>
    </xf>
    <xf numFmtId="9" fontId="1" fillId="2" borderId="11" xfId="2" applyFont="1" applyFill="1" applyBorder="1" applyAlignment="1">
      <alignment horizontal="center"/>
    </xf>
    <xf numFmtId="9" fontId="1" fillId="2" borderId="10" xfId="2" applyFont="1" applyFill="1" applyBorder="1" applyAlignment="1">
      <alignment horizontal="center"/>
    </xf>
    <xf numFmtId="9" fontId="1" fillId="5" borderId="11" xfId="2" applyNumberFormat="1" applyFont="1" applyFill="1" applyBorder="1" applyAlignment="1">
      <alignment horizontal="center"/>
    </xf>
    <xf numFmtId="9" fontId="1" fillId="5" borderId="11" xfId="0" applyNumberFormat="1" applyFont="1" applyFill="1" applyBorder="1" applyAlignment="1">
      <alignment horizontal="center"/>
    </xf>
    <xf numFmtId="9" fontId="1" fillId="5" borderId="11" xfId="2" applyFont="1" applyFill="1" applyBorder="1" applyAlignment="1">
      <alignment horizontal="center"/>
    </xf>
    <xf numFmtId="164" fontId="1" fillId="0" borderId="0" xfId="0" applyNumberFormat="1" applyFont="1" applyFill="1"/>
    <xf numFmtId="9" fontId="1" fillId="6" borderId="0" xfId="2" applyFont="1" applyFill="1" applyAlignment="1">
      <alignment horizontal="left"/>
    </xf>
    <xf numFmtId="9" fontId="1" fillId="5" borderId="3" xfId="2" applyFont="1" applyFill="1" applyBorder="1" applyAlignment="1">
      <alignment horizontal="center"/>
    </xf>
    <xf numFmtId="0" fontId="8" fillId="2" borderId="0" xfId="0" applyFont="1" applyFill="1" applyBorder="1" applyAlignment="1">
      <alignment horizontal="left" vertical="top" wrapText="1"/>
    </xf>
    <xf numFmtId="0" fontId="8" fillId="2" borderId="5" xfId="0" applyFont="1" applyFill="1" applyBorder="1" applyAlignment="1">
      <alignment horizontal="left" vertical="top" wrapText="1"/>
    </xf>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1" xfId="0" applyFont="1" applyFill="1" applyBorder="1" applyAlignment="1">
      <alignment horizontal="left"/>
    </xf>
    <xf numFmtId="0" fontId="1" fillId="2" borderId="3" xfId="0" applyFont="1" applyFill="1" applyBorder="1" applyAlignment="1">
      <alignment horizontal="left"/>
    </xf>
    <xf numFmtId="0" fontId="7" fillId="3" borderId="0" xfId="0" applyFont="1" applyFill="1" applyAlignment="1">
      <alignment horizontal="center"/>
    </xf>
    <xf numFmtId="0" fontId="8" fillId="2" borderId="0" xfId="0" applyFont="1" applyFill="1" applyAlignment="1">
      <alignment horizontal="center"/>
    </xf>
    <xf numFmtId="9" fontId="1" fillId="2" borderId="2" xfId="0" applyNumberFormat="1" applyFont="1" applyFill="1" applyBorder="1" applyAlignment="1">
      <alignment horizontal="center"/>
    </xf>
    <xf numFmtId="9" fontId="1" fillId="2" borderId="5" xfId="0" applyNumberFormat="1" applyFont="1" applyFill="1" applyBorder="1" applyAlignment="1">
      <alignment horizontal="center"/>
    </xf>
    <xf numFmtId="9" fontId="1" fillId="2" borderId="2" xfId="2" applyFont="1" applyFill="1" applyBorder="1" applyAlignment="1">
      <alignment horizontal="center"/>
    </xf>
    <xf numFmtId="9" fontId="1" fillId="2" borderId="5" xfId="2" applyFont="1" applyFill="1" applyBorder="1" applyAlignment="1">
      <alignment horizontal="center"/>
    </xf>
    <xf numFmtId="9" fontId="1" fillId="2" borderId="9" xfId="2" applyFont="1" applyFill="1" applyBorder="1" applyAlignment="1">
      <alignment horizontal="center"/>
    </xf>
    <xf numFmtId="9" fontId="1" fillId="2" borderId="3" xfId="2" applyFont="1" applyFill="1" applyBorder="1" applyAlignment="1">
      <alignment horizontal="center"/>
    </xf>
    <xf numFmtId="0" fontId="1" fillId="4" borderId="0" xfId="0" applyFont="1" applyFill="1" applyAlignment="1">
      <alignment horizontal="left"/>
    </xf>
    <xf numFmtId="0" fontId="7" fillId="3" borderId="0" xfId="0" applyFont="1" applyFill="1" applyAlignment="1">
      <alignment horizontal="center" vertical="center"/>
    </xf>
    <xf numFmtId="0" fontId="1" fillId="2" borderId="0" xfId="0" applyFont="1" applyFill="1" applyAlignment="1">
      <alignment horizontal="center" wrapText="1"/>
    </xf>
    <xf numFmtId="0" fontId="3" fillId="2" borderId="0" xfId="0" applyFont="1" applyFill="1" applyAlignment="1">
      <alignment horizontal="center" vertical="center"/>
    </xf>
    <xf numFmtId="164" fontId="2" fillId="6" borderId="0" xfId="1" applyNumberFormat="1" applyFont="1" applyFill="1" applyAlignment="1">
      <alignment horizontal="center" vertical="center"/>
    </xf>
    <xf numFmtId="164" fontId="2" fillId="0" borderId="0" xfId="1" applyNumberFormat="1" applyFont="1" applyFill="1" applyAlignment="1">
      <alignment horizontal="center" vertical="center"/>
    </xf>
    <xf numFmtId="164" fontId="1" fillId="2" borderId="2" xfId="0" applyNumberFormat="1" applyFont="1" applyFill="1" applyBorder="1" applyAlignment="1">
      <alignment horizontal="center"/>
    </xf>
    <xf numFmtId="164" fontId="1" fillId="2" borderId="5" xfId="0" applyNumberFormat="1" applyFont="1" applyFill="1" applyBorder="1" applyAlignment="1">
      <alignment horizontal="center"/>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8" fillId="2" borderId="0" xfId="0" applyFont="1" applyFill="1" applyBorder="1" applyAlignment="1">
      <alignment horizontal="center"/>
    </xf>
    <xf numFmtId="0" fontId="8" fillId="2" borderId="0" xfId="0" applyFont="1" applyFill="1" applyAlignment="1">
      <alignment horizontal="left"/>
    </xf>
    <xf numFmtId="0" fontId="1" fillId="2" borderId="0" xfId="0" applyFont="1" applyFill="1" applyAlignment="1">
      <alignment horizontal="left"/>
    </xf>
    <xf numFmtId="0" fontId="1" fillId="2" borderId="2" xfId="0" applyFont="1" applyFill="1" applyBorder="1" applyAlignment="1">
      <alignment horizontal="center"/>
    </xf>
    <xf numFmtId="0" fontId="1" fillId="2" borderId="5" xfId="0" applyFont="1" applyFill="1" applyBorder="1" applyAlignment="1">
      <alignment horizontal="center"/>
    </xf>
    <xf numFmtId="0" fontId="1" fillId="2" borderId="0" xfId="0" applyFont="1" applyFill="1" applyBorder="1" applyAlignment="1">
      <alignment horizontal="center"/>
    </xf>
    <xf numFmtId="9" fontId="1" fillId="2" borderId="9" xfId="0" applyNumberFormat="1" applyFont="1" applyFill="1" applyBorder="1" applyAlignment="1">
      <alignment horizontal="center"/>
    </xf>
    <xf numFmtId="0" fontId="1" fillId="2" borderId="1" xfId="0" applyFont="1" applyFill="1" applyBorder="1" applyAlignment="1">
      <alignment horizontal="center"/>
    </xf>
    <xf numFmtId="0" fontId="1" fillId="2" borderId="3" xfId="0" applyFont="1" applyFill="1" applyBorder="1" applyAlignment="1">
      <alignment horizontal="center"/>
    </xf>
    <xf numFmtId="0" fontId="8" fillId="2" borderId="8" xfId="0" applyFont="1" applyFill="1" applyBorder="1" applyAlignment="1">
      <alignment horizontal="right"/>
    </xf>
    <xf numFmtId="0" fontId="1" fillId="2" borderId="7" xfId="0" applyFont="1" applyFill="1" applyBorder="1" applyAlignment="1">
      <alignment horizontal="righ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9" xfId="0" applyFont="1" applyFill="1" applyBorder="1" applyAlignment="1">
      <alignment horizontal="center"/>
    </xf>
    <xf numFmtId="164" fontId="1" fillId="5" borderId="2" xfId="0" applyNumberFormat="1" applyFont="1" applyFill="1" applyBorder="1" applyAlignment="1">
      <alignment horizontal="center"/>
    </xf>
    <xf numFmtId="164" fontId="1" fillId="2" borderId="9" xfId="0" applyNumberFormat="1" applyFont="1" applyFill="1" applyBorder="1" applyAlignment="1">
      <alignment horizontal="center"/>
    </xf>
    <xf numFmtId="164" fontId="1" fillId="2" borderId="3" xfId="0" applyNumberFormat="1" applyFont="1" applyFill="1" applyBorder="1" applyAlignment="1">
      <alignment horizontal="center"/>
    </xf>
    <xf numFmtId="0" fontId="8" fillId="2" borderId="2" xfId="0" applyFont="1" applyFill="1" applyBorder="1" applyAlignment="1">
      <alignment horizontal="left" vertical="top" wrapText="1"/>
    </xf>
    <xf numFmtId="9" fontId="1" fillId="2" borderId="4" xfId="2" applyFont="1" applyFill="1" applyBorder="1" applyAlignment="1">
      <alignment horizontal="center"/>
    </xf>
    <xf numFmtId="0" fontId="1" fillId="2" borderId="8" xfId="0" applyFont="1" applyFill="1" applyBorder="1" applyAlignment="1">
      <alignment horizontal="left"/>
    </xf>
    <xf numFmtId="0" fontId="1" fillId="2" borderId="7" xfId="0" applyFont="1" applyFill="1" applyBorder="1" applyAlignment="1">
      <alignment horizontal="left"/>
    </xf>
    <xf numFmtId="164" fontId="1" fillId="2" borderId="4" xfId="0" applyNumberFormat="1" applyFont="1" applyFill="1" applyBorder="1" applyAlignment="1">
      <alignment horizontal="center"/>
    </xf>
    <xf numFmtId="0" fontId="8" fillId="2" borderId="1" xfId="0" applyFont="1" applyFill="1" applyBorder="1" applyAlignment="1">
      <alignment horizontal="left" vertical="top" wrapText="1"/>
    </xf>
    <xf numFmtId="0" fontId="8" fillId="2" borderId="3" xfId="0" applyFont="1" applyFill="1" applyBorder="1" applyAlignment="1">
      <alignment horizontal="left" vertical="top" wrapText="1"/>
    </xf>
    <xf numFmtId="0" fontId="8" fillId="2" borderId="9" xfId="0" applyFont="1" applyFill="1" applyBorder="1" applyAlignment="1">
      <alignment horizontal="left" vertical="top" wrapText="1"/>
    </xf>
  </cellXfs>
  <cellStyles count="3">
    <cellStyle name="Moneda" xfId="1" builtinId="4"/>
    <cellStyle name="Normal" xfId="0" builtinId="0"/>
    <cellStyle name="Porcentual"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s-ES"/>
  <c:style val="5"/>
  <c:chart>
    <c:title>
      <c:tx>
        <c:rich>
          <a:bodyPr/>
          <a:lstStyle/>
          <a:p>
            <a:pPr>
              <a:defRPr/>
            </a:pPr>
            <a:r>
              <a:rPr lang="es-ES"/>
              <a:t>Relación de Esfuerzo Ideal vs. Escenarios</a:t>
            </a:r>
          </a:p>
        </c:rich>
      </c:tx>
      <c:layout/>
    </c:title>
    <c:view3D>
      <c:rAngAx val="1"/>
    </c:view3D>
    <c:plotArea>
      <c:layout/>
      <c:bar3DChart>
        <c:barDir val="col"/>
        <c:grouping val="clustered"/>
        <c:ser>
          <c:idx val="0"/>
          <c:order val="0"/>
          <c:tx>
            <c:v>Esfuerzo (Horas)</c:v>
          </c:tx>
          <c:cat>
            <c:strRef>
              <c:f>('HC Responsable'!$B$60:$C$60,'HC Responsable'!$B$65:$C$68)</c:f>
              <c:strCache>
                <c:ptCount val="5"/>
                <c:pt idx="0">
                  <c:v>Costo ideal del proyecto (Costo Fijo)</c:v>
                </c:pt>
                <c:pt idx="1">
                  <c:v>Costo ideal + Costo TDD</c:v>
                </c:pt>
                <c:pt idx="2">
                  <c:v>Costo ideal + Escenario 1</c:v>
                </c:pt>
                <c:pt idx="3">
                  <c:v>Costo ideal + Escenario 2</c:v>
                </c:pt>
                <c:pt idx="4">
                  <c:v>Costo ideal + Escenario 3</c:v>
                </c:pt>
              </c:strCache>
            </c:strRef>
          </c:cat>
          <c:val>
            <c:numRef>
              <c:f>('HC Responsable'!$E$60,'HC Responsable'!$E$65:$E$68)</c:f>
              <c:numCache>
                <c:formatCode>General</c:formatCode>
                <c:ptCount val="5"/>
                <c:pt idx="0">
                  <c:v>511</c:v>
                </c:pt>
                <c:pt idx="1">
                  <c:v>600</c:v>
                </c:pt>
                <c:pt idx="2">
                  <c:v>634</c:v>
                </c:pt>
                <c:pt idx="3">
                  <c:v>608</c:v>
                </c:pt>
                <c:pt idx="4">
                  <c:v>621</c:v>
                </c:pt>
              </c:numCache>
            </c:numRef>
          </c:val>
        </c:ser>
        <c:shape val="cylinder"/>
        <c:axId val="67103744"/>
        <c:axId val="65938176"/>
        <c:axId val="0"/>
      </c:bar3DChart>
      <c:catAx>
        <c:axId val="67103744"/>
        <c:scaling>
          <c:orientation val="minMax"/>
        </c:scaling>
        <c:axPos val="b"/>
        <c:majorTickMark val="none"/>
        <c:tickLblPos val="nextTo"/>
        <c:crossAx val="65938176"/>
        <c:crosses val="autoZero"/>
        <c:auto val="1"/>
        <c:lblAlgn val="ctr"/>
        <c:lblOffset val="100"/>
      </c:catAx>
      <c:valAx>
        <c:axId val="65938176"/>
        <c:scaling>
          <c:orientation val="minMax"/>
        </c:scaling>
        <c:axPos val="l"/>
        <c:majorGridlines/>
        <c:title>
          <c:tx>
            <c:rich>
              <a:bodyPr/>
              <a:lstStyle/>
              <a:p>
                <a:pPr>
                  <a:defRPr/>
                </a:pPr>
                <a:r>
                  <a:rPr lang="es-ES"/>
                  <a:t>Esfuerzo (Horas)</a:t>
                </a:r>
              </a:p>
            </c:rich>
          </c:tx>
          <c:layout/>
        </c:title>
        <c:numFmt formatCode="General" sourceLinked="1"/>
        <c:majorTickMark val="none"/>
        <c:tickLblPos val="nextTo"/>
        <c:crossAx val="67103744"/>
        <c:crosses val="autoZero"/>
        <c:crossBetween val="between"/>
      </c:valAx>
      <c:dTable>
        <c:showHorzBorder val="1"/>
        <c:showVertBorder val="1"/>
        <c:showOutline val="1"/>
        <c:showKeys val="1"/>
      </c:dTable>
    </c:plotArea>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style val="8"/>
  <c:chart>
    <c:title>
      <c:tx>
        <c:rich>
          <a:bodyPr/>
          <a:lstStyle/>
          <a:p>
            <a:pPr>
              <a:defRPr/>
            </a:pPr>
            <a:r>
              <a:rPr lang="en-US"/>
              <a:t>Relación</a:t>
            </a:r>
            <a:r>
              <a:rPr lang="en-US" baseline="0"/>
              <a:t> de Costo Ideal vs. Escenarios</a:t>
            </a:r>
            <a:endParaRPr lang="en-US"/>
          </a:p>
        </c:rich>
      </c:tx>
      <c:layout>
        <c:manualLayout>
          <c:xMode val="edge"/>
          <c:yMode val="edge"/>
          <c:x val="0.28599050650583568"/>
          <c:y val="2.8549410155102168E-2"/>
        </c:manualLayout>
      </c:layout>
    </c:title>
    <c:view3D>
      <c:rAngAx val="1"/>
    </c:view3D>
    <c:plotArea>
      <c:layout/>
      <c:bar3DChart>
        <c:barDir val="col"/>
        <c:grouping val="clustered"/>
        <c:ser>
          <c:idx val="0"/>
          <c:order val="0"/>
          <c:tx>
            <c:v>Costo</c:v>
          </c:tx>
          <c:cat>
            <c:strRef>
              <c:f>('HC Responsable'!$B$60:$C$60,'HC Responsable'!$B$65:$C$68)</c:f>
              <c:strCache>
                <c:ptCount val="5"/>
                <c:pt idx="0">
                  <c:v>Costo ideal del proyecto (Costo Fijo)</c:v>
                </c:pt>
                <c:pt idx="1">
                  <c:v>Costo ideal + Costo TDD</c:v>
                </c:pt>
                <c:pt idx="2">
                  <c:v>Costo ideal + Escenario 1</c:v>
                </c:pt>
                <c:pt idx="3">
                  <c:v>Costo ideal + Escenario 2</c:v>
                </c:pt>
                <c:pt idx="4">
                  <c:v>Costo ideal + Escenario 3</c:v>
                </c:pt>
              </c:strCache>
            </c:strRef>
          </c:cat>
          <c:val>
            <c:numRef>
              <c:f>('HC Responsable'!$D$60,'HC Responsable'!$D$65:$D$68)</c:f>
              <c:numCache>
                <c:formatCode>[$$-240A]\ #,##0</c:formatCode>
                <c:ptCount val="5"/>
                <c:pt idx="0">
                  <c:v>981540000</c:v>
                </c:pt>
                <c:pt idx="1">
                  <c:v>1115040000</c:v>
                </c:pt>
                <c:pt idx="2">
                  <c:v>1166040000</c:v>
                </c:pt>
                <c:pt idx="3">
                  <c:v>1127040000</c:v>
                </c:pt>
                <c:pt idx="4">
                  <c:v>1146540000</c:v>
                </c:pt>
              </c:numCache>
            </c:numRef>
          </c:val>
        </c:ser>
        <c:shape val="cylinder"/>
        <c:axId val="65956480"/>
        <c:axId val="68616576"/>
        <c:axId val="0"/>
      </c:bar3DChart>
      <c:catAx>
        <c:axId val="65956480"/>
        <c:scaling>
          <c:orientation val="minMax"/>
        </c:scaling>
        <c:axPos val="b"/>
        <c:majorTickMark val="none"/>
        <c:tickLblPos val="nextTo"/>
        <c:crossAx val="68616576"/>
        <c:crosses val="autoZero"/>
        <c:auto val="1"/>
        <c:lblAlgn val="ctr"/>
        <c:lblOffset val="100"/>
      </c:catAx>
      <c:valAx>
        <c:axId val="68616576"/>
        <c:scaling>
          <c:orientation val="minMax"/>
        </c:scaling>
        <c:axPos val="l"/>
        <c:majorGridlines/>
        <c:title>
          <c:tx>
            <c:rich>
              <a:bodyPr/>
              <a:lstStyle/>
              <a:p>
                <a:pPr>
                  <a:defRPr/>
                </a:pPr>
                <a:r>
                  <a:rPr lang="es-ES"/>
                  <a:t>Costo</a:t>
                </a:r>
              </a:p>
            </c:rich>
          </c:tx>
          <c:layout/>
        </c:title>
        <c:numFmt formatCode="[$$-240A]\ #,##0" sourceLinked="1"/>
        <c:majorTickMark val="none"/>
        <c:tickLblPos val="nextTo"/>
        <c:crossAx val="65956480"/>
        <c:crosses val="autoZero"/>
        <c:crossBetween val="between"/>
      </c:valAx>
      <c:dTable>
        <c:showHorzBorder val="1"/>
        <c:showVertBorder val="1"/>
        <c:showOutline val="1"/>
        <c:showKeys val="1"/>
      </c:dTable>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28575</xdr:colOff>
      <xdr:row>0</xdr:row>
      <xdr:rowOff>352425</xdr:rowOff>
    </xdr:from>
    <xdr:to>
      <xdr:col>12</xdr:col>
      <xdr:colOff>352425</xdr:colOff>
      <xdr:row>4</xdr:row>
      <xdr:rowOff>180975</xdr:rowOff>
    </xdr:to>
    <xdr:pic>
      <xdr:nvPicPr>
        <xdr:cNvPr id="2" name="1 Imagen" descr="profile-15736.v11.png"/>
        <xdr:cNvPicPr>
          <a:picLocks noChangeAspect="1"/>
        </xdr:cNvPicPr>
      </xdr:nvPicPr>
      <xdr:blipFill>
        <a:blip xmlns:r="http://schemas.openxmlformats.org/officeDocument/2006/relationships" r:embed="rId1"/>
        <a:srcRect l="23750" t="27000" r="22500" b="25500"/>
        <a:stretch>
          <a:fillRect/>
        </a:stretch>
      </xdr:blipFill>
      <xdr:spPr>
        <a:xfrm>
          <a:off x="8143875" y="352425"/>
          <a:ext cx="1228725" cy="904875"/>
        </a:xfrm>
        <a:prstGeom prst="rect">
          <a:avLst/>
        </a:prstGeom>
      </xdr:spPr>
    </xdr:pic>
    <xdr:clientData/>
  </xdr:twoCellAnchor>
  <xdr:twoCellAnchor editAs="oneCell">
    <xdr:from>
      <xdr:col>9</xdr:col>
      <xdr:colOff>857246</xdr:colOff>
      <xdr:row>56</xdr:row>
      <xdr:rowOff>11906</xdr:rowOff>
    </xdr:from>
    <xdr:to>
      <xdr:col>12</xdr:col>
      <xdr:colOff>750090</xdr:colOff>
      <xdr:row>68</xdr:row>
      <xdr:rowOff>186720</xdr:rowOff>
    </xdr:to>
    <xdr:pic>
      <xdr:nvPicPr>
        <xdr:cNvPr id="1026" name="Picture 2"/>
        <xdr:cNvPicPr>
          <a:picLocks noChangeAspect="1" noChangeArrowheads="1"/>
        </xdr:cNvPicPr>
      </xdr:nvPicPr>
      <xdr:blipFill>
        <a:blip xmlns:r="http://schemas.openxmlformats.org/officeDocument/2006/relationships" r:embed="rId2"/>
        <a:srcRect/>
        <a:stretch>
          <a:fillRect/>
        </a:stretch>
      </xdr:blipFill>
      <xdr:spPr bwMode="auto">
        <a:xfrm>
          <a:off x="11025184" y="10394156"/>
          <a:ext cx="3476625" cy="2306033"/>
        </a:xfrm>
        <a:prstGeom prst="rect">
          <a:avLst/>
        </a:prstGeom>
        <a:noFill/>
        <a:ln w="1">
          <a:noFill/>
          <a:miter lim="800000"/>
          <a:headEnd/>
          <a:tailEnd type="none" w="med" len="med"/>
        </a:ln>
        <a:effectLst/>
      </xdr:spPr>
    </xdr:pic>
    <xdr:clientData/>
  </xdr:twoCellAnchor>
  <xdr:twoCellAnchor>
    <xdr:from>
      <xdr:col>1</xdr:col>
      <xdr:colOff>11904</xdr:colOff>
      <xdr:row>68</xdr:row>
      <xdr:rowOff>107154</xdr:rowOff>
    </xdr:from>
    <xdr:to>
      <xdr:col>6</xdr:col>
      <xdr:colOff>666749</xdr:colOff>
      <xdr:row>90</xdr:row>
      <xdr:rowOff>190499</xdr:rowOff>
    </xdr:to>
    <xdr:graphicFrame macro="">
      <xdr:nvGraphicFramePr>
        <xdr:cNvPr id="17" name="1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857249</xdr:colOff>
      <xdr:row>68</xdr:row>
      <xdr:rowOff>107156</xdr:rowOff>
    </xdr:from>
    <xdr:to>
      <xdr:col>13</xdr:col>
      <xdr:colOff>250030</xdr:colOff>
      <xdr:row>91</xdr:row>
      <xdr:rowOff>0</xdr:rowOff>
    </xdr:to>
    <xdr:graphicFrame macro="">
      <xdr:nvGraphicFramePr>
        <xdr:cNvPr id="18" name="1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34"/>
  <sheetViews>
    <sheetView workbookViewId="0"/>
  </sheetViews>
  <sheetFormatPr baseColWidth="10" defaultRowHeight="15"/>
  <cols>
    <col min="1" max="2" width="36.7109375" customWidth="1"/>
  </cols>
  <sheetData>
    <row r="1" spans="1:3">
      <c r="A1" s="35" t="s">
        <v>70</v>
      </c>
    </row>
    <row r="3" spans="1:3">
      <c r="A3" t="s">
        <v>71</v>
      </c>
      <c r="B3" t="s">
        <v>72</v>
      </c>
      <c r="C3">
        <v>0</v>
      </c>
    </row>
    <row r="4" spans="1:3">
      <c r="A4" t="s">
        <v>73</v>
      </c>
    </row>
    <row r="5" spans="1:3">
      <c r="A5" t="s">
        <v>74</v>
      </c>
    </row>
    <row r="7" spans="1:3">
      <c r="A7" s="35" t="s">
        <v>75</v>
      </c>
      <c r="B7" t="s">
        <v>76</v>
      </c>
    </row>
    <row r="8" spans="1:3">
      <c r="B8">
        <v>2</v>
      </c>
    </row>
    <row r="10" spans="1:3">
      <c r="A10" t="s">
        <v>77</v>
      </c>
    </row>
    <row r="11" spans="1:3">
      <c r="A11" t="e">
        <f>CB_DATA_!#REF!</f>
        <v>#REF!</v>
      </c>
      <c r="B11" t="e">
        <f>'HC Responsable'!#REF!</f>
        <v>#REF!</v>
      </c>
    </row>
    <row r="13" spans="1:3">
      <c r="A13" t="s">
        <v>78</v>
      </c>
    </row>
    <row r="14" spans="1:3">
      <c r="A14" t="s">
        <v>82</v>
      </c>
      <c r="B14" t="s">
        <v>86</v>
      </c>
    </row>
    <row r="16" spans="1:3">
      <c r="A16" t="s">
        <v>79</v>
      </c>
    </row>
    <row r="19" spans="1:2">
      <c r="A19" t="s">
        <v>80</v>
      </c>
    </row>
    <row r="20" spans="1:2">
      <c r="A20">
        <v>28</v>
      </c>
      <c r="B20">
        <v>34</v>
      </c>
    </row>
    <row r="25" spans="1:2">
      <c r="A25" s="35" t="s">
        <v>81</v>
      </c>
    </row>
    <row r="26" spans="1:2">
      <c r="A26" s="36" t="s">
        <v>83</v>
      </c>
      <c r="B26" s="36" t="s">
        <v>87</v>
      </c>
    </row>
    <row r="27" spans="1:2">
      <c r="A27" t="s">
        <v>84</v>
      </c>
      <c r="B27" t="s">
        <v>102</v>
      </c>
    </row>
    <row r="28" spans="1:2">
      <c r="A28" s="36" t="s">
        <v>85</v>
      </c>
      <c r="B28" s="36" t="s">
        <v>85</v>
      </c>
    </row>
    <row r="29" spans="1:2">
      <c r="B29" s="36" t="s">
        <v>83</v>
      </c>
    </row>
    <row r="30" spans="1:2">
      <c r="B30" t="s">
        <v>88</v>
      </c>
    </row>
    <row r="31" spans="1:2">
      <c r="B31" s="36" t="s">
        <v>85</v>
      </c>
    </row>
    <row r="32" spans="1:2">
      <c r="B32" s="36" t="s">
        <v>99</v>
      </c>
    </row>
    <row r="33" spans="2:2">
      <c r="B33" t="s">
        <v>100</v>
      </c>
    </row>
    <row r="34" spans="2:2">
      <c r="B34" s="36"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N126"/>
  <sheetViews>
    <sheetView tabSelected="1" zoomScale="80" zoomScaleNormal="80" workbookViewId="0">
      <selection activeCell="B129" sqref="B129"/>
    </sheetView>
  </sheetViews>
  <sheetFormatPr baseColWidth="10" defaultRowHeight="15"/>
  <cols>
    <col min="1" max="1" width="7.42578125" style="1" customWidth="1"/>
    <col min="2" max="2" width="30.42578125" style="1" bestFit="1" customWidth="1"/>
    <col min="3" max="3" width="19.28515625" style="1" bestFit="1" customWidth="1"/>
    <col min="4" max="4" width="18.28515625" style="1" bestFit="1" customWidth="1"/>
    <col min="5" max="5" width="11.42578125" style="1"/>
    <col min="6" max="6" width="23.7109375" style="1" customWidth="1"/>
    <col min="7" max="7" width="13.5703125" style="1" bestFit="1" customWidth="1"/>
    <col min="8" max="8" width="5.140625" style="1" customWidth="1"/>
    <col min="9" max="9" width="23.28515625" style="1" bestFit="1" customWidth="1"/>
    <col min="10" max="10" width="21.5703125" style="1" bestFit="1" customWidth="1"/>
    <col min="11" max="11" width="18.5703125" style="1" customWidth="1"/>
    <col min="12" max="12" width="13.5703125" style="1" bestFit="1" customWidth="1"/>
    <col min="13" max="13" width="14.140625" style="1" bestFit="1" customWidth="1"/>
    <col min="14" max="16384" width="11.42578125" style="1"/>
  </cols>
  <sheetData>
    <row r="1" spans="2:13" ht="30" customHeight="1"/>
    <row r="2" spans="2:13" ht="23.25">
      <c r="B2" s="2" t="s">
        <v>0</v>
      </c>
      <c r="F2" s="2" t="s">
        <v>1</v>
      </c>
    </row>
    <row r="3" spans="2:13" ht="15.75">
      <c r="B3" s="3"/>
    </row>
    <row r="4" spans="2:13" ht="15.75">
      <c r="B4" s="4" t="s">
        <v>2</v>
      </c>
      <c r="C4" s="5"/>
      <c r="D4" s="5"/>
      <c r="E4" s="5"/>
      <c r="F4" s="4" t="s">
        <v>5</v>
      </c>
      <c r="G4" s="5"/>
      <c r="H4" s="5"/>
    </row>
    <row r="5" spans="2:13" ht="15.75">
      <c r="B5" s="4" t="s">
        <v>3</v>
      </c>
      <c r="C5" s="5"/>
      <c r="D5" s="5"/>
      <c r="E5" s="5"/>
      <c r="F5" s="4" t="s">
        <v>6</v>
      </c>
      <c r="G5" s="5"/>
      <c r="H5" s="5"/>
    </row>
    <row r="6" spans="2:13" ht="15.75">
      <c r="B6" s="4" t="s">
        <v>4</v>
      </c>
      <c r="C6" s="5"/>
      <c r="D6" s="5"/>
      <c r="E6" s="5"/>
      <c r="F6" s="7">
        <v>2016</v>
      </c>
      <c r="G6" s="5"/>
      <c r="H6" s="5"/>
    </row>
    <row r="8" spans="2:13" ht="13.5" customHeight="1">
      <c r="B8" s="53" t="s">
        <v>7</v>
      </c>
      <c r="C8" s="53"/>
      <c r="D8" s="53"/>
      <c r="E8" s="53"/>
      <c r="F8" s="53"/>
      <c r="G8" s="53"/>
      <c r="H8" s="53"/>
      <c r="I8" s="53"/>
      <c r="J8" s="53"/>
      <c r="K8" s="53"/>
      <c r="L8" s="53"/>
      <c r="M8" s="53"/>
    </row>
    <row r="10" spans="2:13">
      <c r="B10" s="54" t="s">
        <v>8</v>
      </c>
      <c r="C10" s="54"/>
      <c r="D10" s="54"/>
      <c r="F10" s="9" t="s">
        <v>17</v>
      </c>
      <c r="I10" s="1" t="s">
        <v>16</v>
      </c>
      <c r="K10" s="9" t="s">
        <v>18</v>
      </c>
      <c r="L10" s="1" t="s">
        <v>19</v>
      </c>
    </row>
    <row r="11" spans="2:13" ht="3" customHeight="1">
      <c r="B11" s="6"/>
      <c r="C11" s="6"/>
      <c r="D11" s="6"/>
    </row>
    <row r="12" spans="2:13" ht="15" customHeight="1">
      <c r="B12" s="14" t="s">
        <v>9</v>
      </c>
      <c r="C12" s="14" t="s">
        <v>10</v>
      </c>
      <c r="D12" s="14" t="s">
        <v>11</v>
      </c>
      <c r="F12" s="23" t="s">
        <v>45</v>
      </c>
      <c r="G12" s="63" t="s">
        <v>46</v>
      </c>
      <c r="H12" s="63"/>
      <c r="I12" s="63"/>
    </row>
    <row r="13" spans="2:13">
      <c r="B13" s="10" t="s">
        <v>4</v>
      </c>
      <c r="C13" s="10" t="s">
        <v>13</v>
      </c>
      <c r="D13" s="13">
        <v>40000</v>
      </c>
      <c r="F13" s="8"/>
      <c r="G13" s="63" t="s">
        <v>47</v>
      </c>
      <c r="H13" s="63"/>
      <c r="I13" s="63"/>
      <c r="K13" s="73" t="s">
        <v>42</v>
      </c>
      <c r="L13" s="73"/>
      <c r="M13" s="12">
        <v>1500000</v>
      </c>
    </row>
    <row r="14" spans="2:13">
      <c r="B14" s="10" t="s">
        <v>3</v>
      </c>
      <c r="C14" s="10" t="s">
        <v>14</v>
      </c>
      <c r="D14" s="13">
        <v>22000</v>
      </c>
      <c r="F14" s="16"/>
      <c r="G14" s="8"/>
      <c r="H14" s="8"/>
      <c r="I14" s="8"/>
    </row>
    <row r="15" spans="2:13">
      <c r="B15" s="10" t="s">
        <v>12</v>
      </c>
      <c r="C15" s="10" t="s">
        <v>15</v>
      </c>
      <c r="D15" s="13">
        <v>22000</v>
      </c>
      <c r="F15" s="16" t="s">
        <v>48</v>
      </c>
      <c r="G15" s="8" t="s">
        <v>49</v>
      </c>
      <c r="H15" s="8"/>
      <c r="I15" s="8"/>
    </row>
    <row r="16" spans="2:13">
      <c r="B16" s="15"/>
      <c r="C16" s="15"/>
      <c r="D16" s="15"/>
      <c r="E16" s="15"/>
      <c r="F16" s="15"/>
      <c r="G16" s="15"/>
      <c r="H16" s="15"/>
      <c r="I16" s="15"/>
      <c r="J16" s="15"/>
      <c r="K16" s="15"/>
      <c r="L16" s="15"/>
      <c r="M16" s="15"/>
    </row>
    <row r="18" spans="2:13" ht="15.75">
      <c r="B18" s="53" t="s">
        <v>20</v>
      </c>
      <c r="C18" s="53"/>
      <c r="D18" s="53"/>
      <c r="E18" s="53"/>
      <c r="F18" s="53"/>
      <c r="G18" s="53"/>
      <c r="H18" s="53"/>
      <c r="I18" s="53"/>
      <c r="J18" s="53"/>
      <c r="K18" s="53"/>
      <c r="L18" s="53"/>
      <c r="M18" s="53"/>
    </row>
    <row r="20" spans="2:13">
      <c r="B20" s="54" t="s">
        <v>21</v>
      </c>
      <c r="C20" s="54"/>
      <c r="D20" s="54"/>
      <c r="E20" s="38" t="s">
        <v>40</v>
      </c>
      <c r="F20" s="72" t="s">
        <v>41</v>
      </c>
      <c r="G20" s="72"/>
    </row>
    <row r="21" spans="2:13" ht="3" customHeight="1">
      <c r="B21" s="6"/>
      <c r="C21" s="6"/>
      <c r="D21" s="6"/>
      <c r="E21" s="17"/>
      <c r="F21" s="17"/>
      <c r="G21" s="18"/>
    </row>
    <row r="22" spans="2:13">
      <c r="B22" s="69" t="s">
        <v>22</v>
      </c>
      <c r="C22" s="69"/>
      <c r="D22" s="69"/>
      <c r="E22" s="19">
        <v>8</v>
      </c>
      <c r="F22" s="67">
        <f>E22*M$13</f>
        <v>12000000</v>
      </c>
      <c r="G22" s="68"/>
      <c r="I22" s="14" t="s">
        <v>9</v>
      </c>
      <c r="J22" s="14" t="s">
        <v>10</v>
      </c>
      <c r="K22" s="14" t="s">
        <v>11</v>
      </c>
      <c r="L22" s="14" t="s">
        <v>50</v>
      </c>
    </row>
    <row r="23" spans="2:13">
      <c r="B23" s="69" t="s">
        <v>23</v>
      </c>
      <c r="C23" s="69"/>
      <c r="D23" s="69"/>
      <c r="E23" s="19">
        <v>13</v>
      </c>
      <c r="F23" s="67">
        <f t="shared" ref="F23:F39" si="0">E23*M$13</f>
        <v>19500000</v>
      </c>
      <c r="G23" s="68"/>
      <c r="I23" s="10" t="s">
        <v>4</v>
      </c>
      <c r="J23" s="10" t="s">
        <v>13</v>
      </c>
      <c r="K23" s="13">
        <v>40000</v>
      </c>
      <c r="L23" s="12">
        <f>40000*640</f>
        <v>25600000</v>
      </c>
    </row>
    <row r="24" spans="2:13">
      <c r="B24" s="69" t="s">
        <v>24</v>
      </c>
      <c r="C24" s="69"/>
      <c r="D24" s="69"/>
      <c r="E24" s="19">
        <v>8</v>
      </c>
      <c r="F24" s="67">
        <f t="shared" si="0"/>
        <v>12000000</v>
      </c>
      <c r="G24" s="68"/>
      <c r="I24" s="10" t="s">
        <v>3</v>
      </c>
      <c r="J24" s="10" t="s">
        <v>14</v>
      </c>
      <c r="K24" s="13">
        <v>22000</v>
      </c>
      <c r="L24" s="12">
        <f>22000*640</f>
        <v>14080000</v>
      </c>
    </row>
    <row r="25" spans="2:13">
      <c r="B25" s="69" t="s">
        <v>25</v>
      </c>
      <c r="C25" s="69"/>
      <c r="D25" s="69"/>
      <c r="E25" s="19">
        <v>34</v>
      </c>
      <c r="F25" s="67">
        <f t="shared" si="0"/>
        <v>51000000</v>
      </c>
      <c r="G25" s="68"/>
      <c r="I25" s="24" t="s">
        <v>12</v>
      </c>
      <c r="J25" s="24" t="s">
        <v>15</v>
      </c>
      <c r="K25" s="25">
        <v>22000</v>
      </c>
      <c r="L25" s="26">
        <f>22000*640</f>
        <v>14080000</v>
      </c>
    </row>
    <row r="26" spans="2:13">
      <c r="B26" s="69" t="s">
        <v>26</v>
      </c>
      <c r="C26" s="69"/>
      <c r="D26" s="69"/>
      <c r="E26" s="19">
        <v>21</v>
      </c>
      <c r="F26" s="67">
        <f t="shared" si="0"/>
        <v>31500000</v>
      </c>
      <c r="G26" s="68"/>
      <c r="K26" s="27" t="s">
        <v>51</v>
      </c>
      <c r="L26" s="12">
        <f>25600000+14080000+14080000</f>
        <v>53760000</v>
      </c>
    </row>
    <row r="27" spans="2:13">
      <c r="B27" s="69" t="s">
        <v>27</v>
      </c>
      <c r="C27" s="69"/>
      <c r="D27" s="69"/>
      <c r="E27" s="19">
        <v>21</v>
      </c>
      <c r="F27" s="67">
        <f t="shared" si="0"/>
        <v>31500000</v>
      </c>
      <c r="G27" s="68"/>
    </row>
    <row r="28" spans="2:13">
      <c r="B28" s="69" t="s">
        <v>28</v>
      </c>
      <c r="C28" s="69"/>
      <c r="D28" s="69"/>
      <c r="E28" s="19">
        <v>13</v>
      </c>
      <c r="F28" s="67">
        <f t="shared" si="0"/>
        <v>19500000</v>
      </c>
      <c r="G28" s="68"/>
      <c r="I28" s="9" t="s">
        <v>52</v>
      </c>
    </row>
    <row r="29" spans="2:13">
      <c r="B29" s="69" t="s">
        <v>29</v>
      </c>
      <c r="C29" s="69"/>
      <c r="D29" s="69"/>
      <c r="E29" s="19">
        <v>34</v>
      </c>
      <c r="F29" s="67">
        <f t="shared" si="0"/>
        <v>51000000</v>
      </c>
      <c r="G29" s="68"/>
      <c r="I29" s="1" t="s">
        <v>89</v>
      </c>
      <c r="J29" s="12"/>
      <c r="K29" s="12">
        <v>820260000</v>
      </c>
    </row>
    <row r="30" spans="2:13">
      <c r="B30" s="69" t="s">
        <v>30</v>
      </c>
      <c r="C30" s="69"/>
      <c r="D30" s="69"/>
      <c r="E30" s="19">
        <v>55</v>
      </c>
      <c r="F30" s="67">
        <f t="shared" si="0"/>
        <v>82500000</v>
      </c>
      <c r="G30" s="68"/>
      <c r="I30" s="9" t="s">
        <v>53</v>
      </c>
    </row>
    <row r="31" spans="2:13">
      <c r="B31" s="69" t="s">
        <v>31</v>
      </c>
      <c r="C31" s="69"/>
      <c r="D31" s="69"/>
      <c r="E31" s="19">
        <v>34</v>
      </c>
      <c r="F31" s="67">
        <f t="shared" si="0"/>
        <v>51000000</v>
      </c>
      <c r="G31" s="68"/>
      <c r="I31" s="37">
        <v>161280000</v>
      </c>
      <c r="J31" s="45">
        <v>0.1966</v>
      </c>
    </row>
    <row r="32" spans="2:13">
      <c r="B32" s="69" t="s">
        <v>32</v>
      </c>
      <c r="C32" s="69"/>
      <c r="D32" s="69"/>
      <c r="E32" s="19">
        <v>21</v>
      </c>
      <c r="F32" s="67">
        <f t="shared" si="0"/>
        <v>31500000</v>
      </c>
      <c r="G32" s="68"/>
    </row>
    <row r="33" spans="2:13" ht="15" customHeight="1">
      <c r="B33" s="69" t="s">
        <v>33</v>
      </c>
      <c r="C33" s="69"/>
      <c r="D33" s="69"/>
      <c r="E33" s="19">
        <v>89</v>
      </c>
      <c r="F33" s="67">
        <f t="shared" si="0"/>
        <v>133500000</v>
      </c>
      <c r="G33" s="68"/>
      <c r="I33" s="64" t="s">
        <v>54</v>
      </c>
      <c r="J33" s="64"/>
      <c r="K33" s="65">
        <v>981540000</v>
      </c>
      <c r="L33" s="66"/>
    </row>
    <row r="34" spans="2:13" ht="15" customHeight="1">
      <c r="B34" s="69" t="s">
        <v>34</v>
      </c>
      <c r="C34" s="69"/>
      <c r="D34" s="69"/>
      <c r="E34" s="19">
        <v>55</v>
      </c>
      <c r="F34" s="67">
        <f t="shared" si="0"/>
        <v>82500000</v>
      </c>
      <c r="G34" s="68"/>
      <c r="I34" s="64"/>
      <c r="J34" s="64"/>
      <c r="K34" s="66"/>
      <c r="L34" s="66"/>
    </row>
    <row r="35" spans="2:13">
      <c r="B35" s="69" t="s">
        <v>35</v>
      </c>
      <c r="C35" s="69"/>
      <c r="D35" s="69"/>
      <c r="E35" s="19">
        <v>21</v>
      </c>
      <c r="F35" s="67">
        <f t="shared" si="0"/>
        <v>31500000</v>
      </c>
      <c r="G35" s="68"/>
      <c r="I35" s="44"/>
    </row>
    <row r="36" spans="2:13">
      <c r="B36" s="69" t="s">
        <v>36</v>
      </c>
      <c r="C36" s="69"/>
      <c r="D36" s="69"/>
      <c r="E36" s="19">
        <v>34</v>
      </c>
      <c r="F36" s="67">
        <f t="shared" si="0"/>
        <v>51000000</v>
      </c>
      <c r="G36" s="68"/>
    </row>
    <row r="37" spans="2:13">
      <c r="B37" s="69" t="s">
        <v>37</v>
      </c>
      <c r="C37" s="69"/>
      <c r="D37" s="69"/>
      <c r="E37" s="19">
        <v>34</v>
      </c>
      <c r="F37" s="67">
        <f t="shared" si="0"/>
        <v>51000000</v>
      </c>
      <c r="G37" s="68"/>
    </row>
    <row r="38" spans="2:13">
      <c r="B38" s="69" t="s">
        <v>38</v>
      </c>
      <c r="C38" s="69"/>
      <c r="D38" s="69"/>
      <c r="E38" s="19">
        <v>8</v>
      </c>
      <c r="F38" s="67">
        <f t="shared" si="0"/>
        <v>12000000</v>
      </c>
      <c r="G38" s="68"/>
    </row>
    <row r="39" spans="2:13">
      <c r="B39" s="70" t="s">
        <v>39</v>
      </c>
      <c r="C39" s="70"/>
      <c r="D39" s="71"/>
      <c r="E39" s="19">
        <v>8</v>
      </c>
      <c r="F39" s="67">
        <f t="shared" si="0"/>
        <v>12000000</v>
      </c>
      <c r="G39" s="68"/>
    </row>
    <row r="40" spans="2:13">
      <c r="D40" s="9" t="s">
        <v>43</v>
      </c>
      <c r="E40" s="20">
        <f>SUM(E22:E39)</f>
        <v>511</v>
      </c>
      <c r="F40" s="21" t="s">
        <v>44</v>
      </c>
      <c r="G40" s="22">
        <f>SUM(F22:G39)</f>
        <v>766500000</v>
      </c>
    </row>
    <row r="41" spans="2:13">
      <c r="B41" s="15"/>
      <c r="C41" s="15"/>
      <c r="D41" s="15"/>
      <c r="E41" s="15"/>
      <c r="F41" s="15"/>
      <c r="G41" s="15"/>
      <c r="H41" s="15"/>
      <c r="I41" s="15"/>
      <c r="J41" s="15"/>
      <c r="K41" s="15"/>
      <c r="L41" s="15"/>
      <c r="M41" s="15"/>
    </row>
    <row r="43" spans="2:13" ht="15.75">
      <c r="B43" s="62" t="s">
        <v>55</v>
      </c>
      <c r="C43" s="62"/>
      <c r="D43" s="62"/>
      <c r="E43" s="62"/>
      <c r="F43" s="62"/>
      <c r="G43" s="62"/>
      <c r="H43" s="62"/>
      <c r="I43" s="62"/>
      <c r="J43" s="62"/>
      <c r="K43" s="62"/>
      <c r="L43" s="62"/>
      <c r="M43" s="62"/>
    </row>
    <row r="45" spans="2:13">
      <c r="B45" s="54" t="s">
        <v>56</v>
      </c>
      <c r="C45" s="54"/>
      <c r="D45" s="54"/>
      <c r="E45" s="54" t="s">
        <v>57</v>
      </c>
      <c r="F45" s="54"/>
      <c r="G45" s="54"/>
      <c r="H45" s="54" t="s">
        <v>40</v>
      </c>
      <c r="I45" s="54"/>
      <c r="J45" s="54" t="s">
        <v>67</v>
      </c>
      <c r="K45" s="54"/>
      <c r="L45" s="11" t="s">
        <v>58</v>
      </c>
      <c r="M45" s="11" t="s">
        <v>59</v>
      </c>
    </row>
    <row r="46" spans="2:13" ht="3" customHeight="1">
      <c r="B46" s="6"/>
      <c r="C46" s="6"/>
      <c r="D46" s="6"/>
      <c r="E46" s="6"/>
      <c r="F46" s="6"/>
      <c r="G46" s="6"/>
      <c r="H46" s="6"/>
      <c r="I46" s="6"/>
      <c r="J46" s="6"/>
      <c r="K46" s="6"/>
      <c r="L46" s="6"/>
      <c r="M46" s="6"/>
    </row>
    <row r="47" spans="2:13">
      <c r="B47" s="74" t="s">
        <v>60</v>
      </c>
      <c r="C47" s="74"/>
      <c r="D47" s="74"/>
      <c r="E47" s="55">
        <v>1</v>
      </c>
      <c r="F47" s="77"/>
      <c r="G47" s="76"/>
      <c r="H47" s="75">
        <v>89</v>
      </c>
      <c r="I47" s="76"/>
      <c r="J47" s="86">
        <v>133500000</v>
      </c>
      <c r="K47" s="68"/>
      <c r="L47" s="33">
        <v>145500000</v>
      </c>
      <c r="M47" s="33">
        <v>121500000</v>
      </c>
    </row>
    <row r="48" spans="2:13">
      <c r="B48" s="74" t="s">
        <v>61</v>
      </c>
      <c r="C48" s="74"/>
      <c r="D48" s="74"/>
      <c r="E48" s="55">
        <v>0.5</v>
      </c>
      <c r="F48" s="77"/>
      <c r="G48" s="76"/>
      <c r="H48" s="75">
        <v>34</v>
      </c>
      <c r="I48" s="76"/>
      <c r="J48" s="67">
        <v>51000000</v>
      </c>
      <c r="K48" s="68"/>
      <c r="L48" s="33">
        <v>63000000</v>
      </c>
      <c r="M48" s="33">
        <v>39000000</v>
      </c>
    </row>
    <row r="49" spans="2:13">
      <c r="B49" s="74" t="s">
        <v>62</v>
      </c>
      <c r="C49" s="74"/>
      <c r="D49" s="74"/>
      <c r="E49" s="55">
        <v>0.25</v>
      </c>
      <c r="F49" s="77"/>
      <c r="G49" s="76"/>
      <c r="H49" s="75">
        <v>21</v>
      </c>
      <c r="I49" s="76"/>
      <c r="J49" s="67">
        <v>31500000</v>
      </c>
      <c r="K49" s="68"/>
      <c r="L49" s="33">
        <v>43500000</v>
      </c>
      <c r="M49" s="33">
        <v>19500000</v>
      </c>
    </row>
    <row r="50" spans="2:13">
      <c r="B50" s="74" t="s">
        <v>63</v>
      </c>
      <c r="C50" s="74"/>
      <c r="D50" s="74"/>
      <c r="E50" s="55">
        <v>0.1</v>
      </c>
      <c r="F50" s="77"/>
      <c r="G50" s="76"/>
      <c r="H50" s="75">
        <v>21</v>
      </c>
      <c r="I50" s="76"/>
      <c r="J50" s="67">
        <v>31500000</v>
      </c>
      <c r="K50" s="68"/>
      <c r="L50" s="33">
        <v>43500000</v>
      </c>
      <c r="M50" s="33">
        <v>19500000</v>
      </c>
    </row>
    <row r="51" spans="2:13">
      <c r="B51" s="74" t="s">
        <v>64</v>
      </c>
      <c r="C51" s="74"/>
      <c r="D51" s="74"/>
      <c r="E51" s="55">
        <v>0.1</v>
      </c>
      <c r="F51" s="77"/>
      <c r="G51" s="76"/>
      <c r="H51" s="75">
        <v>55</v>
      </c>
      <c r="I51" s="76"/>
      <c r="J51" s="67">
        <v>82500000</v>
      </c>
      <c r="K51" s="68"/>
      <c r="L51" s="33">
        <v>94500000</v>
      </c>
      <c r="M51" s="33">
        <v>70500000</v>
      </c>
    </row>
    <row r="52" spans="2:13">
      <c r="B52" s="74" t="s">
        <v>65</v>
      </c>
      <c r="C52" s="74"/>
      <c r="D52" s="74"/>
      <c r="E52" s="55">
        <v>0.05</v>
      </c>
      <c r="F52" s="77"/>
      <c r="G52" s="76"/>
      <c r="H52" s="75">
        <v>21</v>
      </c>
      <c r="I52" s="76"/>
      <c r="J52" s="67">
        <v>31500000</v>
      </c>
      <c r="K52" s="68"/>
      <c r="L52" s="33">
        <v>43500000</v>
      </c>
      <c r="M52" s="33">
        <v>19500000</v>
      </c>
    </row>
    <row r="53" spans="2:13">
      <c r="B53" s="51" t="s">
        <v>66</v>
      </c>
      <c r="C53" s="51"/>
      <c r="D53" s="51"/>
      <c r="E53" s="78">
        <v>0.05</v>
      </c>
      <c r="F53" s="79"/>
      <c r="G53" s="80"/>
      <c r="H53" s="85">
        <v>8</v>
      </c>
      <c r="I53" s="80"/>
      <c r="J53" s="87">
        <v>12000000</v>
      </c>
      <c r="K53" s="88"/>
      <c r="L53" s="34">
        <v>24000000</v>
      </c>
      <c r="M53" s="30">
        <v>0</v>
      </c>
    </row>
    <row r="54" spans="2:13">
      <c r="F54" s="81" t="s">
        <v>68</v>
      </c>
      <c r="G54" s="82"/>
      <c r="H54" s="83">
        <f>SUM(H47:I53)</f>
        <v>249</v>
      </c>
      <c r="I54" s="84"/>
      <c r="J54" s="31" t="s">
        <v>69</v>
      </c>
      <c r="K54" s="32">
        <f>SUM(J47:K53)</f>
        <v>373500000</v>
      </c>
    </row>
    <row r="56" spans="2:13" ht="2.25" customHeight="1">
      <c r="B56" s="6"/>
      <c r="C56" s="6"/>
      <c r="D56" s="6"/>
      <c r="E56" s="6"/>
      <c r="F56" s="6"/>
      <c r="G56" s="6"/>
      <c r="H56" s="6"/>
      <c r="I56" s="6"/>
      <c r="J56" s="6"/>
      <c r="K56" s="6"/>
      <c r="L56" s="6"/>
      <c r="M56" s="6"/>
    </row>
    <row r="58" spans="2:13">
      <c r="B58" s="54" t="s">
        <v>90</v>
      </c>
      <c r="C58" s="54"/>
      <c r="D58" s="54"/>
      <c r="E58" s="28" t="s">
        <v>40</v>
      </c>
      <c r="F58" s="28" t="s">
        <v>93</v>
      </c>
      <c r="G58" s="54" t="s">
        <v>94</v>
      </c>
      <c r="H58" s="54"/>
      <c r="I58" s="28" t="s">
        <v>95</v>
      </c>
    </row>
    <row r="59" spans="2:13" ht="3" customHeight="1">
      <c r="B59" s="61"/>
      <c r="C59" s="61"/>
      <c r="D59" s="61"/>
      <c r="E59" s="6"/>
      <c r="F59" s="6"/>
      <c r="G59" s="6"/>
      <c r="H59" s="6"/>
      <c r="I59" s="6"/>
    </row>
    <row r="60" spans="2:13">
      <c r="B60" s="49" t="s">
        <v>91</v>
      </c>
      <c r="C60" s="50"/>
      <c r="D60" s="33">
        <v>981540000</v>
      </c>
      <c r="E60" s="29">
        <v>511</v>
      </c>
      <c r="F60" s="41">
        <v>0.14000000000000001</v>
      </c>
      <c r="G60" s="55">
        <v>0.15</v>
      </c>
      <c r="H60" s="56"/>
      <c r="I60" s="39">
        <v>0.01</v>
      </c>
    </row>
    <row r="61" spans="2:13">
      <c r="B61" s="49" t="s">
        <v>92</v>
      </c>
      <c r="C61" s="50"/>
      <c r="D61" s="33">
        <v>133500000</v>
      </c>
      <c r="E61" s="29">
        <v>89</v>
      </c>
      <c r="F61" s="42">
        <v>0.09</v>
      </c>
      <c r="G61" s="57">
        <v>0.1</v>
      </c>
      <c r="H61" s="58"/>
      <c r="I61" s="39">
        <v>0.01</v>
      </c>
    </row>
    <row r="62" spans="2:13">
      <c r="B62" s="49" t="s">
        <v>96</v>
      </c>
      <c r="C62" s="50"/>
      <c r="D62" s="33">
        <f>J47+J48</f>
        <v>184500000</v>
      </c>
      <c r="E62" s="29">
        <f>H47+H48</f>
        <v>123</v>
      </c>
      <c r="F62" s="43">
        <v>0.06</v>
      </c>
      <c r="G62" s="57">
        <v>0.13</v>
      </c>
      <c r="H62" s="58"/>
      <c r="I62" s="39">
        <v>7.0000000000000007E-2</v>
      </c>
    </row>
    <row r="63" spans="2:13">
      <c r="B63" s="49" t="s">
        <v>97</v>
      </c>
      <c r="C63" s="50"/>
      <c r="D63" s="33">
        <f>J47+J53</f>
        <v>145500000</v>
      </c>
      <c r="E63" s="29">
        <f>H47+H53</f>
        <v>97</v>
      </c>
      <c r="F63" s="43">
        <v>0.08</v>
      </c>
      <c r="G63" s="57">
        <v>0.16</v>
      </c>
      <c r="H63" s="58"/>
      <c r="I63" s="39">
        <v>0.08</v>
      </c>
    </row>
    <row r="64" spans="2:13">
      <c r="B64" s="49" t="s">
        <v>98</v>
      </c>
      <c r="C64" s="49"/>
      <c r="D64" s="33">
        <f>J47+J49</f>
        <v>165000000</v>
      </c>
      <c r="E64" s="29">
        <f>H47+H49</f>
        <v>110</v>
      </c>
      <c r="F64" s="46">
        <v>7.0000000000000007E-2</v>
      </c>
      <c r="G64" s="59">
        <v>0.14000000000000001</v>
      </c>
      <c r="H64" s="60"/>
      <c r="I64" s="40">
        <v>7.0000000000000007E-2</v>
      </c>
    </row>
    <row r="65" spans="2:6">
      <c r="B65" s="91" t="s">
        <v>103</v>
      </c>
      <c r="C65" s="92"/>
      <c r="D65" s="93">
        <f>D60+D61</f>
        <v>1115040000</v>
      </c>
      <c r="E65" s="20">
        <f>E60+E61</f>
        <v>600</v>
      </c>
      <c r="F65" s="90">
        <v>0.12</v>
      </c>
    </row>
    <row r="66" spans="2:6">
      <c r="B66" s="49" t="s">
        <v>104</v>
      </c>
      <c r="C66" s="50"/>
      <c r="D66" s="33">
        <f>D60+D62</f>
        <v>1166040000</v>
      </c>
      <c r="E66" s="29">
        <f>E60+E62</f>
        <v>634</v>
      </c>
      <c r="F66" s="39">
        <v>0.16</v>
      </c>
    </row>
    <row r="67" spans="2:6">
      <c r="B67" s="49" t="s">
        <v>105</v>
      </c>
      <c r="C67" s="50"/>
      <c r="D67" s="33">
        <f>D60+D63</f>
        <v>1127040000</v>
      </c>
      <c r="E67" s="29">
        <f>E60+E63</f>
        <v>608</v>
      </c>
      <c r="F67" s="39">
        <v>0.13</v>
      </c>
    </row>
    <row r="68" spans="2:6">
      <c r="B68" s="51" t="s">
        <v>106</v>
      </c>
      <c r="C68" s="52"/>
      <c r="D68" s="34">
        <f>D60+D64</f>
        <v>1146540000</v>
      </c>
      <c r="E68" s="30">
        <f>E60+E64</f>
        <v>621</v>
      </c>
      <c r="F68" s="40">
        <v>0.15</v>
      </c>
    </row>
    <row r="93" spans="2:14" ht="3" customHeight="1">
      <c r="B93" s="6"/>
      <c r="C93" s="6"/>
      <c r="D93" s="6"/>
      <c r="E93" s="6"/>
      <c r="F93" s="6"/>
      <c r="G93" s="6"/>
      <c r="H93" s="6"/>
      <c r="I93" s="6"/>
      <c r="J93" s="6"/>
      <c r="K93" s="6"/>
      <c r="L93" s="6"/>
      <c r="M93" s="6"/>
      <c r="N93" s="6"/>
    </row>
    <row r="95" spans="2:14" ht="15.75">
      <c r="B95" s="53" t="s">
        <v>107</v>
      </c>
      <c r="C95" s="53"/>
      <c r="D95" s="53"/>
      <c r="E95" s="53"/>
      <c r="F95" s="53"/>
      <c r="G95" s="53"/>
      <c r="H95" s="53"/>
      <c r="I95" s="53"/>
      <c r="J95" s="53"/>
      <c r="K95" s="53"/>
      <c r="L95" s="53"/>
      <c r="M95" s="53"/>
      <c r="N95" s="53"/>
    </row>
    <row r="97" spans="2:14" ht="15" customHeight="1">
      <c r="B97" s="47" t="s">
        <v>108</v>
      </c>
      <c r="C97" s="47"/>
      <c r="D97" s="47"/>
      <c r="E97" s="47"/>
      <c r="F97" s="47"/>
      <c r="G97" s="48"/>
      <c r="H97" s="89" t="s">
        <v>109</v>
      </c>
      <c r="I97" s="47"/>
      <c r="J97" s="47"/>
      <c r="K97" s="47"/>
      <c r="L97" s="47"/>
      <c r="M97" s="47"/>
      <c r="N97" s="47"/>
    </row>
    <row r="98" spans="2:14">
      <c r="B98" s="47"/>
      <c r="C98" s="47"/>
      <c r="D98" s="47"/>
      <c r="E98" s="47"/>
      <c r="F98" s="47"/>
      <c r="G98" s="48"/>
      <c r="H98" s="89"/>
      <c r="I98" s="47"/>
      <c r="J98" s="47"/>
      <c r="K98" s="47"/>
      <c r="L98" s="47"/>
      <c r="M98" s="47"/>
      <c r="N98" s="47"/>
    </row>
    <row r="99" spans="2:14">
      <c r="B99" s="47"/>
      <c r="C99" s="47"/>
      <c r="D99" s="47"/>
      <c r="E99" s="47"/>
      <c r="F99" s="47"/>
      <c r="G99" s="48"/>
      <c r="H99" s="89"/>
      <c r="I99" s="47"/>
      <c r="J99" s="47"/>
      <c r="K99" s="47"/>
      <c r="L99" s="47"/>
      <c r="M99" s="47"/>
      <c r="N99" s="47"/>
    </row>
    <row r="100" spans="2:14">
      <c r="B100" s="47"/>
      <c r="C100" s="47"/>
      <c r="D100" s="47"/>
      <c r="E100" s="47"/>
      <c r="F100" s="47"/>
      <c r="G100" s="48"/>
      <c r="H100" s="89"/>
      <c r="I100" s="47"/>
      <c r="J100" s="47"/>
      <c r="K100" s="47"/>
      <c r="L100" s="47"/>
      <c r="M100" s="47"/>
      <c r="N100" s="47"/>
    </row>
    <row r="101" spans="2:14">
      <c r="B101" s="47"/>
      <c r="C101" s="47"/>
      <c r="D101" s="47"/>
      <c r="E101" s="47"/>
      <c r="F101" s="47"/>
      <c r="G101" s="48"/>
      <c r="H101" s="89"/>
      <c r="I101" s="47"/>
      <c r="J101" s="47"/>
      <c r="K101" s="47"/>
      <c r="L101" s="47"/>
      <c r="M101" s="47"/>
      <c r="N101" s="47"/>
    </row>
    <row r="102" spans="2:14">
      <c r="B102" s="47"/>
      <c r="C102" s="47"/>
      <c r="D102" s="47"/>
      <c r="E102" s="47"/>
      <c r="F102" s="47"/>
      <c r="G102" s="48"/>
      <c r="H102" s="89"/>
      <c r="I102" s="47"/>
      <c r="J102" s="47"/>
      <c r="K102" s="47"/>
      <c r="L102" s="47"/>
      <c r="M102" s="47"/>
      <c r="N102" s="47"/>
    </row>
    <row r="103" spans="2:14">
      <c r="B103" s="47"/>
      <c r="C103" s="47"/>
      <c r="D103" s="47"/>
      <c r="E103" s="47"/>
      <c r="F103" s="47"/>
      <c r="G103" s="48"/>
      <c r="H103" s="89"/>
      <c r="I103" s="47"/>
      <c r="J103" s="47"/>
      <c r="K103" s="47"/>
      <c r="L103" s="47"/>
      <c r="M103" s="47"/>
      <c r="N103" s="47"/>
    </row>
    <row r="104" spans="2:14">
      <c r="B104" s="47"/>
      <c r="C104" s="47"/>
      <c r="D104" s="47"/>
      <c r="E104" s="47"/>
      <c r="F104" s="47"/>
      <c r="G104" s="48"/>
      <c r="H104" s="89"/>
      <c r="I104" s="47"/>
      <c r="J104" s="47"/>
      <c r="K104" s="47"/>
      <c r="L104" s="47"/>
      <c r="M104" s="47"/>
      <c r="N104" s="47"/>
    </row>
    <row r="105" spans="2:14">
      <c r="B105" s="47"/>
      <c r="C105" s="47"/>
      <c r="D105" s="47"/>
      <c r="E105" s="47"/>
      <c r="F105" s="47"/>
      <c r="G105" s="48"/>
      <c r="H105" s="89"/>
      <c r="I105" s="47"/>
      <c r="J105" s="47"/>
      <c r="K105" s="47"/>
      <c r="L105" s="47"/>
      <c r="M105" s="47"/>
      <c r="N105" s="47"/>
    </row>
    <row r="106" spans="2:14">
      <c r="B106" s="47"/>
      <c r="C106" s="47"/>
      <c r="D106" s="47"/>
      <c r="E106" s="47"/>
      <c r="F106" s="47"/>
      <c r="G106" s="48"/>
      <c r="H106" s="89"/>
      <c r="I106" s="47"/>
      <c r="J106" s="47"/>
      <c r="K106" s="47"/>
      <c r="L106" s="47"/>
      <c r="M106" s="47"/>
      <c r="N106" s="47"/>
    </row>
    <row r="107" spans="2:14">
      <c r="B107" s="47"/>
      <c r="C107" s="47"/>
      <c r="D107" s="47"/>
      <c r="E107" s="47"/>
      <c r="F107" s="47"/>
      <c r="G107" s="48"/>
      <c r="H107" s="89"/>
      <c r="I107" s="47"/>
      <c r="J107" s="47"/>
      <c r="K107" s="47"/>
      <c r="L107" s="47"/>
      <c r="M107" s="47"/>
      <c r="N107" s="47"/>
    </row>
    <row r="108" spans="2:14">
      <c r="B108" s="47"/>
      <c r="C108" s="47"/>
      <c r="D108" s="47"/>
      <c r="E108" s="47"/>
      <c r="F108" s="47"/>
      <c r="G108" s="48"/>
      <c r="H108" s="89"/>
      <c r="I108" s="47"/>
      <c r="J108" s="47"/>
      <c r="K108" s="47"/>
      <c r="L108" s="47"/>
      <c r="M108" s="47"/>
      <c r="N108" s="47"/>
    </row>
    <row r="109" spans="2:14">
      <c r="B109" s="47"/>
      <c r="C109" s="47"/>
      <c r="D109" s="47"/>
      <c r="E109" s="47"/>
      <c r="F109" s="47"/>
      <c r="G109" s="48"/>
      <c r="H109" s="89"/>
      <c r="I109" s="47"/>
      <c r="J109" s="47"/>
      <c r="K109" s="47"/>
      <c r="L109" s="47"/>
      <c r="M109" s="47"/>
      <c r="N109" s="47"/>
    </row>
    <row r="110" spans="2:14" ht="15" customHeight="1">
      <c r="B110" s="47"/>
      <c r="C110" s="47"/>
      <c r="D110" s="47"/>
      <c r="E110" s="47"/>
      <c r="F110" s="47"/>
      <c r="G110" s="48"/>
      <c r="H110" s="89"/>
      <c r="I110" s="47"/>
      <c r="J110" s="47"/>
      <c r="K110" s="47"/>
      <c r="L110" s="47"/>
      <c r="M110" s="47"/>
      <c r="N110" s="47"/>
    </row>
    <row r="111" spans="2:14">
      <c r="B111" s="47"/>
      <c r="C111" s="47"/>
      <c r="D111" s="47"/>
      <c r="E111" s="47"/>
      <c r="F111" s="47"/>
      <c r="G111" s="48"/>
      <c r="H111" s="89"/>
      <c r="I111" s="47"/>
      <c r="J111" s="47"/>
      <c r="K111" s="47"/>
      <c r="L111" s="47"/>
      <c r="M111" s="47"/>
      <c r="N111" s="47"/>
    </row>
    <row r="112" spans="2:14">
      <c r="B112" s="47"/>
      <c r="C112" s="47"/>
      <c r="D112" s="47"/>
      <c r="E112" s="47"/>
      <c r="F112" s="47"/>
      <c r="G112" s="48"/>
      <c r="H112" s="89"/>
      <c r="I112" s="47"/>
      <c r="J112" s="47"/>
      <c r="K112" s="47"/>
      <c r="L112" s="47"/>
      <c r="M112" s="47"/>
      <c r="N112" s="47"/>
    </row>
    <row r="113" spans="2:14">
      <c r="B113" s="47"/>
      <c r="C113" s="47"/>
      <c r="D113" s="47"/>
      <c r="E113" s="47"/>
      <c r="F113" s="47"/>
      <c r="G113" s="48"/>
      <c r="H113" s="89"/>
      <c r="I113" s="47"/>
      <c r="J113" s="47"/>
      <c r="K113" s="47"/>
      <c r="L113" s="47"/>
      <c r="M113" s="47"/>
      <c r="N113" s="47"/>
    </row>
    <row r="114" spans="2:14">
      <c r="B114" s="47"/>
      <c r="C114" s="47"/>
      <c r="D114" s="47"/>
      <c r="E114" s="47"/>
      <c r="F114" s="47"/>
      <c r="G114" s="48"/>
      <c r="H114" s="89"/>
      <c r="I114" s="47"/>
      <c r="J114" s="47"/>
      <c r="K114" s="47"/>
      <c r="L114" s="47"/>
      <c r="M114" s="47"/>
      <c r="N114" s="47"/>
    </row>
    <row r="115" spans="2:14">
      <c r="B115" s="47"/>
      <c r="C115" s="47"/>
      <c r="D115" s="47"/>
      <c r="E115" s="47"/>
      <c r="F115" s="47"/>
      <c r="G115" s="48"/>
      <c r="H115" s="89"/>
      <c r="I115" s="47"/>
      <c r="J115" s="47"/>
      <c r="K115" s="47"/>
      <c r="L115" s="47"/>
      <c r="M115" s="47"/>
      <c r="N115" s="47"/>
    </row>
    <row r="116" spans="2:14">
      <c r="B116" s="47"/>
      <c r="C116" s="47"/>
      <c r="D116" s="47"/>
      <c r="E116" s="47"/>
      <c r="F116" s="47"/>
      <c r="G116" s="48"/>
      <c r="H116" s="89"/>
      <c r="I116" s="47"/>
      <c r="J116" s="47"/>
      <c r="K116" s="47"/>
      <c r="L116" s="47"/>
      <c r="M116" s="47"/>
      <c r="N116" s="47"/>
    </row>
    <row r="117" spans="2:14">
      <c r="B117" s="47"/>
      <c r="C117" s="47"/>
      <c r="D117" s="47"/>
      <c r="E117" s="47"/>
      <c r="F117" s="47"/>
      <c r="G117" s="48"/>
      <c r="H117" s="89"/>
      <c r="I117" s="47"/>
      <c r="J117" s="47"/>
      <c r="K117" s="47"/>
      <c r="L117" s="47"/>
      <c r="M117" s="47"/>
      <c r="N117" s="47"/>
    </row>
    <row r="118" spans="2:14">
      <c r="B118" s="47"/>
      <c r="C118" s="47"/>
      <c r="D118" s="47"/>
      <c r="E118" s="47"/>
      <c r="F118" s="47"/>
      <c r="G118" s="48"/>
      <c r="H118" s="89"/>
      <c r="I118" s="47"/>
      <c r="J118" s="47"/>
      <c r="K118" s="47"/>
      <c r="L118" s="47"/>
      <c r="M118" s="47"/>
      <c r="N118" s="47"/>
    </row>
    <row r="119" spans="2:14">
      <c r="B119" s="47"/>
      <c r="C119" s="47"/>
      <c r="D119" s="47"/>
      <c r="E119" s="47"/>
      <c r="F119" s="47"/>
      <c r="G119" s="48"/>
      <c r="H119" s="89"/>
      <c r="I119" s="47"/>
      <c r="J119" s="47"/>
      <c r="K119" s="47"/>
      <c r="L119" s="47"/>
      <c r="M119" s="47"/>
      <c r="N119" s="47"/>
    </row>
    <row r="120" spans="2:14">
      <c r="B120" s="47"/>
      <c r="C120" s="47"/>
      <c r="D120" s="47"/>
      <c r="E120" s="47"/>
      <c r="F120" s="47"/>
      <c r="G120" s="48"/>
      <c r="H120" s="89"/>
      <c r="I120" s="47"/>
      <c r="J120" s="47"/>
      <c r="K120" s="47"/>
      <c r="L120" s="47"/>
      <c r="M120" s="47"/>
      <c r="N120" s="47"/>
    </row>
    <row r="121" spans="2:14">
      <c r="B121" s="47"/>
      <c r="C121" s="47"/>
      <c r="D121" s="47"/>
      <c r="E121" s="47"/>
      <c r="F121" s="47"/>
      <c r="G121" s="48"/>
      <c r="H121" s="89"/>
      <c r="I121" s="47"/>
      <c r="J121" s="47"/>
      <c r="K121" s="47"/>
      <c r="L121" s="47"/>
      <c r="M121" s="47"/>
      <c r="N121" s="47"/>
    </row>
    <row r="122" spans="2:14">
      <c r="B122" s="47"/>
      <c r="C122" s="47"/>
      <c r="D122" s="47"/>
      <c r="E122" s="47"/>
      <c r="F122" s="47"/>
      <c r="G122" s="48"/>
      <c r="H122" s="89"/>
      <c r="I122" s="47"/>
      <c r="J122" s="47"/>
      <c r="K122" s="47"/>
      <c r="L122" s="47"/>
      <c r="M122" s="47"/>
      <c r="N122" s="47"/>
    </row>
    <row r="123" spans="2:14">
      <c r="B123" s="47"/>
      <c r="C123" s="47"/>
      <c r="D123" s="47"/>
      <c r="E123" s="47"/>
      <c r="F123" s="47"/>
      <c r="G123" s="48"/>
      <c r="H123" s="89"/>
      <c r="I123" s="47"/>
      <c r="J123" s="47"/>
      <c r="K123" s="47"/>
      <c r="L123" s="47"/>
      <c r="M123" s="47"/>
      <c r="N123" s="47"/>
    </row>
    <row r="124" spans="2:14">
      <c r="B124" s="47"/>
      <c r="C124" s="47"/>
      <c r="D124" s="47"/>
      <c r="E124" s="47"/>
      <c r="F124" s="47"/>
      <c r="G124" s="48"/>
      <c r="H124" s="89"/>
      <c r="I124" s="47"/>
      <c r="J124" s="47"/>
      <c r="K124" s="47"/>
      <c r="L124" s="47"/>
      <c r="M124" s="47"/>
      <c r="N124" s="47"/>
    </row>
    <row r="125" spans="2:14">
      <c r="B125" s="47"/>
      <c r="C125" s="47"/>
      <c r="D125" s="47"/>
      <c r="E125" s="47"/>
      <c r="F125" s="47"/>
      <c r="G125" s="48"/>
      <c r="H125" s="89"/>
      <c r="I125" s="47"/>
      <c r="J125" s="47"/>
      <c r="K125" s="47"/>
      <c r="L125" s="47"/>
      <c r="M125" s="47"/>
      <c r="N125" s="47"/>
    </row>
    <row r="126" spans="2:14">
      <c r="B126" s="94"/>
      <c r="C126" s="94"/>
      <c r="D126" s="94"/>
      <c r="E126" s="94"/>
      <c r="F126" s="94"/>
      <c r="G126" s="95"/>
      <c r="H126" s="96"/>
      <c r="I126" s="94"/>
      <c r="J126" s="94"/>
      <c r="K126" s="94"/>
      <c r="L126" s="94"/>
      <c r="M126" s="94"/>
      <c r="N126" s="94"/>
    </row>
  </sheetData>
  <mergeCells count="101">
    <mergeCell ref="F54:G54"/>
    <mergeCell ref="H54:I54"/>
    <mergeCell ref="H53:I53"/>
    <mergeCell ref="J47:K47"/>
    <mergeCell ref="J48:K48"/>
    <mergeCell ref="J49:K49"/>
    <mergeCell ref="J50:K50"/>
    <mergeCell ref="J51:K51"/>
    <mergeCell ref="J52:K52"/>
    <mergeCell ref="J53:K53"/>
    <mergeCell ref="H48:I48"/>
    <mergeCell ref="H49:I49"/>
    <mergeCell ref="H50:I50"/>
    <mergeCell ref="H51:I51"/>
    <mergeCell ref="H52:I52"/>
    <mergeCell ref="B45:D45"/>
    <mergeCell ref="E45:G45"/>
    <mergeCell ref="H45:I45"/>
    <mergeCell ref="J45:K45"/>
    <mergeCell ref="B47:D47"/>
    <mergeCell ref="H47:I47"/>
    <mergeCell ref="B53:D53"/>
    <mergeCell ref="E47:G47"/>
    <mergeCell ref="E48:G48"/>
    <mergeCell ref="E49:G49"/>
    <mergeCell ref="E50:G50"/>
    <mergeCell ref="E51:G51"/>
    <mergeCell ref="E52:G52"/>
    <mergeCell ref="E53:G53"/>
    <mergeCell ref="B48:D48"/>
    <mergeCell ref="B49:D49"/>
    <mergeCell ref="B50:D50"/>
    <mergeCell ref="B51:D51"/>
    <mergeCell ref="B52:D52"/>
    <mergeCell ref="B23:D23"/>
    <mergeCell ref="B24:D24"/>
    <mergeCell ref="B25:D25"/>
    <mergeCell ref="B26:D26"/>
    <mergeCell ref="B27:D27"/>
    <mergeCell ref="B28:D28"/>
    <mergeCell ref="B8:M8"/>
    <mergeCell ref="B10:D10"/>
    <mergeCell ref="B18:M18"/>
    <mergeCell ref="B22:D22"/>
    <mergeCell ref="F20:G20"/>
    <mergeCell ref="K13:L13"/>
    <mergeCell ref="F22:G22"/>
    <mergeCell ref="B20:D20"/>
    <mergeCell ref="B36:D36"/>
    <mergeCell ref="B37:D37"/>
    <mergeCell ref="B38:D38"/>
    <mergeCell ref="B39:D39"/>
    <mergeCell ref="B29:D29"/>
    <mergeCell ref="B30:D30"/>
    <mergeCell ref="B31:D31"/>
    <mergeCell ref="B32:D32"/>
    <mergeCell ref="B33:D33"/>
    <mergeCell ref="B43:M43"/>
    <mergeCell ref="G12:I12"/>
    <mergeCell ref="G13:I13"/>
    <mergeCell ref="I33:J34"/>
    <mergeCell ref="K33:L34"/>
    <mergeCell ref="F35:G35"/>
    <mergeCell ref="F36:G36"/>
    <mergeCell ref="F37:G37"/>
    <mergeCell ref="F38:G38"/>
    <mergeCell ref="F39:G39"/>
    <mergeCell ref="F29:G29"/>
    <mergeCell ref="F30:G30"/>
    <mergeCell ref="F31:G31"/>
    <mergeCell ref="F32:G32"/>
    <mergeCell ref="F33:G33"/>
    <mergeCell ref="F34:G34"/>
    <mergeCell ref="F23:G23"/>
    <mergeCell ref="F24:G24"/>
    <mergeCell ref="F25:G25"/>
    <mergeCell ref="F26:G26"/>
    <mergeCell ref="F27:G27"/>
    <mergeCell ref="F28:G28"/>
    <mergeCell ref="B34:D34"/>
    <mergeCell ref="B35:D35"/>
    <mergeCell ref="B65:C65"/>
    <mergeCell ref="B66:C66"/>
    <mergeCell ref="B67:C67"/>
    <mergeCell ref="B68:C68"/>
    <mergeCell ref="B95:N95"/>
    <mergeCell ref="G58:H58"/>
    <mergeCell ref="B62:C62"/>
    <mergeCell ref="B63:C63"/>
    <mergeCell ref="B64:C64"/>
    <mergeCell ref="G60:H60"/>
    <mergeCell ref="G61:H61"/>
    <mergeCell ref="G62:H62"/>
    <mergeCell ref="G63:H63"/>
    <mergeCell ref="G64:H64"/>
    <mergeCell ref="B58:D58"/>
    <mergeCell ref="B59:D59"/>
    <mergeCell ref="B60:C60"/>
    <mergeCell ref="B61:C61"/>
    <mergeCell ref="B97:G126"/>
    <mergeCell ref="H97:N126"/>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HC Responsable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Lopera</dc:creator>
  <cp:lastModifiedBy>Sebastian Lopera</cp:lastModifiedBy>
  <dcterms:created xsi:type="dcterms:W3CDTF">2016-09-29T07:49:35Z</dcterms:created>
  <dcterms:modified xsi:type="dcterms:W3CDTF">2016-09-30T08:06:12Z</dcterms:modified>
</cp:coreProperties>
</file>