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7770" activeTab="1"/>
  </bookViews>
  <sheets>
    <sheet name="Recetas" sheetId="2" r:id="rId1"/>
    <sheet name="receta" sheetId="3" r:id="rId2"/>
  </sheets>
  <calcPr calcId="144525"/>
</workbook>
</file>

<file path=xl/sharedStrings.xml><?xml version="1.0" encoding="utf-8"?>
<sst xmlns="http://schemas.openxmlformats.org/spreadsheetml/2006/main" count="142" uniqueCount="53">
  <si>
    <t>Nombre</t>
  </si>
  <si>
    <t>pepita</t>
  </si>
  <si>
    <t>coco</t>
  </si>
  <si>
    <t>vit e</t>
  </si>
  <si>
    <t>Karite</t>
  </si>
  <si>
    <t>carnauba</t>
  </si>
  <si>
    <t>abeja</t>
  </si>
  <si>
    <t>cacao</t>
  </si>
  <si>
    <t>oxido_zn</t>
  </si>
  <si>
    <t>total</t>
  </si>
  <si>
    <t>totals</t>
  </si>
  <si>
    <t>lavanda</t>
  </si>
  <si>
    <t>clavo</t>
  </si>
  <si>
    <t>menta</t>
  </si>
  <si>
    <t>romero</t>
  </si>
  <si>
    <t>naranja</t>
  </si>
  <si>
    <t>frambuesa</t>
  </si>
  <si>
    <t>bergamot</t>
  </si>
  <si>
    <t>Total</t>
  </si>
  <si>
    <t>costo.u</t>
  </si>
  <si>
    <t>precio.u</t>
  </si>
  <si>
    <t>Nalga</t>
  </si>
  <si>
    <t>Bloqueo</t>
  </si>
  <si>
    <t>Piquete</t>
  </si>
  <si>
    <t>precio.g</t>
  </si>
  <si>
    <t>balsamo</t>
  </si>
  <si>
    <t>receta</t>
  </si>
  <si>
    <t>articulo</t>
  </si>
  <si>
    <t>cantidad</t>
  </si>
  <si>
    <t>proporcion</t>
  </si>
  <si>
    <t>precio_uni</t>
  </si>
  <si>
    <t>vol_reescalado_71</t>
  </si>
  <si>
    <t>precio_reescalado</t>
  </si>
  <si>
    <t>precio_balsamo</t>
  </si>
  <si>
    <t>pica</t>
  </si>
  <si>
    <t>aceite_de_coco</t>
  </si>
  <si>
    <t>vitamina_e</t>
  </si>
  <si>
    <t>manteca_de_karite</t>
  </si>
  <si>
    <t>cera_de_carnauba</t>
  </si>
  <si>
    <t>cera_de_abejas</t>
  </si>
  <si>
    <t>manteca_de_cacao</t>
  </si>
  <si>
    <t>ae_lavanda</t>
  </si>
  <si>
    <t>ae_clavo</t>
  </si>
  <si>
    <t>ae_menta</t>
  </si>
  <si>
    <t>ae_romero</t>
  </si>
  <si>
    <t>tubos de carton</t>
  </si>
  <si>
    <t>NA</t>
  </si>
  <si>
    <t>bloqueo</t>
  </si>
  <si>
    <t>oxido_de_zinc</t>
  </si>
  <si>
    <t>ae_frambuesa</t>
  </si>
  <si>
    <t>nalga</t>
  </si>
  <si>
    <t>ae_bergamota</t>
  </si>
  <si>
    <t>ae_naranja_dulce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</si>
</sst>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0.0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6">
    <font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1"/>
      <color rgb="FF000000"/>
      <name val="Inconsolata"/>
      <charset val="134"/>
    </font>
    <font>
      <u/>
      <sz val="11"/>
      <color rgb="FF0000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34" borderId="0" applyNumberFormat="false" applyBorder="false" applyAlignment="false" applyProtection="false">
      <alignment vertical="center"/>
    </xf>
    <xf numFmtId="0" fontId="14" fillId="33" borderId="0" applyNumberFormat="false" applyBorder="false" applyAlignment="false" applyProtection="false">
      <alignment vertical="center"/>
    </xf>
    <xf numFmtId="0" fontId="16" fillId="29" borderId="0" applyNumberFormat="false" applyBorder="false" applyAlignment="false" applyProtection="false">
      <alignment vertical="center"/>
    </xf>
    <xf numFmtId="0" fontId="16" fillId="17" borderId="0" applyNumberFormat="false" applyBorder="false" applyAlignment="false" applyProtection="false">
      <alignment vertical="center"/>
    </xf>
    <xf numFmtId="0" fontId="14" fillId="31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16" fillId="36" borderId="0" applyNumberFormat="false" applyBorder="false" applyAlignment="false" applyProtection="false">
      <alignment vertical="center"/>
    </xf>
    <xf numFmtId="0" fontId="16" fillId="25" borderId="0" applyNumberFormat="false" applyBorder="false" applyAlignment="false" applyProtection="false">
      <alignment vertical="center"/>
    </xf>
    <xf numFmtId="0" fontId="14" fillId="7" borderId="0" applyNumberFormat="false" applyBorder="false" applyAlignment="false" applyProtection="false">
      <alignment vertical="center"/>
    </xf>
    <xf numFmtId="0" fontId="16" fillId="23" borderId="0" applyNumberFormat="false" applyBorder="false" applyAlignment="false" applyProtection="false">
      <alignment vertical="center"/>
    </xf>
    <xf numFmtId="0" fontId="24" fillId="0" borderId="8" applyNumberFormat="false" applyFill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0" fontId="16" fillId="22" borderId="0" applyNumberFormat="false" applyBorder="false" applyAlignment="false" applyProtection="false">
      <alignment vertical="center"/>
    </xf>
    <xf numFmtId="0" fontId="16" fillId="15" borderId="0" applyNumberFormat="false" applyBorder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0" fontId="16" fillId="19" borderId="0" applyNumberFormat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14" fillId="26" borderId="0" applyNumberFormat="false" applyBorder="false" applyAlignment="false" applyProtection="false">
      <alignment vertical="center"/>
    </xf>
    <xf numFmtId="0" fontId="16" fillId="18" borderId="0" applyNumberFormat="false" applyBorder="false" applyAlignment="false" applyProtection="false">
      <alignment vertical="center"/>
    </xf>
    <xf numFmtId="0" fontId="25" fillId="35" borderId="0" applyNumberFormat="false" applyBorder="false" applyAlignment="false" applyProtection="false">
      <alignment vertical="center"/>
    </xf>
    <xf numFmtId="0" fontId="16" fillId="32" borderId="0" applyNumberFormat="false" applyBorder="false" applyAlignment="false" applyProtection="false">
      <alignment vertical="center"/>
    </xf>
    <xf numFmtId="0" fontId="22" fillId="16" borderId="0" applyNumberFormat="false" applyBorder="false" applyAlignment="false" applyProtection="false">
      <alignment vertical="center"/>
    </xf>
    <xf numFmtId="0" fontId="14" fillId="24" borderId="0" applyNumberFormat="false" applyBorder="false" applyAlignment="false" applyProtection="false">
      <alignment vertical="center"/>
    </xf>
    <xf numFmtId="0" fontId="21" fillId="0" borderId="6" applyNumberFormat="false" applyFill="false" applyAlignment="false" applyProtection="false">
      <alignment vertical="center"/>
    </xf>
    <xf numFmtId="0" fontId="19" fillId="11" borderId="5" applyNumberFormat="false" applyAlignment="false" applyProtection="false">
      <alignment vertical="center"/>
    </xf>
    <xf numFmtId="44" fontId="8" fillId="0" borderId="0" applyFont="false" applyFill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8" fillId="20" borderId="7" applyNumberFormat="false" applyFont="false" applyAlignment="false" applyProtection="false">
      <alignment vertical="center"/>
    </xf>
    <xf numFmtId="0" fontId="20" fillId="14" borderId="4" applyNumberFormat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8" fillId="11" borderId="4" applyNumberFormat="false" applyAlignment="false" applyProtection="false">
      <alignment vertical="center"/>
    </xf>
    <xf numFmtId="0" fontId="15" fillId="8" borderId="0" applyNumberFormat="false" applyBorder="false" applyAlignment="false" applyProtection="false">
      <alignment vertical="center"/>
    </xf>
    <xf numFmtId="0" fontId="13" fillId="0" borderId="3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9" fillId="0" borderId="1" applyNumberFormat="false" applyFill="false" applyAlignment="false" applyProtection="false">
      <alignment vertical="center"/>
    </xf>
    <xf numFmtId="41" fontId="8" fillId="0" borderId="0" applyFont="false" applyFill="false" applyBorder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8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  <xf numFmtId="43" fontId="8" fillId="0" borderId="0" applyFont="false" applyFill="false" applyBorder="false" applyAlignment="false" applyProtection="false">
      <alignment vertical="center"/>
    </xf>
    <xf numFmtId="0" fontId="12" fillId="6" borderId="2" applyNumberFormat="false" applyAlignment="false" applyProtection="false">
      <alignment vertical="center"/>
    </xf>
    <xf numFmtId="0" fontId="16" fillId="9" borderId="0" applyNumberFormat="false" applyBorder="false" applyAlignment="false" applyProtection="false">
      <alignment vertical="center"/>
    </xf>
    <xf numFmtId="9" fontId="8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</cellStyleXfs>
  <cellXfs count="22">
    <xf numFmtId="0" fontId="0" fillId="0" borderId="0" xfId="0" applyFont="true" applyAlignment="true"/>
    <xf numFmtId="0" fontId="1" fillId="0" borderId="0" xfId="0" applyFont="true" applyAlignment="true"/>
    <xf numFmtId="0" fontId="2" fillId="0" borderId="0" xfId="0" applyFont="true" applyAlignment="true"/>
    <xf numFmtId="0" fontId="3" fillId="0" borderId="0" xfId="0" applyFont="true" applyAlignment="true"/>
    <xf numFmtId="0" fontId="1" fillId="2" borderId="0" xfId="0" applyFont="true" applyFill="true" applyAlignment="true"/>
    <xf numFmtId="0" fontId="2" fillId="2" borderId="0" xfId="0" applyFont="true" applyFill="true" applyAlignment="true"/>
    <xf numFmtId="0" fontId="3" fillId="2" borderId="0" xfId="0" applyFont="true" applyFill="true"/>
    <xf numFmtId="0" fontId="1" fillId="3" borderId="0" xfId="0" applyFont="true" applyFill="true" applyAlignment="true"/>
    <xf numFmtId="0" fontId="2" fillId="3" borderId="0" xfId="0" applyFont="true" applyFill="true" applyAlignment="true"/>
    <xf numFmtId="0" fontId="3" fillId="3" borderId="0" xfId="0" applyFont="true" applyFill="true"/>
    <xf numFmtId="0" fontId="1" fillId="4" borderId="0" xfId="0" applyFont="true" applyFill="true" applyAlignment="true"/>
    <xf numFmtId="0" fontId="2" fillId="4" borderId="0" xfId="0" applyFont="true" applyFill="true" applyAlignment="true"/>
    <xf numFmtId="0" fontId="3" fillId="4" borderId="0" xfId="0" applyFont="true" applyFill="true"/>
    <xf numFmtId="0" fontId="4" fillId="0" borderId="0" xfId="0" applyFont="true" applyAlignment="true"/>
    <xf numFmtId="2" fontId="3" fillId="0" borderId="0" xfId="0" applyNumberFormat="true" applyFont="true"/>
    <xf numFmtId="1" fontId="3" fillId="0" borderId="0" xfId="0" applyNumberFormat="true" applyFont="true"/>
    <xf numFmtId="176" fontId="3" fillId="0" borderId="0" xfId="0" applyNumberFormat="true" applyFont="true"/>
    <xf numFmtId="2" fontId="5" fillId="5" borderId="0" xfId="0" applyNumberFormat="true" applyFont="true" applyFill="true"/>
    <xf numFmtId="0" fontId="3" fillId="0" borderId="0" xfId="0" applyFont="true" applyAlignment="true">
      <alignment horizontal="right"/>
    </xf>
    <xf numFmtId="1" fontId="1" fillId="0" borderId="0" xfId="0" applyNumberFormat="true" applyFont="true"/>
    <xf numFmtId="0" fontId="3" fillId="0" borderId="0" xfId="0" applyFont="true"/>
    <xf numFmtId="0" fontId="4" fillId="0" borderId="0" xfId="0" applyFo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AH6"/>
  <sheetViews>
    <sheetView workbookViewId="0">
      <selection activeCell="A1" sqref="A1"/>
    </sheetView>
  </sheetViews>
  <sheetFormatPr defaultColWidth="14.4333333333333" defaultRowHeight="15.75" customHeight="true" outlineLevelRow="5"/>
  <cols>
    <col min="1" max="34" width="9" customWidth="true"/>
  </cols>
  <sheetData>
    <row r="1" ht="12.75" spans="1:3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21">
        <f>SUM(T2:T4)</f>
        <v>25.1857142857143</v>
      </c>
      <c r="V1" s="21"/>
      <c r="W1" s="13" t="s">
        <v>19</v>
      </c>
      <c r="X1" s="13" t="s">
        <v>20</v>
      </c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ht="12.75" spans="1:26">
      <c r="A2" s="3" t="s">
        <v>21</v>
      </c>
      <c r="C2" s="3">
        <v>330</v>
      </c>
      <c r="D2" s="3">
        <v>10</v>
      </c>
      <c r="E2" s="3">
        <v>22</v>
      </c>
      <c r="F2" s="20">
        <f>66/3</f>
        <v>22</v>
      </c>
      <c r="G2" s="20">
        <f t="shared" ref="G2:G4" si="0">192/3</f>
        <v>64</v>
      </c>
      <c r="H2" s="3">
        <v>70</v>
      </c>
      <c r="I2" s="3">
        <v>0</v>
      </c>
      <c r="J2" s="20">
        <f t="shared" ref="J2:J4" si="1">SUM(B2:I2)</f>
        <v>518</v>
      </c>
      <c r="K2" s="3">
        <v>345</v>
      </c>
      <c r="P2" s="3">
        <v>7</v>
      </c>
      <c r="R2" s="3">
        <v>3</v>
      </c>
      <c r="S2" s="20">
        <f t="shared" ref="S2:S4" si="2">K2+SUM(L2:Q2)</f>
        <v>352</v>
      </c>
      <c r="T2" s="20">
        <f t="shared" ref="T2:T4" si="3">S2/70</f>
        <v>5.02857142857143</v>
      </c>
      <c r="U2" s="3">
        <v>5</v>
      </c>
      <c r="V2" s="20">
        <f t="shared" ref="V2:V4" si="4">(C2*$C$6)+(D2*$D$6)+(E2*$E$6)+(F2*$F$6)+(G2*$G$6)+(H2*$H$6)+(I2*$I$6)+(L2*$L$6)+(M2*$M$6)+(N2*$N$6)+(O2*$O$6)+(P2*$P$6)+(Q2*$Q$6)+(R2*$R$6)</f>
        <v>6720.03</v>
      </c>
      <c r="W2" s="20">
        <f t="shared" ref="W2:W4" si="5">(V2/S2)*70+1200</f>
        <v>2536.36960227273</v>
      </c>
      <c r="X2" s="20">
        <f t="shared" ref="X2:X4" si="6">W2+W2</f>
        <v>5072.73920454545</v>
      </c>
      <c r="Y2" s="20">
        <f t="shared" ref="Y2:Y4" si="7">X2*U2</f>
        <v>25363.6960227273</v>
      </c>
      <c r="Z2" s="3">
        <v>25000</v>
      </c>
    </row>
    <row r="3" ht="12.75" spans="1:26">
      <c r="A3" s="3" t="s">
        <v>22</v>
      </c>
      <c r="B3" s="3">
        <v>0</v>
      </c>
      <c r="C3" s="3">
        <v>330</v>
      </c>
      <c r="D3" s="3">
        <v>10</v>
      </c>
      <c r="E3" s="3">
        <v>60</v>
      </c>
      <c r="F3" s="3">
        <v>0</v>
      </c>
      <c r="G3" s="20">
        <f t="shared" si="0"/>
        <v>64</v>
      </c>
      <c r="H3" s="3">
        <v>74</v>
      </c>
      <c r="I3" s="3">
        <v>92</v>
      </c>
      <c r="J3" s="20">
        <f t="shared" si="1"/>
        <v>630</v>
      </c>
      <c r="K3" s="3">
        <v>680</v>
      </c>
      <c r="Q3" s="3">
        <v>20</v>
      </c>
      <c r="S3" s="20">
        <f t="shared" si="2"/>
        <v>700</v>
      </c>
      <c r="T3" s="20">
        <f t="shared" si="3"/>
        <v>10</v>
      </c>
      <c r="U3" s="3">
        <v>10</v>
      </c>
      <c r="V3" s="20">
        <f t="shared" si="4"/>
        <v>8901.28</v>
      </c>
      <c r="W3" s="20">
        <f t="shared" si="5"/>
        <v>2090.128</v>
      </c>
      <c r="X3" s="20">
        <f t="shared" si="6"/>
        <v>4180.256</v>
      </c>
      <c r="Y3" s="20">
        <f t="shared" si="7"/>
        <v>41802.56</v>
      </c>
      <c r="Z3" s="3">
        <v>40000</v>
      </c>
    </row>
    <row r="4" ht="12.75" spans="1:26">
      <c r="A4" s="3" t="s">
        <v>23</v>
      </c>
      <c r="C4" s="3">
        <v>330</v>
      </c>
      <c r="D4" s="3">
        <v>10</v>
      </c>
      <c r="E4" s="3">
        <v>22</v>
      </c>
      <c r="F4" s="20">
        <f>66/3</f>
        <v>22</v>
      </c>
      <c r="G4" s="20">
        <f t="shared" si="0"/>
        <v>64</v>
      </c>
      <c r="H4" s="3">
        <v>70</v>
      </c>
      <c r="I4" s="3">
        <v>0</v>
      </c>
      <c r="J4" s="20">
        <f t="shared" si="1"/>
        <v>518</v>
      </c>
      <c r="K4" s="3">
        <v>691</v>
      </c>
      <c r="L4" s="3">
        <v>5</v>
      </c>
      <c r="M4" s="3">
        <v>5</v>
      </c>
      <c r="N4" s="3">
        <v>5</v>
      </c>
      <c r="O4" s="3">
        <v>5</v>
      </c>
      <c r="S4" s="20">
        <f t="shared" si="2"/>
        <v>711</v>
      </c>
      <c r="T4" s="20">
        <f t="shared" si="3"/>
        <v>10.1571428571429</v>
      </c>
      <c r="U4" s="3">
        <v>10</v>
      </c>
      <c r="V4" s="20">
        <f t="shared" si="4"/>
        <v>9295.13</v>
      </c>
      <c r="W4" s="20">
        <f t="shared" si="5"/>
        <v>2115.1323488045</v>
      </c>
      <c r="X4" s="20">
        <f t="shared" si="6"/>
        <v>4230.264697609</v>
      </c>
      <c r="Y4" s="20">
        <f t="shared" si="7"/>
        <v>42302.64697609</v>
      </c>
      <c r="Z4" s="3">
        <v>40000</v>
      </c>
    </row>
    <row r="5" ht="12.75" spans="2:26">
      <c r="B5" s="20">
        <f t="shared" ref="B5:S5" si="8">SUM(B2:B4)</f>
        <v>0</v>
      </c>
      <c r="C5" s="20">
        <f t="shared" si="8"/>
        <v>990</v>
      </c>
      <c r="D5" s="20">
        <f t="shared" si="8"/>
        <v>30</v>
      </c>
      <c r="E5" s="20">
        <f t="shared" si="8"/>
        <v>104</v>
      </c>
      <c r="F5" s="20">
        <f t="shared" si="8"/>
        <v>44</v>
      </c>
      <c r="G5" s="20">
        <f t="shared" si="8"/>
        <v>192</v>
      </c>
      <c r="H5" s="20">
        <f t="shared" si="8"/>
        <v>214</v>
      </c>
      <c r="I5" s="20">
        <f t="shared" si="8"/>
        <v>92</v>
      </c>
      <c r="J5" s="20">
        <f t="shared" si="8"/>
        <v>1666</v>
      </c>
      <c r="K5" s="20">
        <f t="shared" si="8"/>
        <v>1716</v>
      </c>
      <c r="L5" s="20">
        <f t="shared" si="8"/>
        <v>5</v>
      </c>
      <c r="M5" s="20">
        <f t="shared" si="8"/>
        <v>5</v>
      </c>
      <c r="N5" s="20">
        <f t="shared" si="8"/>
        <v>5</v>
      </c>
      <c r="O5" s="20">
        <f t="shared" si="8"/>
        <v>5</v>
      </c>
      <c r="P5" s="20">
        <f t="shared" si="8"/>
        <v>7</v>
      </c>
      <c r="Q5" s="20">
        <f t="shared" si="8"/>
        <v>20</v>
      </c>
      <c r="R5" s="20">
        <f t="shared" si="8"/>
        <v>3</v>
      </c>
      <c r="S5" s="20">
        <f t="shared" si="8"/>
        <v>1763</v>
      </c>
      <c r="V5" s="20">
        <f>SUM(V2:V4)+1200*25</f>
        <v>54916.44</v>
      </c>
      <c r="Y5" s="20">
        <f t="shared" ref="Y5:Z5" si="9">SUM(Y2:Y4)</f>
        <v>109468.902998817</v>
      </c>
      <c r="Z5" s="20">
        <f t="shared" si="9"/>
        <v>105000</v>
      </c>
    </row>
    <row r="6" ht="12.75" spans="1:18">
      <c r="A6" s="3" t="s">
        <v>24</v>
      </c>
      <c r="B6" s="3">
        <v>2.65</v>
      </c>
      <c r="C6" s="3">
        <v>8.91</v>
      </c>
      <c r="D6" s="3">
        <v>130.01</v>
      </c>
      <c r="E6" s="3">
        <v>11.9</v>
      </c>
      <c r="F6" s="3">
        <v>7.4</v>
      </c>
      <c r="G6" s="3">
        <v>11.67</v>
      </c>
      <c r="H6" s="3">
        <v>10</v>
      </c>
      <c r="I6" s="3">
        <v>5</v>
      </c>
      <c r="L6" s="3">
        <v>222.11</v>
      </c>
      <c r="M6" s="3">
        <v>169.4</v>
      </c>
      <c r="N6" s="3">
        <v>68.86</v>
      </c>
      <c r="O6" s="3">
        <v>176.28</v>
      </c>
      <c r="P6" s="3">
        <v>63.65</v>
      </c>
      <c r="Q6" s="3">
        <v>100</v>
      </c>
      <c r="R6" s="3">
        <v>54.2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I990"/>
  <sheetViews>
    <sheetView tabSelected="1" workbookViewId="0">
      <pane ySplit="1" topLeftCell="A3" activePane="bottomLeft" state="frozen"/>
      <selection/>
      <selection pane="bottomLeft" activeCell="C4" sqref="C4"/>
    </sheetView>
  </sheetViews>
  <sheetFormatPr defaultColWidth="14.4333333333333" defaultRowHeight="15.75" customHeight="true"/>
  <cols>
    <col min="1" max="1" width="8.56666666666667" customWidth="true"/>
    <col min="2" max="2" width="7.14166666666667" customWidth="true"/>
    <col min="3" max="3" width="19.75" customWidth="true"/>
    <col min="4" max="4" width="8.70833333333333" customWidth="true"/>
    <col min="5" max="5" width="10.1416666666667" customWidth="true"/>
    <col min="8" max="8" width="18.7083333333333" customWidth="true"/>
    <col min="9" max="9" width="16.7083333333333" customWidth="true"/>
  </cols>
  <sheetData>
    <row r="1" spans="1:9">
      <c r="A1" s="1" t="s">
        <v>25</v>
      </c>
      <c r="B1" s="1" t="s">
        <v>26</v>
      </c>
      <c r="C1" s="2" t="s">
        <v>27</v>
      </c>
      <c r="D1" s="3" t="s">
        <v>28</v>
      </c>
      <c r="E1" s="3" t="s">
        <v>29</v>
      </c>
      <c r="F1" s="1" t="s">
        <v>30</v>
      </c>
      <c r="G1" s="1" t="s">
        <v>31</v>
      </c>
      <c r="H1" s="1" t="s">
        <v>32</v>
      </c>
      <c r="I1" s="1" t="s">
        <v>33</v>
      </c>
    </row>
    <row r="2" spans="1:9">
      <c r="A2" s="4" t="s">
        <v>34</v>
      </c>
      <c r="B2" s="4">
        <v>1</v>
      </c>
      <c r="C2" s="5" t="s">
        <v>35</v>
      </c>
      <c r="D2" s="4">
        <v>330</v>
      </c>
      <c r="E2" s="14">
        <f t="shared" ref="E2:E11" si="0">D2/SUM($D$2:$D$11)</f>
        <v>0.613382899628253</v>
      </c>
      <c r="F2" s="3">
        <v>8.91</v>
      </c>
      <c r="G2" s="15">
        <f>E2*710</f>
        <v>435.50185873606</v>
      </c>
      <c r="H2" s="16">
        <f>F2*G2</f>
        <v>3880.32156133829</v>
      </c>
      <c r="I2" s="15">
        <f t="shared" ref="I2:I10" si="1">SUM($H$2:$H$12)/10</f>
        <v>2426.68072490706</v>
      </c>
    </row>
    <row r="3" spans="1:9">
      <c r="A3" s="4" t="s">
        <v>34</v>
      </c>
      <c r="B3" s="4">
        <v>1</v>
      </c>
      <c r="C3" s="5" t="s">
        <v>36</v>
      </c>
      <c r="D3" s="4">
        <v>10</v>
      </c>
      <c r="E3" s="14">
        <f t="shared" si="0"/>
        <v>0.0185873605947955</v>
      </c>
      <c r="F3" s="3">
        <v>130.01</v>
      </c>
      <c r="G3" s="15">
        <f>E3*710</f>
        <v>13.1970260223048</v>
      </c>
      <c r="H3" s="16">
        <f>F3*G3</f>
        <v>1715.74535315985</v>
      </c>
      <c r="I3" s="15">
        <f t="shared" si="1"/>
        <v>2426.68072490706</v>
      </c>
    </row>
    <row r="4" spans="1:9">
      <c r="A4" s="4" t="s">
        <v>34</v>
      </c>
      <c r="B4" s="4">
        <v>1</v>
      </c>
      <c r="C4" s="5" t="s">
        <v>37</v>
      </c>
      <c r="D4" s="4">
        <v>22</v>
      </c>
      <c r="E4" s="14">
        <f t="shared" si="0"/>
        <v>0.0408921933085502</v>
      </c>
      <c r="F4" s="3">
        <v>11.9</v>
      </c>
      <c r="G4" s="15">
        <f>E4*710</f>
        <v>29.0334572490706</v>
      </c>
      <c r="H4" s="16">
        <f>F4*G4</f>
        <v>345.498141263941</v>
      </c>
      <c r="I4" s="15">
        <f t="shared" si="1"/>
        <v>2426.68072490706</v>
      </c>
    </row>
    <row r="5" spans="1:9">
      <c r="A5" s="4" t="s">
        <v>34</v>
      </c>
      <c r="B5" s="4">
        <v>1</v>
      </c>
      <c r="C5" s="5" t="s">
        <v>38</v>
      </c>
      <c r="D5" s="6">
        <f>66/3</f>
        <v>22</v>
      </c>
      <c r="E5" s="14">
        <f t="shared" si="0"/>
        <v>0.0408921933085502</v>
      </c>
      <c r="F5" s="3">
        <v>7.4</v>
      </c>
      <c r="G5" s="15">
        <f>E5*710</f>
        <v>29.0334572490706</v>
      </c>
      <c r="H5" s="16">
        <f>F5*G5</f>
        <v>214.847583643123</v>
      </c>
      <c r="I5" s="15">
        <f t="shared" si="1"/>
        <v>2426.68072490706</v>
      </c>
    </row>
    <row r="6" spans="1:9">
      <c r="A6" s="4" t="s">
        <v>34</v>
      </c>
      <c r="B6" s="4">
        <v>1</v>
      </c>
      <c r="C6" s="5" t="s">
        <v>39</v>
      </c>
      <c r="D6" s="6">
        <f>192/3</f>
        <v>64</v>
      </c>
      <c r="E6" s="14">
        <f t="shared" si="0"/>
        <v>0.118959107806691</v>
      </c>
      <c r="F6" s="3">
        <v>11.67</v>
      </c>
      <c r="G6" s="15">
        <f>E6*710</f>
        <v>84.4609665427506</v>
      </c>
      <c r="H6" s="16">
        <f>F6*G6</f>
        <v>985.6594795539</v>
      </c>
      <c r="I6" s="15">
        <f t="shared" si="1"/>
        <v>2426.68072490706</v>
      </c>
    </row>
    <row r="7" spans="1:9">
      <c r="A7" s="4" t="s">
        <v>34</v>
      </c>
      <c r="B7" s="4">
        <v>1</v>
      </c>
      <c r="C7" s="5" t="s">
        <v>40</v>
      </c>
      <c r="D7" s="4">
        <v>70</v>
      </c>
      <c r="E7" s="14">
        <f t="shared" si="0"/>
        <v>0.130111524163569</v>
      </c>
      <c r="F7" s="3">
        <v>10</v>
      </c>
      <c r="G7" s="15">
        <f>E7*710</f>
        <v>92.379182156134</v>
      </c>
      <c r="H7" s="16">
        <f>F7*G7</f>
        <v>923.79182156134</v>
      </c>
      <c r="I7" s="15">
        <f t="shared" si="1"/>
        <v>2426.68072490706</v>
      </c>
    </row>
    <row r="8" spans="1:9">
      <c r="A8" s="4" t="s">
        <v>34</v>
      </c>
      <c r="B8" s="4">
        <v>1</v>
      </c>
      <c r="C8" s="4" t="s">
        <v>41</v>
      </c>
      <c r="D8" s="4">
        <v>5</v>
      </c>
      <c r="E8" s="14">
        <f t="shared" si="0"/>
        <v>0.00929368029739777</v>
      </c>
      <c r="F8" s="3">
        <v>222.11</v>
      </c>
      <c r="G8" s="15">
        <f>E8*710</f>
        <v>6.59851301115242</v>
      </c>
      <c r="H8" s="16">
        <f>F8*G8</f>
        <v>1465.59572490706</v>
      </c>
      <c r="I8" s="15">
        <f t="shared" si="1"/>
        <v>2426.68072490706</v>
      </c>
    </row>
    <row r="9" spans="1:9">
      <c r="A9" s="4" t="s">
        <v>34</v>
      </c>
      <c r="B9" s="4">
        <v>1</v>
      </c>
      <c r="C9" s="4" t="s">
        <v>42</v>
      </c>
      <c r="D9" s="4">
        <v>5</v>
      </c>
      <c r="E9" s="14">
        <f t="shared" si="0"/>
        <v>0.00929368029739777</v>
      </c>
      <c r="F9" s="3">
        <v>169.4</v>
      </c>
      <c r="G9" s="15">
        <f>E9*710</f>
        <v>6.59851301115242</v>
      </c>
      <c r="H9" s="16">
        <f>F9*G9</f>
        <v>1117.78810408922</v>
      </c>
      <c r="I9" s="15">
        <f t="shared" si="1"/>
        <v>2426.68072490706</v>
      </c>
    </row>
    <row r="10" spans="1:9">
      <c r="A10" s="4" t="s">
        <v>34</v>
      </c>
      <c r="B10" s="4">
        <v>1</v>
      </c>
      <c r="C10" s="4" t="s">
        <v>43</v>
      </c>
      <c r="D10" s="4">
        <v>5</v>
      </c>
      <c r="E10" s="14">
        <f t="shared" si="0"/>
        <v>0.00929368029739777</v>
      </c>
      <c r="F10" s="3">
        <v>68.86</v>
      </c>
      <c r="G10" s="15">
        <f>E10*710</f>
        <v>6.59851301115242</v>
      </c>
      <c r="H10" s="16">
        <f>F10*G10</f>
        <v>454.373605947955</v>
      </c>
      <c r="I10" s="15">
        <f t="shared" si="1"/>
        <v>2426.68072490706</v>
      </c>
    </row>
    <row r="11" ht="12.75" spans="1:9">
      <c r="A11" s="4" t="s">
        <v>34</v>
      </c>
      <c r="B11" s="4">
        <v>1</v>
      </c>
      <c r="C11" s="4" t="s">
        <v>44</v>
      </c>
      <c r="D11" s="4">
        <v>5</v>
      </c>
      <c r="E11" s="14">
        <f t="shared" si="0"/>
        <v>0.00929368029739777</v>
      </c>
      <c r="F11" s="3">
        <v>176.28</v>
      </c>
      <c r="G11" s="15">
        <f>E11*710</f>
        <v>6.59851301115242</v>
      </c>
      <c r="H11" s="16">
        <f>F11*G11</f>
        <v>1163.18587360595</v>
      </c>
      <c r="I11" s="15">
        <f>SUM($H$2:$H$12)/10</f>
        <v>2426.68072490706</v>
      </c>
    </row>
    <row r="12" ht="12.75" spans="1:9">
      <c r="A12" s="4" t="s">
        <v>34</v>
      </c>
      <c r="B12" s="4">
        <v>1</v>
      </c>
      <c r="C12" s="4" t="s">
        <v>45</v>
      </c>
      <c r="D12" s="4">
        <v>10</v>
      </c>
      <c r="E12" t="s">
        <v>46</v>
      </c>
      <c r="F12">
        <v>1200</v>
      </c>
      <c r="G12" t="s">
        <v>46</v>
      </c>
      <c r="H12">
        <f>F12*D12</f>
        <v>12000</v>
      </c>
      <c r="I12" s="15">
        <f>SUM($H$2:$H$12)/10</f>
        <v>2426.68072490706</v>
      </c>
    </row>
    <row r="13" ht="12.75" spans="1:8">
      <c r="A13" s="1" t="s">
        <v>34</v>
      </c>
      <c r="B13" s="1">
        <v>2</v>
      </c>
      <c r="C13" s="2" t="s">
        <v>35</v>
      </c>
      <c r="D13" s="1">
        <v>340</v>
      </c>
      <c r="E13" s="14">
        <f t="shared" ref="E13:E22" si="2">D13/SUM($D$13:$D$22)</f>
        <v>0.546623794212219</v>
      </c>
      <c r="F13" s="3">
        <v>8.91</v>
      </c>
      <c r="G13" s="15">
        <f t="shared" ref="G13:G38" si="3">E13*710</f>
        <v>388.102893890675</v>
      </c>
      <c r="H13" s="16">
        <f t="shared" ref="H13:H54" si="4">F13*G13</f>
        <v>3457.99678456592</v>
      </c>
    </row>
    <row r="14" spans="1:8">
      <c r="A14" s="1" t="s">
        <v>34</v>
      </c>
      <c r="B14" s="1">
        <v>2</v>
      </c>
      <c r="C14" s="2" t="s">
        <v>36</v>
      </c>
      <c r="D14" s="1">
        <v>10</v>
      </c>
      <c r="E14" s="14">
        <f t="shared" si="2"/>
        <v>0.0160771704180064</v>
      </c>
      <c r="F14" s="3">
        <v>130.01</v>
      </c>
      <c r="G14" s="15">
        <f t="shared" si="3"/>
        <v>11.4147909967846</v>
      </c>
      <c r="H14" s="16">
        <f t="shared" si="4"/>
        <v>1484.03697749196</v>
      </c>
    </row>
    <row r="15" spans="1:8">
      <c r="A15" s="1" t="s">
        <v>34</v>
      </c>
      <c r="B15" s="1">
        <v>2</v>
      </c>
      <c r="C15" s="2" t="s">
        <v>37</v>
      </c>
      <c r="D15" s="1">
        <v>22</v>
      </c>
      <c r="E15" s="14">
        <f t="shared" si="2"/>
        <v>0.0353697749196141</v>
      </c>
      <c r="F15" s="3">
        <v>11.9</v>
      </c>
      <c r="G15" s="15">
        <f t="shared" si="3"/>
        <v>25.112540192926</v>
      </c>
      <c r="H15" s="16">
        <f t="shared" si="4"/>
        <v>298.83922829582</v>
      </c>
    </row>
    <row r="16" spans="1:8">
      <c r="A16" s="1" t="s">
        <v>34</v>
      </c>
      <c r="B16" s="1">
        <v>2</v>
      </c>
      <c r="C16" s="2" t="s">
        <v>38</v>
      </c>
      <c r="D16" s="1">
        <v>40</v>
      </c>
      <c r="E16" s="14">
        <f t="shared" si="2"/>
        <v>0.0643086816720257</v>
      </c>
      <c r="F16" s="3">
        <v>7.4</v>
      </c>
      <c r="G16" s="15">
        <f t="shared" si="3"/>
        <v>45.6591639871383</v>
      </c>
      <c r="H16" s="16">
        <f t="shared" si="4"/>
        <v>337.877813504823</v>
      </c>
    </row>
    <row r="17" spans="1:8">
      <c r="A17" s="1" t="s">
        <v>34</v>
      </c>
      <c r="B17" s="1">
        <v>2</v>
      </c>
      <c r="C17" s="2" t="s">
        <v>39</v>
      </c>
      <c r="D17" s="1">
        <v>90</v>
      </c>
      <c r="E17" s="14">
        <f t="shared" si="2"/>
        <v>0.144694533762058</v>
      </c>
      <c r="F17" s="3">
        <v>11.67</v>
      </c>
      <c r="G17" s="15">
        <f t="shared" si="3"/>
        <v>102.733118971061</v>
      </c>
      <c r="H17" s="16">
        <f t="shared" si="4"/>
        <v>1198.89549839228</v>
      </c>
    </row>
    <row r="18" spans="1:8">
      <c r="A18" s="1" t="s">
        <v>34</v>
      </c>
      <c r="B18" s="1">
        <v>2</v>
      </c>
      <c r="C18" s="2" t="s">
        <v>40</v>
      </c>
      <c r="D18" s="1">
        <v>100</v>
      </c>
      <c r="E18" s="14">
        <f t="shared" si="2"/>
        <v>0.160771704180064</v>
      </c>
      <c r="F18" s="3">
        <v>10</v>
      </c>
      <c r="G18" s="15">
        <f t="shared" si="3"/>
        <v>114.147909967846</v>
      </c>
      <c r="H18" s="16">
        <f t="shared" si="4"/>
        <v>1141.47909967846</v>
      </c>
    </row>
    <row r="19" spans="1:8">
      <c r="A19" s="1" t="s">
        <v>34</v>
      </c>
      <c r="B19" s="1">
        <v>2</v>
      </c>
      <c r="C19" s="1" t="s">
        <v>41</v>
      </c>
      <c r="D19" s="1">
        <v>5</v>
      </c>
      <c r="E19" s="14">
        <f t="shared" si="2"/>
        <v>0.00803858520900321</v>
      </c>
      <c r="F19" s="3">
        <v>222.11</v>
      </c>
      <c r="G19" s="15">
        <f t="shared" si="3"/>
        <v>5.70739549839228</v>
      </c>
      <c r="H19" s="16">
        <f t="shared" si="4"/>
        <v>1267.66961414791</v>
      </c>
    </row>
    <row r="20" spans="1:8">
      <c r="A20" s="1" t="s">
        <v>34</v>
      </c>
      <c r="B20" s="1">
        <v>2</v>
      </c>
      <c r="C20" s="1" t="s">
        <v>42</v>
      </c>
      <c r="D20" s="1">
        <v>5</v>
      </c>
      <c r="E20" s="14">
        <f t="shared" si="2"/>
        <v>0.00803858520900321</v>
      </c>
      <c r="F20" s="3">
        <v>169.4</v>
      </c>
      <c r="G20" s="15">
        <f t="shared" si="3"/>
        <v>5.70739549839228</v>
      </c>
      <c r="H20" s="16">
        <f t="shared" si="4"/>
        <v>966.832797427653</v>
      </c>
    </row>
    <row r="21" spans="1:8">
      <c r="A21" s="1" t="s">
        <v>34</v>
      </c>
      <c r="B21" s="1">
        <v>2</v>
      </c>
      <c r="C21" s="1" t="s">
        <v>43</v>
      </c>
      <c r="D21" s="1">
        <v>5</v>
      </c>
      <c r="E21" s="14">
        <f t="shared" si="2"/>
        <v>0.00803858520900321</v>
      </c>
      <c r="F21" s="3">
        <v>68.86</v>
      </c>
      <c r="G21" s="15">
        <f t="shared" si="3"/>
        <v>5.70739549839228</v>
      </c>
      <c r="H21" s="16">
        <f t="shared" si="4"/>
        <v>393.011254019293</v>
      </c>
    </row>
    <row r="22" spans="1:8">
      <c r="A22" s="1" t="s">
        <v>34</v>
      </c>
      <c r="B22" s="1">
        <v>2</v>
      </c>
      <c r="C22" s="1" t="s">
        <v>44</v>
      </c>
      <c r="D22" s="1">
        <v>5</v>
      </c>
      <c r="E22" s="14">
        <f t="shared" si="2"/>
        <v>0.00803858520900321</v>
      </c>
      <c r="F22" s="3">
        <v>176.28</v>
      </c>
      <c r="G22" s="15">
        <f t="shared" si="3"/>
        <v>5.70739549839228</v>
      </c>
      <c r="H22" s="16">
        <f t="shared" si="4"/>
        <v>1006.09967845659</v>
      </c>
    </row>
    <row r="23" ht="16.5" spans="1:8">
      <c r="A23" s="7" t="s">
        <v>47</v>
      </c>
      <c r="B23" s="7">
        <v>1</v>
      </c>
      <c r="C23" s="8" t="s">
        <v>35</v>
      </c>
      <c r="D23" s="7">
        <v>330</v>
      </c>
      <c r="E23" s="17">
        <f t="shared" ref="E23:E38" si="5">D23/SUM($D$23:$D$30)</f>
        <v>0.507692307692308</v>
      </c>
      <c r="F23" s="3">
        <v>8.91</v>
      </c>
      <c r="G23" s="15">
        <f t="shared" si="3"/>
        <v>360.461538461538</v>
      </c>
      <c r="H23" s="16">
        <f t="shared" si="4"/>
        <v>3211.71230769231</v>
      </c>
    </row>
    <row r="24" ht="16.5" spans="1:8">
      <c r="A24" s="7" t="s">
        <v>47</v>
      </c>
      <c r="B24" s="7">
        <v>1</v>
      </c>
      <c r="C24" s="8" t="s">
        <v>36</v>
      </c>
      <c r="D24" s="7">
        <v>10</v>
      </c>
      <c r="E24" s="17">
        <f t="shared" si="5"/>
        <v>0.0153846153846154</v>
      </c>
      <c r="F24" s="3">
        <v>130.01</v>
      </c>
      <c r="G24" s="15">
        <f t="shared" si="3"/>
        <v>10.9230769230769</v>
      </c>
      <c r="H24" s="16">
        <f t="shared" si="4"/>
        <v>1420.10923076923</v>
      </c>
    </row>
    <row r="25" ht="16.5" spans="1:8">
      <c r="A25" s="7" t="s">
        <v>47</v>
      </c>
      <c r="B25" s="7">
        <v>1</v>
      </c>
      <c r="C25" s="8" t="s">
        <v>37</v>
      </c>
      <c r="D25" s="7">
        <v>60</v>
      </c>
      <c r="E25" s="17">
        <f t="shared" si="5"/>
        <v>0.0923076923076923</v>
      </c>
      <c r="F25" s="3">
        <v>11.9</v>
      </c>
      <c r="G25" s="15">
        <f t="shared" si="3"/>
        <v>65.5384615384615</v>
      </c>
      <c r="H25" s="16">
        <f t="shared" si="4"/>
        <v>779.907692307692</v>
      </c>
    </row>
    <row r="26" ht="16.5" spans="1:8">
      <c r="A26" s="7" t="s">
        <v>47</v>
      </c>
      <c r="B26" s="7">
        <v>1</v>
      </c>
      <c r="C26" s="8" t="s">
        <v>38</v>
      </c>
      <c r="D26" s="7">
        <v>0</v>
      </c>
      <c r="E26" s="17">
        <f t="shared" si="5"/>
        <v>0</v>
      </c>
      <c r="F26" s="3">
        <v>7.4</v>
      </c>
      <c r="G26" s="15">
        <f t="shared" si="3"/>
        <v>0</v>
      </c>
      <c r="H26" s="16">
        <f t="shared" si="4"/>
        <v>0</v>
      </c>
    </row>
    <row r="27" ht="16.5" spans="1:8">
      <c r="A27" s="7" t="s">
        <v>47</v>
      </c>
      <c r="B27" s="7">
        <v>1</v>
      </c>
      <c r="C27" s="8" t="s">
        <v>39</v>
      </c>
      <c r="D27" s="9">
        <f>192/3</f>
        <v>64</v>
      </c>
      <c r="E27" s="17">
        <f t="shared" si="5"/>
        <v>0.0984615384615385</v>
      </c>
      <c r="F27" s="3">
        <v>11.67</v>
      </c>
      <c r="G27" s="15">
        <f t="shared" si="3"/>
        <v>69.9076923076923</v>
      </c>
      <c r="H27" s="16">
        <f t="shared" si="4"/>
        <v>815.822769230769</v>
      </c>
    </row>
    <row r="28" ht="16.5" spans="1:8">
      <c r="A28" s="7" t="s">
        <v>47</v>
      </c>
      <c r="B28" s="7">
        <v>1</v>
      </c>
      <c r="C28" s="8" t="s">
        <v>40</v>
      </c>
      <c r="D28" s="7">
        <v>74</v>
      </c>
      <c r="E28" s="17">
        <f t="shared" si="5"/>
        <v>0.113846153846154</v>
      </c>
      <c r="F28" s="3">
        <v>10</v>
      </c>
      <c r="G28" s="15">
        <f t="shared" si="3"/>
        <v>80.8307692307692</v>
      </c>
      <c r="H28" s="16">
        <f t="shared" si="4"/>
        <v>808.307692307692</v>
      </c>
    </row>
    <row r="29" ht="16.5" spans="1:8">
      <c r="A29" s="7" t="s">
        <v>47</v>
      </c>
      <c r="B29" s="7">
        <v>1</v>
      </c>
      <c r="C29" s="8" t="s">
        <v>48</v>
      </c>
      <c r="D29" s="7">
        <v>92</v>
      </c>
      <c r="E29" s="17">
        <f t="shared" si="5"/>
        <v>0.141538461538462</v>
      </c>
      <c r="F29" s="3">
        <v>5</v>
      </c>
      <c r="G29" s="15">
        <f t="shared" si="3"/>
        <v>100.492307692308</v>
      </c>
      <c r="H29" s="16">
        <f t="shared" si="4"/>
        <v>502.461538461538</v>
      </c>
    </row>
    <row r="30" ht="16.5" spans="1:8">
      <c r="A30" s="7" t="s">
        <v>47</v>
      </c>
      <c r="B30" s="7">
        <v>1</v>
      </c>
      <c r="C30" s="8" t="s">
        <v>49</v>
      </c>
      <c r="D30" s="7">
        <v>20</v>
      </c>
      <c r="E30" s="17">
        <f t="shared" si="5"/>
        <v>0.0307692307692308</v>
      </c>
      <c r="F30" s="3">
        <v>100</v>
      </c>
      <c r="G30" s="15">
        <f t="shared" si="3"/>
        <v>21.8461538461538</v>
      </c>
      <c r="H30" s="16">
        <f t="shared" si="4"/>
        <v>2184.61538461538</v>
      </c>
    </row>
    <row r="31" ht="16.5" spans="1:8">
      <c r="A31" s="1" t="s">
        <v>47</v>
      </c>
      <c r="B31" s="1">
        <v>2</v>
      </c>
      <c r="C31" s="2" t="s">
        <v>35</v>
      </c>
      <c r="D31" s="1">
        <v>340</v>
      </c>
      <c r="E31" s="17">
        <f t="shared" si="5"/>
        <v>0.523076923076923</v>
      </c>
      <c r="F31" s="3">
        <v>8.91</v>
      </c>
      <c r="G31" s="15">
        <f t="shared" si="3"/>
        <v>371.384615384615</v>
      </c>
      <c r="H31" s="16">
        <f t="shared" si="4"/>
        <v>3309.03692307692</v>
      </c>
    </row>
    <row r="32" ht="16.5" spans="1:8">
      <c r="A32" s="1" t="s">
        <v>47</v>
      </c>
      <c r="B32" s="1">
        <v>2</v>
      </c>
      <c r="C32" s="2" t="s">
        <v>36</v>
      </c>
      <c r="D32" s="1">
        <v>10</v>
      </c>
      <c r="E32" s="17">
        <f t="shared" si="5"/>
        <v>0.0153846153846154</v>
      </c>
      <c r="F32" s="3">
        <v>130.01</v>
      </c>
      <c r="G32" s="15">
        <f t="shared" si="3"/>
        <v>10.9230769230769</v>
      </c>
      <c r="H32" s="16">
        <f t="shared" si="4"/>
        <v>1420.10923076923</v>
      </c>
    </row>
    <row r="33" ht="16.5" spans="1:8">
      <c r="A33" s="1" t="s">
        <v>47</v>
      </c>
      <c r="B33" s="1">
        <v>2</v>
      </c>
      <c r="C33" s="2" t="s">
        <v>37</v>
      </c>
      <c r="D33" s="1">
        <v>22</v>
      </c>
      <c r="E33" s="17">
        <f t="shared" si="5"/>
        <v>0.0338461538461538</v>
      </c>
      <c r="F33" s="3">
        <v>11.9</v>
      </c>
      <c r="G33" s="15">
        <f t="shared" si="3"/>
        <v>24.0307692307692</v>
      </c>
      <c r="H33" s="16">
        <f t="shared" si="4"/>
        <v>285.966153846154</v>
      </c>
    </row>
    <row r="34" ht="16.5" spans="1:8">
      <c r="A34" s="1" t="s">
        <v>47</v>
      </c>
      <c r="B34" s="1">
        <v>2</v>
      </c>
      <c r="C34" s="2" t="s">
        <v>38</v>
      </c>
      <c r="D34" s="1">
        <v>40</v>
      </c>
      <c r="E34" s="17">
        <f t="shared" si="5"/>
        <v>0.0615384615384615</v>
      </c>
      <c r="F34" s="3">
        <v>7.4</v>
      </c>
      <c r="G34" s="15">
        <f t="shared" si="3"/>
        <v>43.6923076923077</v>
      </c>
      <c r="H34" s="16">
        <f t="shared" si="4"/>
        <v>323.323076923077</v>
      </c>
    </row>
    <row r="35" ht="16.5" spans="1:8">
      <c r="A35" s="1" t="s">
        <v>47</v>
      </c>
      <c r="B35" s="1">
        <v>2</v>
      </c>
      <c r="C35" s="2" t="s">
        <v>39</v>
      </c>
      <c r="D35" s="1">
        <v>90</v>
      </c>
      <c r="E35" s="17">
        <f t="shared" si="5"/>
        <v>0.138461538461538</v>
      </c>
      <c r="F35" s="3">
        <v>11.67</v>
      </c>
      <c r="G35" s="15">
        <f t="shared" si="3"/>
        <v>98.3076923076923</v>
      </c>
      <c r="H35" s="16">
        <f t="shared" si="4"/>
        <v>1147.25076923077</v>
      </c>
    </row>
    <row r="36" ht="16.5" spans="1:8">
      <c r="A36" s="1" t="s">
        <v>47</v>
      </c>
      <c r="B36" s="1">
        <v>2</v>
      </c>
      <c r="C36" s="2" t="s">
        <v>40</v>
      </c>
      <c r="D36" s="1">
        <v>100</v>
      </c>
      <c r="E36" s="17">
        <f t="shared" si="5"/>
        <v>0.153846153846154</v>
      </c>
      <c r="F36" s="3">
        <v>10</v>
      </c>
      <c r="G36" s="15">
        <f t="shared" si="3"/>
        <v>109.230769230769</v>
      </c>
      <c r="H36" s="16">
        <f t="shared" si="4"/>
        <v>1092.30769230769</v>
      </c>
    </row>
    <row r="37" ht="16.5" spans="1:8">
      <c r="A37" s="1" t="s">
        <v>47</v>
      </c>
      <c r="B37" s="1">
        <v>2</v>
      </c>
      <c r="C37" s="2" t="s">
        <v>48</v>
      </c>
      <c r="D37" s="1">
        <v>92</v>
      </c>
      <c r="E37" s="17">
        <f t="shared" si="5"/>
        <v>0.141538461538462</v>
      </c>
      <c r="F37" s="3">
        <v>5</v>
      </c>
      <c r="G37" s="15">
        <f t="shared" si="3"/>
        <v>100.492307692308</v>
      </c>
      <c r="H37" s="16">
        <f t="shared" si="4"/>
        <v>502.461538461538</v>
      </c>
    </row>
    <row r="38" ht="16.5" spans="1:8">
      <c r="A38" s="1" t="s">
        <v>47</v>
      </c>
      <c r="B38" s="1">
        <v>2</v>
      </c>
      <c r="C38" s="2" t="s">
        <v>49</v>
      </c>
      <c r="D38" s="1">
        <v>20</v>
      </c>
      <c r="E38" s="17">
        <f t="shared" si="5"/>
        <v>0.0307692307692308</v>
      </c>
      <c r="F38" s="3">
        <v>100</v>
      </c>
      <c r="G38" s="15">
        <f t="shared" si="3"/>
        <v>21.8461538461538</v>
      </c>
      <c r="H38" s="16">
        <f t="shared" si="4"/>
        <v>2184.61538461538</v>
      </c>
    </row>
    <row r="39" ht="16.5" spans="1:8">
      <c r="A39" s="10" t="s">
        <v>50</v>
      </c>
      <c r="B39" s="10">
        <v>1</v>
      </c>
      <c r="C39" s="11" t="s">
        <v>35</v>
      </c>
      <c r="D39" s="10">
        <v>330</v>
      </c>
      <c r="E39" s="17">
        <f t="shared" ref="E39:E46" si="6">D39/SUM($D$39:$D$46)</f>
        <v>0.625</v>
      </c>
      <c r="F39" s="3">
        <v>8.91</v>
      </c>
      <c r="G39" s="15">
        <f t="shared" ref="G39:G54" si="7">E39*355</f>
        <v>221.875</v>
      </c>
      <c r="H39" s="16">
        <f t="shared" si="4"/>
        <v>1976.90625</v>
      </c>
    </row>
    <row r="40" ht="16.5" spans="1:8">
      <c r="A40" s="10" t="s">
        <v>50</v>
      </c>
      <c r="B40" s="10">
        <v>1</v>
      </c>
      <c r="C40" s="11" t="s">
        <v>36</v>
      </c>
      <c r="D40" s="10">
        <v>10</v>
      </c>
      <c r="E40" s="17">
        <f t="shared" si="6"/>
        <v>0.0189393939393939</v>
      </c>
      <c r="F40" s="3">
        <v>130.01</v>
      </c>
      <c r="G40" s="15">
        <f t="shared" si="7"/>
        <v>6.72348484848485</v>
      </c>
      <c r="H40" s="16">
        <f t="shared" si="4"/>
        <v>874.120265151515</v>
      </c>
    </row>
    <row r="41" ht="16.5" spans="1:8">
      <c r="A41" s="10" t="s">
        <v>50</v>
      </c>
      <c r="B41" s="10">
        <v>1</v>
      </c>
      <c r="C41" s="11" t="s">
        <v>37</v>
      </c>
      <c r="D41" s="10">
        <v>22</v>
      </c>
      <c r="E41" s="17">
        <f t="shared" si="6"/>
        <v>0.0416666666666667</v>
      </c>
      <c r="F41" s="3">
        <v>11.9</v>
      </c>
      <c r="G41" s="15">
        <f t="shared" si="7"/>
        <v>14.7916666666667</v>
      </c>
      <c r="H41" s="16">
        <f t="shared" si="4"/>
        <v>176.020833333333</v>
      </c>
    </row>
    <row r="42" ht="16.5" spans="1:8">
      <c r="A42" s="10" t="s">
        <v>50</v>
      </c>
      <c r="B42" s="10">
        <v>1</v>
      </c>
      <c r="C42" s="11" t="s">
        <v>38</v>
      </c>
      <c r="D42" s="12">
        <f>66/3</f>
        <v>22</v>
      </c>
      <c r="E42" s="17">
        <f t="shared" si="6"/>
        <v>0.0416666666666667</v>
      </c>
      <c r="F42" s="3">
        <v>7.4</v>
      </c>
      <c r="G42" s="15">
        <f t="shared" si="7"/>
        <v>14.7916666666667</v>
      </c>
      <c r="H42" s="16">
        <f t="shared" si="4"/>
        <v>109.458333333333</v>
      </c>
    </row>
    <row r="43" ht="16.5" spans="1:8">
      <c r="A43" s="10" t="s">
        <v>50</v>
      </c>
      <c r="B43" s="10">
        <v>1</v>
      </c>
      <c r="C43" s="11" t="s">
        <v>39</v>
      </c>
      <c r="D43" s="12">
        <f>192/3</f>
        <v>64</v>
      </c>
      <c r="E43" s="17">
        <f t="shared" si="6"/>
        <v>0.121212121212121</v>
      </c>
      <c r="F43" s="3">
        <v>11.67</v>
      </c>
      <c r="G43" s="15">
        <f t="shared" si="7"/>
        <v>43.030303030303</v>
      </c>
      <c r="H43" s="16">
        <f t="shared" si="4"/>
        <v>502.163636363636</v>
      </c>
    </row>
    <row r="44" ht="16.5" spans="1:8">
      <c r="A44" s="10" t="s">
        <v>50</v>
      </c>
      <c r="B44" s="10">
        <v>1</v>
      </c>
      <c r="C44" s="11" t="s">
        <v>40</v>
      </c>
      <c r="D44" s="10">
        <v>70</v>
      </c>
      <c r="E44" s="17">
        <f t="shared" si="6"/>
        <v>0.132575757575758</v>
      </c>
      <c r="F44" s="3">
        <v>10</v>
      </c>
      <c r="G44" s="15">
        <f t="shared" si="7"/>
        <v>47.0643939393939</v>
      </c>
      <c r="H44" s="16">
        <f t="shared" si="4"/>
        <v>470.643939393939</v>
      </c>
    </row>
    <row r="45" ht="16.5" spans="1:8">
      <c r="A45" s="10" t="s">
        <v>50</v>
      </c>
      <c r="B45" s="10">
        <v>1</v>
      </c>
      <c r="C45" s="11" t="s">
        <v>51</v>
      </c>
      <c r="D45" s="10">
        <v>3</v>
      </c>
      <c r="E45" s="17">
        <f t="shared" si="6"/>
        <v>0.00568181818181818</v>
      </c>
      <c r="F45" s="18">
        <v>54.2</v>
      </c>
      <c r="G45" s="15">
        <f t="shared" si="7"/>
        <v>2.01704545454545</v>
      </c>
      <c r="H45" s="16">
        <f t="shared" si="4"/>
        <v>109.323863636364</v>
      </c>
    </row>
    <row r="46" ht="16.5" spans="1:8">
      <c r="A46" s="10" t="s">
        <v>50</v>
      </c>
      <c r="B46" s="10">
        <v>1</v>
      </c>
      <c r="C46" s="11" t="s">
        <v>52</v>
      </c>
      <c r="D46" s="10">
        <v>7</v>
      </c>
      <c r="E46" s="17">
        <f t="shared" si="6"/>
        <v>0.0132575757575758</v>
      </c>
      <c r="F46" s="18">
        <v>63.65</v>
      </c>
      <c r="G46" s="15">
        <f t="shared" si="7"/>
        <v>4.70643939393939</v>
      </c>
      <c r="H46" s="16">
        <f t="shared" si="4"/>
        <v>299.564867424242</v>
      </c>
    </row>
    <row r="47" spans="1:8">
      <c r="A47" s="3" t="s">
        <v>50</v>
      </c>
      <c r="B47" s="1">
        <v>2</v>
      </c>
      <c r="C47" s="13" t="s">
        <v>35</v>
      </c>
      <c r="D47" s="1">
        <v>340</v>
      </c>
      <c r="E47" s="14">
        <f t="shared" ref="E47:E54" si="8">D47/SUM($D$47:$D$54)</f>
        <v>0.552845528455285</v>
      </c>
      <c r="F47" s="3">
        <v>8.91</v>
      </c>
      <c r="G47" s="15">
        <f t="shared" si="7"/>
        <v>196.260162601626</v>
      </c>
      <c r="H47" s="16">
        <f t="shared" si="4"/>
        <v>1748.67804878049</v>
      </c>
    </row>
    <row r="48" spans="1:8">
      <c r="A48" s="3" t="s">
        <v>50</v>
      </c>
      <c r="B48" s="1">
        <v>2</v>
      </c>
      <c r="C48" s="13" t="s">
        <v>36</v>
      </c>
      <c r="D48" s="1">
        <v>10</v>
      </c>
      <c r="E48" s="14">
        <f t="shared" si="8"/>
        <v>0.016260162601626</v>
      </c>
      <c r="F48" s="3">
        <v>130.01</v>
      </c>
      <c r="G48" s="15">
        <f t="shared" si="7"/>
        <v>5.77235772357724</v>
      </c>
      <c r="H48" s="16">
        <f t="shared" si="4"/>
        <v>750.464227642276</v>
      </c>
    </row>
    <row r="49" spans="1:8">
      <c r="A49" s="3" t="s">
        <v>50</v>
      </c>
      <c r="B49" s="1">
        <v>2</v>
      </c>
      <c r="C49" s="13" t="s">
        <v>37</v>
      </c>
      <c r="D49" s="1">
        <v>22</v>
      </c>
      <c r="E49" s="14">
        <f t="shared" si="8"/>
        <v>0.0357723577235772</v>
      </c>
      <c r="F49" s="3">
        <v>11.9</v>
      </c>
      <c r="G49" s="15">
        <f t="shared" si="7"/>
        <v>12.6991869918699</v>
      </c>
      <c r="H49" s="16">
        <f t="shared" si="4"/>
        <v>151.120325203252</v>
      </c>
    </row>
    <row r="50" spans="1:8">
      <c r="A50" s="3" t="s">
        <v>50</v>
      </c>
      <c r="B50" s="1">
        <v>2</v>
      </c>
      <c r="C50" s="13" t="s">
        <v>38</v>
      </c>
      <c r="D50" s="1">
        <v>40</v>
      </c>
      <c r="E50" s="14">
        <f t="shared" si="8"/>
        <v>0.0650406504065041</v>
      </c>
      <c r="F50" s="3">
        <v>7.4</v>
      </c>
      <c r="G50" s="15">
        <f t="shared" si="7"/>
        <v>23.0894308943089</v>
      </c>
      <c r="H50" s="16">
        <f t="shared" si="4"/>
        <v>170.861788617886</v>
      </c>
    </row>
    <row r="51" spans="1:8">
      <c r="A51" s="3" t="s">
        <v>50</v>
      </c>
      <c r="B51" s="1">
        <v>2</v>
      </c>
      <c r="C51" s="13" t="s">
        <v>39</v>
      </c>
      <c r="D51" s="1">
        <v>90</v>
      </c>
      <c r="E51" s="14">
        <f t="shared" si="8"/>
        <v>0.146341463414634</v>
      </c>
      <c r="F51" s="3">
        <v>11.67</v>
      </c>
      <c r="G51" s="15">
        <f t="shared" si="7"/>
        <v>51.9512195121951</v>
      </c>
      <c r="H51" s="16">
        <f t="shared" si="4"/>
        <v>606.270731707317</v>
      </c>
    </row>
    <row r="52" spans="1:8">
      <c r="A52" s="3" t="s">
        <v>50</v>
      </c>
      <c r="B52" s="1">
        <v>2</v>
      </c>
      <c r="C52" s="13" t="s">
        <v>40</v>
      </c>
      <c r="D52" s="1">
        <v>100</v>
      </c>
      <c r="E52" s="14">
        <f t="shared" si="8"/>
        <v>0.16260162601626</v>
      </c>
      <c r="F52" s="3">
        <v>10</v>
      </c>
      <c r="G52" s="15">
        <f t="shared" si="7"/>
        <v>57.7235772357724</v>
      </c>
      <c r="H52" s="16">
        <f t="shared" si="4"/>
        <v>577.235772357724</v>
      </c>
    </row>
    <row r="53" spans="1:8">
      <c r="A53" s="3" t="s">
        <v>50</v>
      </c>
      <c r="B53" s="1">
        <v>2</v>
      </c>
      <c r="C53" s="13" t="s">
        <v>51</v>
      </c>
      <c r="D53" s="1">
        <v>4</v>
      </c>
      <c r="E53" s="14">
        <f t="shared" si="8"/>
        <v>0.00650406504065041</v>
      </c>
      <c r="F53" s="18">
        <v>54.2</v>
      </c>
      <c r="G53" s="15">
        <f t="shared" si="7"/>
        <v>2.30894308943089</v>
      </c>
      <c r="H53" s="16">
        <f t="shared" si="4"/>
        <v>125.144715447154</v>
      </c>
    </row>
    <row r="54" spans="1:8">
      <c r="A54" s="3" t="s">
        <v>50</v>
      </c>
      <c r="B54" s="1">
        <v>2</v>
      </c>
      <c r="C54" s="13" t="s">
        <v>52</v>
      </c>
      <c r="D54" s="1">
        <v>9</v>
      </c>
      <c r="E54" s="14">
        <f t="shared" si="8"/>
        <v>0.0146341463414634</v>
      </c>
      <c r="F54" s="18">
        <v>63.65</v>
      </c>
      <c r="G54" s="15">
        <f t="shared" si="7"/>
        <v>5.19512195121951</v>
      </c>
      <c r="H54" s="16">
        <f t="shared" si="4"/>
        <v>330.669512195122</v>
      </c>
    </row>
    <row r="55" spans="7:7">
      <c r="G55" s="19"/>
    </row>
    <row r="56" ht="12.75" spans="7:7">
      <c r="G56" s="19"/>
    </row>
    <row r="57" ht="12.75" spans="7:7">
      <c r="G57" s="19"/>
    </row>
    <row r="58" ht="12.75" spans="7:7">
      <c r="G58" s="19"/>
    </row>
    <row r="59" ht="12.75" spans="7:7">
      <c r="G59" s="19"/>
    </row>
    <row r="60" ht="12.75" spans="7:7">
      <c r="G60" s="19"/>
    </row>
    <row r="61" ht="12.75" spans="7:7">
      <c r="G61" s="19"/>
    </row>
    <row r="62" ht="12.75" spans="7:7">
      <c r="G62" s="19"/>
    </row>
    <row r="63" ht="12.75" spans="7:7">
      <c r="G63" s="19"/>
    </row>
    <row r="64" ht="12.75" spans="7:7">
      <c r="G64" s="19"/>
    </row>
    <row r="65" ht="12.75" spans="7:7">
      <c r="G65" s="19"/>
    </row>
    <row r="66" ht="12.75" spans="7:7">
      <c r="G66" s="19"/>
    </row>
    <row r="67" ht="12.75" spans="7:7">
      <c r="G67" s="19"/>
    </row>
    <row r="68" ht="12.75" spans="7:7">
      <c r="G68" s="19"/>
    </row>
    <row r="69" ht="12.75" spans="7:7">
      <c r="G69" s="19"/>
    </row>
    <row r="70" ht="12.75" spans="7:7">
      <c r="G70" s="19"/>
    </row>
    <row r="71" ht="12.75" spans="7:7">
      <c r="G71" s="19"/>
    </row>
    <row r="72" ht="12.75" spans="7:7">
      <c r="G72" s="19"/>
    </row>
    <row r="73" ht="12.75" spans="7:7">
      <c r="G73" s="19"/>
    </row>
    <row r="74" ht="12.75" spans="7:7">
      <c r="G74" s="19"/>
    </row>
    <row r="75" ht="12.75" spans="7:7">
      <c r="G75" s="19"/>
    </row>
    <row r="76" ht="12.75" spans="7:7">
      <c r="G76" s="19"/>
    </row>
    <row r="77" ht="12.75" spans="7:7">
      <c r="G77" s="19"/>
    </row>
    <row r="78" ht="12.75" spans="7:7">
      <c r="G78" s="19"/>
    </row>
    <row r="79" ht="12.75" spans="7:7">
      <c r="G79" s="19"/>
    </row>
    <row r="80" ht="12.75" spans="7:7">
      <c r="G80" s="19"/>
    </row>
    <row r="81" ht="12.75" spans="7:7">
      <c r="G81" s="19"/>
    </row>
    <row r="82" ht="12.75" spans="7:7">
      <c r="G82" s="19"/>
    </row>
    <row r="83" ht="12.75" spans="7:7">
      <c r="G83" s="19"/>
    </row>
    <row r="84" ht="12.75" spans="7:7">
      <c r="G84" s="19"/>
    </row>
    <row r="85" ht="12.75" spans="7:7">
      <c r="G85" s="19"/>
    </row>
    <row r="86" ht="12.75" spans="7:7">
      <c r="G86" s="19"/>
    </row>
    <row r="87" ht="12.75" spans="7:7">
      <c r="G87" s="19"/>
    </row>
    <row r="88" ht="12.75" spans="7:7">
      <c r="G88" s="19"/>
    </row>
    <row r="89" ht="12.75" spans="7:7">
      <c r="G89" s="19"/>
    </row>
    <row r="90" ht="12.75" spans="7:7">
      <c r="G90" s="19"/>
    </row>
    <row r="91" ht="12.75" spans="7:7">
      <c r="G91" s="19"/>
    </row>
    <row r="92" ht="12.75" spans="7:7">
      <c r="G92" s="19"/>
    </row>
    <row r="93" ht="12.75" spans="7:7">
      <c r="G93" s="19"/>
    </row>
    <row r="94" ht="12.75" spans="7:7">
      <c r="G94" s="19"/>
    </row>
    <row r="95" ht="12.75" spans="7:7">
      <c r="G95" s="19"/>
    </row>
    <row r="96" ht="12.75" spans="7:7">
      <c r="G96" s="19"/>
    </row>
    <row r="97" ht="12.75" spans="7:7">
      <c r="G97" s="19"/>
    </row>
    <row r="98" ht="12.75" spans="7:7">
      <c r="G98" s="19"/>
    </row>
    <row r="99" ht="12.75" spans="7:7">
      <c r="G99" s="19"/>
    </row>
    <row r="100" ht="12.75" spans="7:7">
      <c r="G100" s="19"/>
    </row>
    <row r="101" ht="12.75" spans="7:7">
      <c r="G101" s="19"/>
    </row>
    <row r="102" ht="12.75" spans="7:7">
      <c r="G102" s="19"/>
    </row>
    <row r="103" ht="12.75" spans="7:7">
      <c r="G103" s="19"/>
    </row>
    <row r="104" ht="12.75" spans="7:7">
      <c r="G104" s="19"/>
    </row>
    <row r="105" ht="12.75" spans="7:7">
      <c r="G105" s="19"/>
    </row>
    <row r="106" ht="12.75" spans="7:7">
      <c r="G106" s="19"/>
    </row>
    <row r="107" ht="12.75" spans="7:7">
      <c r="G107" s="19"/>
    </row>
    <row r="108" ht="12.75" spans="7:7">
      <c r="G108" s="19"/>
    </row>
    <row r="109" ht="12.75" spans="7:7">
      <c r="G109" s="19"/>
    </row>
    <row r="110" ht="12.75" spans="7:7">
      <c r="G110" s="19"/>
    </row>
    <row r="111" ht="12.75" spans="7:7">
      <c r="G111" s="19"/>
    </row>
    <row r="112" ht="12.75" spans="7:7">
      <c r="G112" s="19"/>
    </row>
    <row r="113" ht="12.75" spans="7:7">
      <c r="G113" s="19"/>
    </row>
    <row r="114" ht="12.75" spans="7:7">
      <c r="G114" s="19"/>
    </row>
    <row r="115" ht="12.75" spans="7:7">
      <c r="G115" s="19"/>
    </row>
    <row r="116" ht="12.75" spans="7:7">
      <c r="G116" s="19"/>
    </row>
    <row r="117" ht="12.75" spans="7:7">
      <c r="G117" s="19"/>
    </row>
    <row r="118" ht="12.75" spans="7:7">
      <c r="G118" s="19"/>
    </row>
    <row r="119" ht="12.75" spans="7:7">
      <c r="G119" s="19"/>
    </row>
    <row r="120" ht="12.75" spans="7:7">
      <c r="G120" s="19"/>
    </row>
    <row r="121" ht="12.75" spans="7:7">
      <c r="G121" s="19"/>
    </row>
    <row r="122" ht="12.75" spans="7:7">
      <c r="G122" s="19"/>
    </row>
    <row r="123" ht="12.75" spans="7:7">
      <c r="G123" s="19"/>
    </row>
    <row r="124" ht="12.75" spans="7:7">
      <c r="G124" s="19"/>
    </row>
    <row r="125" ht="12.75" spans="7:7">
      <c r="G125" s="19"/>
    </row>
    <row r="126" ht="12.75" spans="7:7">
      <c r="G126" s="19"/>
    </row>
    <row r="127" ht="12.75" spans="7:7">
      <c r="G127" s="19"/>
    </row>
    <row r="128" ht="12.75" spans="7:7">
      <c r="G128" s="19"/>
    </row>
    <row r="129" ht="12.75" spans="7:7">
      <c r="G129" s="19"/>
    </row>
    <row r="130" ht="12.75" spans="7:7">
      <c r="G130" s="19"/>
    </row>
    <row r="131" ht="12.75" spans="7:7">
      <c r="G131" s="19"/>
    </row>
    <row r="132" ht="12.75" spans="7:7">
      <c r="G132" s="19"/>
    </row>
    <row r="133" ht="12.75" spans="7:7">
      <c r="G133" s="19"/>
    </row>
    <row r="134" ht="12.75" spans="7:7">
      <c r="G134" s="19"/>
    </row>
    <row r="135" ht="12.75" spans="7:7">
      <c r="G135" s="19"/>
    </row>
    <row r="136" ht="12.75" spans="7:7">
      <c r="G136" s="19"/>
    </row>
    <row r="137" ht="12.75" spans="7:7">
      <c r="G137" s="19"/>
    </row>
    <row r="138" ht="12.75" spans="7:7">
      <c r="G138" s="19"/>
    </row>
    <row r="139" ht="12.75" spans="7:7">
      <c r="G139" s="19"/>
    </row>
    <row r="140" ht="12.75" spans="7:7">
      <c r="G140" s="19"/>
    </row>
    <row r="141" ht="12.75" spans="7:7">
      <c r="G141" s="19"/>
    </row>
    <row r="142" ht="12.75" spans="7:7">
      <c r="G142" s="19"/>
    </row>
    <row r="143" ht="12.75" spans="7:7">
      <c r="G143" s="19"/>
    </row>
    <row r="144" ht="12.75" spans="7:7">
      <c r="G144" s="19"/>
    </row>
    <row r="145" ht="12.75" spans="7:7">
      <c r="G145" s="19"/>
    </row>
    <row r="146" ht="12.75" spans="7:7">
      <c r="G146" s="19"/>
    </row>
    <row r="147" ht="12.75" spans="7:7">
      <c r="G147" s="19"/>
    </row>
    <row r="148" ht="12.75" spans="7:7">
      <c r="G148" s="19"/>
    </row>
    <row r="149" ht="12.75" spans="7:7">
      <c r="G149" s="19"/>
    </row>
    <row r="150" ht="12.75" spans="7:7">
      <c r="G150" s="19"/>
    </row>
    <row r="151" ht="12.75" spans="7:7">
      <c r="G151" s="19"/>
    </row>
    <row r="152" ht="12.75" spans="7:7">
      <c r="G152" s="19"/>
    </row>
    <row r="153" ht="12.75" spans="7:7">
      <c r="G153" s="19"/>
    </row>
    <row r="154" ht="12.75" spans="7:7">
      <c r="G154" s="19"/>
    </row>
    <row r="155" ht="12.75" spans="7:7">
      <c r="G155" s="19"/>
    </row>
    <row r="156" ht="12.75" spans="7:7">
      <c r="G156" s="19"/>
    </row>
    <row r="157" ht="12.75" spans="7:7">
      <c r="G157" s="19"/>
    </row>
    <row r="158" ht="12.75" spans="7:7">
      <c r="G158" s="19"/>
    </row>
    <row r="159" ht="12.75" spans="7:7">
      <c r="G159" s="19"/>
    </row>
    <row r="160" ht="12.75" spans="7:7">
      <c r="G160" s="19"/>
    </row>
    <row r="161" ht="12.75" spans="7:7">
      <c r="G161" s="19"/>
    </row>
    <row r="162" ht="12.75" spans="7:7">
      <c r="G162" s="19"/>
    </row>
    <row r="163" ht="12.75" spans="7:7">
      <c r="G163" s="19"/>
    </row>
    <row r="164" ht="12.75" spans="7:7">
      <c r="G164" s="19"/>
    </row>
    <row r="165" ht="12.75" spans="7:7">
      <c r="G165" s="19"/>
    </row>
    <row r="166" ht="12.75" spans="7:7">
      <c r="G166" s="19"/>
    </row>
    <row r="167" ht="12.75" spans="7:7">
      <c r="G167" s="19"/>
    </row>
    <row r="168" ht="12.75" spans="7:7">
      <c r="G168" s="19"/>
    </row>
    <row r="169" ht="12.75" spans="7:7">
      <c r="G169" s="19"/>
    </row>
    <row r="170" ht="12.75" spans="7:7">
      <c r="G170" s="19"/>
    </row>
    <row r="171" ht="12.75" spans="7:7">
      <c r="G171" s="19"/>
    </row>
    <row r="172" ht="12.75" spans="7:7">
      <c r="G172" s="19"/>
    </row>
    <row r="173" ht="12.75" spans="7:7">
      <c r="G173" s="19"/>
    </row>
    <row r="174" ht="12.75" spans="7:7">
      <c r="G174" s="19"/>
    </row>
    <row r="175" ht="12.75" spans="7:7">
      <c r="G175" s="19"/>
    </row>
    <row r="176" ht="12.75" spans="7:7">
      <c r="G176" s="19"/>
    </row>
    <row r="177" ht="12.75" spans="7:7">
      <c r="G177" s="19"/>
    </row>
    <row r="178" ht="12.75" spans="7:7">
      <c r="G178" s="19"/>
    </row>
    <row r="179" ht="12.75" spans="7:7">
      <c r="G179" s="19"/>
    </row>
    <row r="180" ht="12.75" spans="7:7">
      <c r="G180" s="19"/>
    </row>
    <row r="181" ht="12.75" spans="7:7">
      <c r="G181" s="19"/>
    </row>
    <row r="182" ht="12.75" spans="7:7">
      <c r="G182" s="19"/>
    </row>
    <row r="183" ht="12.75" spans="7:7">
      <c r="G183" s="19"/>
    </row>
    <row r="184" ht="12.75" spans="7:7">
      <c r="G184" s="19"/>
    </row>
    <row r="185" ht="12.75" spans="7:7">
      <c r="G185" s="19"/>
    </row>
    <row r="186" ht="12.75" spans="7:7">
      <c r="G186" s="19"/>
    </row>
    <row r="187" ht="12.75" spans="7:7">
      <c r="G187" s="19"/>
    </row>
    <row r="188" ht="12.75" spans="7:7">
      <c r="G188" s="19"/>
    </row>
    <row r="189" ht="12.75" spans="7:7">
      <c r="G189" s="19"/>
    </row>
    <row r="190" ht="12.75" spans="7:7">
      <c r="G190" s="19"/>
    </row>
    <row r="191" ht="12.75" spans="7:7">
      <c r="G191" s="19"/>
    </row>
    <row r="192" ht="12.75" spans="7:7">
      <c r="G192" s="19"/>
    </row>
    <row r="193" ht="12.75" spans="7:7">
      <c r="G193" s="19"/>
    </row>
    <row r="194" ht="12.75" spans="7:7">
      <c r="G194" s="19"/>
    </row>
    <row r="195" ht="12.75" spans="7:7">
      <c r="G195" s="19"/>
    </row>
    <row r="196" ht="12.75" spans="7:7">
      <c r="G196" s="19"/>
    </row>
    <row r="197" ht="12.75" spans="7:7">
      <c r="G197" s="19"/>
    </row>
    <row r="198" ht="12.75" spans="7:7">
      <c r="G198" s="19"/>
    </row>
    <row r="199" ht="12.75" spans="7:7">
      <c r="G199" s="19"/>
    </row>
    <row r="200" ht="12.75" spans="7:7">
      <c r="G200" s="19"/>
    </row>
    <row r="201" ht="12.75" spans="7:7">
      <c r="G201" s="19"/>
    </row>
    <row r="202" ht="12.75" spans="7:7">
      <c r="G202" s="19"/>
    </row>
    <row r="203" ht="12.75" spans="7:7">
      <c r="G203" s="19"/>
    </row>
    <row r="204" ht="12.75" spans="7:7">
      <c r="G204" s="19"/>
    </row>
    <row r="205" ht="12.75" spans="7:7">
      <c r="G205" s="19"/>
    </row>
    <row r="206" ht="12.75" spans="7:7">
      <c r="G206" s="19"/>
    </row>
    <row r="207" ht="12.75" spans="7:7">
      <c r="G207" s="19"/>
    </row>
    <row r="208" ht="12.75" spans="7:7">
      <c r="G208" s="19"/>
    </row>
    <row r="209" ht="12.75" spans="7:7">
      <c r="G209" s="19"/>
    </row>
    <row r="210" ht="12.75" spans="7:7">
      <c r="G210" s="19"/>
    </row>
    <row r="211" ht="12.75" spans="7:7">
      <c r="G211" s="19"/>
    </row>
    <row r="212" ht="12.75" spans="7:7">
      <c r="G212" s="19"/>
    </row>
    <row r="213" ht="12.75" spans="7:7">
      <c r="G213" s="19"/>
    </row>
    <row r="214" ht="12.75" spans="7:7">
      <c r="G214" s="19"/>
    </row>
    <row r="215" ht="12.75" spans="7:7">
      <c r="G215" s="19"/>
    </row>
    <row r="216" ht="12.75" spans="7:7">
      <c r="G216" s="19"/>
    </row>
    <row r="217" ht="12.75" spans="7:7">
      <c r="G217" s="19"/>
    </row>
    <row r="218" ht="12.75" spans="7:7">
      <c r="G218" s="19"/>
    </row>
    <row r="219" ht="12.75" spans="7:7">
      <c r="G219" s="19"/>
    </row>
    <row r="220" ht="12.75" spans="7:7">
      <c r="G220" s="19"/>
    </row>
    <row r="221" ht="12.75" spans="7:7">
      <c r="G221" s="19"/>
    </row>
    <row r="222" ht="12.75" spans="7:7">
      <c r="G222" s="19"/>
    </row>
    <row r="223" ht="12.75" spans="7:7">
      <c r="G223" s="19"/>
    </row>
    <row r="224" ht="12.75" spans="7:7">
      <c r="G224" s="19"/>
    </row>
    <row r="225" ht="12.75" spans="7:7">
      <c r="G225" s="19"/>
    </row>
    <row r="226" ht="12.75" spans="7:7">
      <c r="G226" s="19"/>
    </row>
    <row r="227" ht="12.75" spans="7:7">
      <c r="G227" s="19"/>
    </row>
    <row r="228" ht="12.75" spans="7:7">
      <c r="G228" s="19"/>
    </row>
    <row r="229" ht="12.75" spans="7:7">
      <c r="G229" s="19"/>
    </row>
    <row r="230" ht="12.75" spans="7:7">
      <c r="G230" s="19"/>
    </row>
    <row r="231" ht="12.75" spans="7:7">
      <c r="G231" s="19"/>
    </row>
    <row r="232" ht="12.75" spans="7:7">
      <c r="G232" s="19"/>
    </row>
    <row r="233" ht="12.75" spans="7:7">
      <c r="G233" s="19"/>
    </row>
    <row r="234" ht="12.75" spans="7:7">
      <c r="G234" s="19"/>
    </row>
    <row r="235" ht="12.75" spans="7:7">
      <c r="G235" s="19"/>
    </row>
    <row r="236" ht="12.75" spans="7:7">
      <c r="G236" s="19"/>
    </row>
    <row r="237" ht="12.75" spans="7:7">
      <c r="G237" s="19"/>
    </row>
    <row r="238" ht="12.75" spans="7:7">
      <c r="G238" s="19"/>
    </row>
    <row r="239" ht="12.75" spans="7:7">
      <c r="G239" s="19"/>
    </row>
    <row r="240" ht="12.75" spans="7:7">
      <c r="G240" s="19"/>
    </row>
    <row r="241" ht="12.75" spans="7:7">
      <c r="G241" s="19"/>
    </row>
    <row r="242" ht="12.75" spans="7:7">
      <c r="G242" s="19"/>
    </row>
    <row r="243" ht="12.75" spans="7:7">
      <c r="G243" s="19"/>
    </row>
    <row r="244" ht="12.75" spans="7:7">
      <c r="G244" s="19"/>
    </row>
    <row r="245" ht="12.75" spans="7:7">
      <c r="G245" s="19"/>
    </row>
    <row r="246" ht="12.75" spans="7:7">
      <c r="G246" s="19"/>
    </row>
    <row r="247" ht="12.75" spans="7:7">
      <c r="G247" s="19"/>
    </row>
    <row r="248" ht="12.75" spans="7:7">
      <c r="G248" s="19"/>
    </row>
    <row r="249" ht="12.75" spans="7:7">
      <c r="G249" s="19"/>
    </row>
    <row r="250" ht="12.75" spans="7:7">
      <c r="G250" s="19"/>
    </row>
    <row r="251" ht="12.75" spans="7:7">
      <c r="G251" s="19"/>
    </row>
    <row r="252" ht="12.75" spans="7:7">
      <c r="G252" s="19"/>
    </row>
    <row r="253" ht="12.75" spans="7:7">
      <c r="G253" s="19"/>
    </row>
    <row r="254" ht="12.75" spans="7:7">
      <c r="G254" s="19"/>
    </row>
    <row r="255" ht="12.75" spans="7:7">
      <c r="G255" s="19"/>
    </row>
    <row r="256" ht="12.75" spans="7:7">
      <c r="G256" s="19"/>
    </row>
    <row r="257" ht="12.75" spans="7:7">
      <c r="G257" s="19"/>
    </row>
    <row r="258" ht="12.75" spans="7:7">
      <c r="G258" s="19"/>
    </row>
    <row r="259" ht="12.75" spans="7:7">
      <c r="G259" s="19"/>
    </row>
    <row r="260" ht="12.75" spans="7:7">
      <c r="G260" s="19"/>
    </row>
    <row r="261" ht="12.75" spans="7:7">
      <c r="G261" s="19"/>
    </row>
    <row r="262" ht="12.75" spans="7:7">
      <c r="G262" s="19"/>
    </row>
    <row r="263" ht="12.75" spans="7:7">
      <c r="G263" s="19"/>
    </row>
    <row r="264" ht="12.75" spans="7:7">
      <c r="G264" s="19"/>
    </row>
    <row r="265" ht="12.75" spans="7:7">
      <c r="G265" s="19"/>
    </row>
    <row r="266" ht="12.75" spans="7:7">
      <c r="G266" s="19"/>
    </row>
    <row r="267" ht="12.75" spans="7:7">
      <c r="G267" s="19"/>
    </row>
    <row r="268" ht="12.75" spans="7:7">
      <c r="G268" s="19"/>
    </row>
    <row r="269" ht="12.75" spans="7:7">
      <c r="G269" s="19"/>
    </row>
    <row r="270" ht="12.75" spans="7:7">
      <c r="G270" s="19"/>
    </row>
    <row r="271" ht="12.75" spans="7:7">
      <c r="G271" s="19"/>
    </row>
    <row r="272" ht="12.75" spans="7:7">
      <c r="G272" s="19"/>
    </row>
    <row r="273" ht="12.75" spans="7:7">
      <c r="G273" s="19"/>
    </row>
    <row r="274" ht="12.75" spans="7:7">
      <c r="G274" s="19"/>
    </row>
    <row r="275" ht="12.75" spans="7:7">
      <c r="G275" s="19"/>
    </row>
    <row r="276" ht="12.75" spans="7:7">
      <c r="G276" s="19"/>
    </row>
    <row r="277" ht="12.75" spans="7:7">
      <c r="G277" s="19"/>
    </row>
    <row r="278" ht="12.75" spans="7:7">
      <c r="G278" s="19"/>
    </row>
    <row r="279" ht="12.75" spans="7:7">
      <c r="G279" s="19"/>
    </row>
    <row r="280" ht="12.75" spans="7:7">
      <c r="G280" s="19"/>
    </row>
    <row r="281" ht="12.75" spans="7:7">
      <c r="G281" s="19"/>
    </row>
    <row r="282" ht="12.75" spans="7:7">
      <c r="G282" s="19"/>
    </row>
    <row r="283" ht="12.75" spans="7:7">
      <c r="G283" s="19"/>
    </row>
    <row r="284" ht="12.75" spans="7:7">
      <c r="G284" s="19"/>
    </row>
    <row r="285" ht="12.75" spans="7:7">
      <c r="G285" s="19"/>
    </row>
    <row r="286" ht="12.75" spans="7:7">
      <c r="G286" s="19"/>
    </row>
    <row r="287" ht="12.75" spans="7:7">
      <c r="G287" s="19"/>
    </row>
    <row r="288" ht="12.75" spans="7:7">
      <c r="G288" s="19"/>
    </row>
    <row r="289" ht="12.75" spans="7:7">
      <c r="G289" s="19"/>
    </row>
    <row r="290" ht="12.75" spans="7:7">
      <c r="G290" s="19"/>
    </row>
    <row r="291" ht="12.75" spans="7:7">
      <c r="G291" s="19"/>
    </row>
    <row r="292" ht="12.75" spans="7:7">
      <c r="G292" s="19"/>
    </row>
    <row r="293" ht="12.75" spans="7:7">
      <c r="G293" s="19"/>
    </row>
    <row r="294" ht="12.75" spans="7:7">
      <c r="G294" s="19"/>
    </row>
    <row r="295" ht="12.75" spans="7:7">
      <c r="G295" s="19"/>
    </row>
    <row r="296" ht="12.75" spans="7:7">
      <c r="G296" s="19"/>
    </row>
    <row r="297" ht="12.75" spans="7:7">
      <c r="G297" s="19"/>
    </row>
    <row r="298" ht="12.75" spans="7:7">
      <c r="G298" s="19"/>
    </row>
    <row r="299" ht="12.75" spans="7:7">
      <c r="G299" s="19"/>
    </row>
    <row r="300" ht="12.75" spans="7:7">
      <c r="G300" s="19"/>
    </row>
    <row r="301" ht="12.75" spans="7:7">
      <c r="G301" s="19"/>
    </row>
    <row r="302" ht="12.75" spans="7:7">
      <c r="G302" s="19"/>
    </row>
    <row r="303" ht="12.75" spans="7:7">
      <c r="G303" s="19"/>
    </row>
    <row r="304" ht="12.75" spans="7:7">
      <c r="G304" s="19"/>
    </row>
    <row r="305" ht="12.75" spans="7:7">
      <c r="G305" s="19"/>
    </row>
    <row r="306" ht="12.75" spans="7:7">
      <c r="G306" s="19"/>
    </row>
    <row r="307" ht="12.75" spans="7:7">
      <c r="G307" s="19"/>
    </row>
    <row r="308" ht="12.75" spans="7:7">
      <c r="G308" s="19"/>
    </row>
    <row r="309" ht="12.75" spans="7:7">
      <c r="G309" s="19"/>
    </row>
    <row r="310" ht="12.75" spans="7:7">
      <c r="G310" s="19"/>
    </row>
    <row r="311" ht="12.75" spans="7:7">
      <c r="G311" s="19"/>
    </row>
    <row r="312" ht="12.75" spans="7:7">
      <c r="G312" s="19"/>
    </row>
    <row r="313" ht="12.75" spans="7:7">
      <c r="G313" s="19"/>
    </row>
    <row r="314" ht="12.75" spans="7:7">
      <c r="G314" s="19"/>
    </row>
    <row r="315" ht="12.75" spans="7:7">
      <c r="G315" s="19"/>
    </row>
    <row r="316" ht="12.75" spans="7:7">
      <c r="G316" s="19"/>
    </row>
    <row r="317" ht="12.75" spans="7:7">
      <c r="G317" s="19"/>
    </row>
    <row r="318" ht="12.75" spans="7:7">
      <c r="G318" s="19"/>
    </row>
    <row r="319" ht="12.75" spans="7:7">
      <c r="G319" s="19"/>
    </row>
    <row r="320" ht="12.75" spans="7:7">
      <c r="G320" s="19"/>
    </row>
    <row r="321" ht="12.75" spans="7:7">
      <c r="G321" s="19"/>
    </row>
    <row r="322" ht="12.75" spans="7:7">
      <c r="G322" s="19"/>
    </row>
    <row r="323" ht="12.75" spans="7:7">
      <c r="G323" s="19"/>
    </row>
    <row r="324" ht="12.75" spans="7:7">
      <c r="G324" s="19"/>
    </row>
    <row r="325" ht="12.75" spans="7:7">
      <c r="G325" s="19"/>
    </row>
    <row r="326" ht="12.75" spans="7:7">
      <c r="G326" s="19"/>
    </row>
    <row r="327" ht="12.75" spans="7:7">
      <c r="G327" s="19"/>
    </row>
    <row r="328" ht="12.75" spans="7:7">
      <c r="G328" s="19"/>
    </row>
    <row r="329" ht="12.75" spans="7:7">
      <c r="G329" s="19"/>
    </row>
    <row r="330" ht="12.75" spans="7:7">
      <c r="G330" s="19"/>
    </row>
    <row r="331" ht="12.75" spans="7:7">
      <c r="G331" s="19"/>
    </row>
    <row r="332" ht="12.75" spans="7:7">
      <c r="G332" s="19"/>
    </row>
    <row r="333" ht="12.75" spans="7:7">
      <c r="G333" s="19"/>
    </row>
    <row r="334" ht="12.75" spans="7:7">
      <c r="G334" s="19"/>
    </row>
    <row r="335" ht="12.75" spans="7:7">
      <c r="G335" s="19"/>
    </row>
    <row r="336" ht="12.75" spans="7:7">
      <c r="G336" s="19"/>
    </row>
    <row r="337" ht="12.75" spans="7:7">
      <c r="G337" s="19"/>
    </row>
    <row r="338" ht="12.75" spans="7:7">
      <c r="G338" s="19"/>
    </row>
    <row r="339" ht="12.75" spans="7:7">
      <c r="G339" s="19"/>
    </row>
    <row r="340" ht="12.75" spans="7:7">
      <c r="G340" s="19"/>
    </row>
    <row r="341" ht="12.75" spans="7:7">
      <c r="G341" s="19"/>
    </row>
    <row r="342" ht="12.75" spans="7:7">
      <c r="G342" s="19"/>
    </row>
    <row r="343" ht="12.75" spans="7:7">
      <c r="G343" s="19"/>
    </row>
    <row r="344" ht="12.75" spans="7:7">
      <c r="G344" s="19"/>
    </row>
    <row r="345" ht="12.75" spans="7:7">
      <c r="G345" s="19"/>
    </row>
    <row r="346" ht="12.75" spans="7:7">
      <c r="G346" s="19"/>
    </row>
    <row r="347" ht="12.75" spans="7:7">
      <c r="G347" s="19"/>
    </row>
    <row r="348" ht="12.75" spans="7:7">
      <c r="G348" s="19"/>
    </row>
    <row r="349" ht="12.75" spans="7:7">
      <c r="G349" s="19"/>
    </row>
    <row r="350" ht="12.75" spans="7:7">
      <c r="G350" s="19"/>
    </row>
    <row r="351" ht="12.75" spans="7:7">
      <c r="G351" s="19"/>
    </row>
    <row r="352" ht="12.75" spans="7:7">
      <c r="G352" s="19"/>
    </row>
    <row r="353" ht="12.75" spans="7:7">
      <c r="G353" s="19"/>
    </row>
    <row r="354" ht="12.75" spans="7:7">
      <c r="G354" s="19"/>
    </row>
    <row r="355" ht="12.75" spans="7:7">
      <c r="G355" s="19"/>
    </row>
    <row r="356" ht="12.75" spans="7:7">
      <c r="G356" s="19"/>
    </row>
    <row r="357" ht="12.75" spans="7:7">
      <c r="G357" s="19"/>
    </row>
    <row r="358" ht="12.75" spans="7:7">
      <c r="G358" s="19"/>
    </row>
    <row r="359" ht="12.75" spans="7:7">
      <c r="G359" s="19"/>
    </row>
    <row r="360" ht="12.75" spans="7:7">
      <c r="G360" s="19"/>
    </row>
    <row r="361" ht="12.75" spans="7:7">
      <c r="G361" s="19"/>
    </row>
    <row r="362" ht="12.75" spans="7:7">
      <c r="G362" s="19"/>
    </row>
    <row r="363" ht="12.75" spans="7:7">
      <c r="G363" s="19"/>
    </row>
    <row r="364" ht="12.75" spans="7:7">
      <c r="G364" s="19"/>
    </row>
    <row r="365" ht="12.75" spans="7:7">
      <c r="G365" s="19"/>
    </row>
    <row r="366" ht="12.75" spans="7:7">
      <c r="G366" s="19"/>
    </row>
    <row r="367" ht="12.75" spans="7:7">
      <c r="G367" s="19"/>
    </row>
    <row r="368" ht="12.75" spans="7:7">
      <c r="G368" s="19"/>
    </row>
    <row r="369" ht="12.75" spans="7:7">
      <c r="G369" s="19"/>
    </row>
    <row r="370" ht="12.75" spans="7:7">
      <c r="G370" s="19"/>
    </row>
    <row r="371" ht="12.75" spans="7:7">
      <c r="G371" s="19"/>
    </row>
    <row r="372" ht="12.75" spans="7:7">
      <c r="G372" s="19"/>
    </row>
    <row r="373" ht="12.75" spans="7:7">
      <c r="G373" s="19"/>
    </row>
    <row r="374" ht="12.75" spans="7:7">
      <c r="G374" s="19"/>
    </row>
    <row r="375" ht="12.75" spans="7:7">
      <c r="G375" s="19"/>
    </row>
    <row r="376" ht="12.75" spans="7:7">
      <c r="G376" s="19"/>
    </row>
    <row r="377" ht="12.75" spans="7:7">
      <c r="G377" s="19"/>
    </row>
    <row r="378" ht="12.75" spans="7:7">
      <c r="G378" s="19"/>
    </row>
    <row r="379" ht="12.75" spans="7:7">
      <c r="G379" s="19"/>
    </row>
    <row r="380" ht="12.75" spans="7:7">
      <c r="G380" s="19"/>
    </row>
    <row r="381" ht="12.75" spans="7:7">
      <c r="G381" s="19"/>
    </row>
    <row r="382" ht="12.75" spans="7:7">
      <c r="G382" s="19"/>
    </row>
    <row r="383" ht="12.75" spans="7:7">
      <c r="G383" s="19"/>
    </row>
    <row r="384" ht="12.75" spans="7:7">
      <c r="G384" s="19"/>
    </row>
    <row r="385" ht="12.75" spans="7:7">
      <c r="G385" s="19"/>
    </row>
    <row r="386" ht="12.75" spans="7:7">
      <c r="G386" s="19"/>
    </row>
    <row r="387" ht="12.75" spans="7:7">
      <c r="G387" s="19"/>
    </row>
    <row r="388" ht="12.75" spans="7:7">
      <c r="G388" s="19"/>
    </row>
    <row r="389" ht="12.75" spans="7:7">
      <c r="G389" s="19"/>
    </row>
    <row r="390" ht="12.75" spans="7:7">
      <c r="G390" s="19"/>
    </row>
    <row r="391" ht="12.75" spans="7:7">
      <c r="G391" s="19"/>
    </row>
    <row r="392" ht="12.75" spans="7:7">
      <c r="G392" s="19"/>
    </row>
    <row r="393" ht="12.75" spans="7:7">
      <c r="G393" s="19"/>
    </row>
    <row r="394" ht="12.75" spans="7:7">
      <c r="G394" s="19"/>
    </row>
    <row r="395" ht="12.75" spans="7:7">
      <c r="G395" s="19"/>
    </row>
    <row r="396" ht="12.75" spans="7:7">
      <c r="G396" s="19"/>
    </row>
    <row r="397" ht="12.75" spans="7:7">
      <c r="G397" s="19"/>
    </row>
    <row r="398" ht="12.75" spans="7:7">
      <c r="G398" s="19"/>
    </row>
    <row r="399" ht="12.75" spans="7:7">
      <c r="G399" s="19"/>
    </row>
    <row r="400" ht="12.75" spans="7:7">
      <c r="G400" s="19"/>
    </row>
    <row r="401" ht="12.75" spans="7:7">
      <c r="G401" s="19"/>
    </row>
    <row r="402" ht="12.75" spans="7:7">
      <c r="G402" s="19"/>
    </row>
    <row r="403" ht="12.75" spans="7:7">
      <c r="G403" s="19"/>
    </row>
    <row r="404" ht="12.75" spans="7:7">
      <c r="G404" s="19"/>
    </row>
    <row r="405" ht="12.75" spans="7:7">
      <c r="G405" s="19"/>
    </row>
    <row r="406" ht="12.75" spans="7:7">
      <c r="G406" s="19"/>
    </row>
    <row r="407" ht="12.75" spans="7:7">
      <c r="G407" s="19"/>
    </row>
    <row r="408" ht="12.75" spans="7:7">
      <c r="G408" s="19"/>
    </row>
    <row r="409" ht="12.75" spans="7:7">
      <c r="G409" s="19"/>
    </row>
    <row r="410" ht="12.75" spans="7:7">
      <c r="G410" s="19"/>
    </row>
    <row r="411" ht="12.75" spans="7:7">
      <c r="G411" s="19"/>
    </row>
    <row r="412" ht="12.75" spans="7:7">
      <c r="G412" s="19"/>
    </row>
    <row r="413" ht="12.75" spans="7:7">
      <c r="G413" s="19"/>
    </row>
    <row r="414" ht="12.75" spans="7:7">
      <c r="G414" s="19"/>
    </row>
    <row r="415" ht="12.75" spans="7:7">
      <c r="G415" s="19"/>
    </row>
    <row r="416" ht="12.75" spans="7:7">
      <c r="G416" s="19"/>
    </row>
    <row r="417" ht="12.75" spans="7:7">
      <c r="G417" s="19"/>
    </row>
    <row r="418" ht="12.75" spans="7:7">
      <c r="G418" s="19"/>
    </row>
    <row r="419" ht="12.75" spans="7:7">
      <c r="G419" s="19"/>
    </row>
    <row r="420" ht="12.75" spans="7:7">
      <c r="G420" s="19"/>
    </row>
    <row r="421" ht="12.75" spans="7:7">
      <c r="G421" s="19"/>
    </row>
    <row r="422" ht="12.75" spans="7:7">
      <c r="G422" s="19"/>
    </row>
    <row r="423" ht="12.75" spans="7:7">
      <c r="G423" s="19"/>
    </row>
    <row r="424" ht="12.75" spans="7:7">
      <c r="G424" s="19"/>
    </row>
    <row r="425" ht="12.75" spans="7:7">
      <c r="G425" s="19"/>
    </row>
    <row r="426" ht="12.75" spans="7:7">
      <c r="G426" s="19"/>
    </row>
    <row r="427" ht="12.75" spans="7:7">
      <c r="G427" s="19"/>
    </row>
    <row r="428" ht="12.75" spans="7:7">
      <c r="G428" s="19"/>
    </row>
    <row r="429" ht="12.75" spans="7:7">
      <c r="G429" s="19"/>
    </row>
    <row r="430" ht="12.75" spans="7:7">
      <c r="G430" s="19"/>
    </row>
    <row r="431" ht="12.75" spans="7:7">
      <c r="G431" s="19"/>
    </row>
    <row r="432" ht="12.75" spans="7:7">
      <c r="G432" s="19"/>
    </row>
    <row r="433" ht="12.75" spans="7:7">
      <c r="G433" s="19"/>
    </row>
    <row r="434" ht="12.75" spans="7:7">
      <c r="G434" s="19"/>
    </row>
    <row r="435" ht="12.75" spans="7:7">
      <c r="G435" s="19"/>
    </row>
    <row r="436" ht="12.75" spans="7:7">
      <c r="G436" s="19"/>
    </row>
    <row r="437" ht="12.75" spans="7:7">
      <c r="G437" s="19"/>
    </row>
    <row r="438" ht="12.75" spans="7:7">
      <c r="G438" s="19"/>
    </row>
    <row r="439" ht="12.75" spans="7:7">
      <c r="G439" s="19"/>
    </row>
    <row r="440" ht="12.75" spans="7:7">
      <c r="G440" s="19"/>
    </row>
    <row r="441" ht="12.75" spans="7:7">
      <c r="G441" s="19"/>
    </row>
    <row r="442" ht="12.75" spans="7:7">
      <c r="G442" s="19"/>
    </row>
    <row r="443" ht="12.75" spans="7:7">
      <c r="G443" s="19"/>
    </row>
    <row r="444" ht="12.75" spans="7:7">
      <c r="G444" s="19"/>
    </row>
    <row r="445" ht="12.75" spans="7:7">
      <c r="G445" s="19"/>
    </row>
    <row r="446" ht="12.75" spans="7:7">
      <c r="G446" s="19"/>
    </row>
    <row r="447" ht="12.75" spans="7:7">
      <c r="G447" s="19"/>
    </row>
    <row r="448" ht="12.75" spans="7:7">
      <c r="G448" s="19"/>
    </row>
    <row r="449" ht="12.75" spans="7:7">
      <c r="G449" s="19"/>
    </row>
    <row r="450" ht="12.75" spans="7:7">
      <c r="G450" s="19"/>
    </row>
    <row r="451" ht="12.75" spans="7:7">
      <c r="G451" s="19"/>
    </row>
    <row r="452" ht="12.75" spans="7:7">
      <c r="G452" s="19"/>
    </row>
    <row r="453" ht="12.75" spans="7:7">
      <c r="G453" s="19"/>
    </row>
    <row r="454" ht="12.75" spans="7:7">
      <c r="G454" s="19"/>
    </row>
    <row r="455" ht="12.75" spans="7:7">
      <c r="G455" s="19"/>
    </row>
    <row r="456" ht="12.75" spans="7:7">
      <c r="G456" s="19"/>
    </row>
    <row r="457" ht="12.75" spans="7:7">
      <c r="G457" s="19"/>
    </row>
    <row r="458" ht="12.75" spans="7:7">
      <c r="G458" s="19"/>
    </row>
    <row r="459" ht="12.75" spans="7:7">
      <c r="G459" s="19"/>
    </row>
    <row r="460" ht="12.75" spans="7:7">
      <c r="G460" s="19"/>
    </row>
    <row r="461" ht="12.75" spans="7:7">
      <c r="G461" s="19"/>
    </row>
    <row r="462" ht="12.75" spans="7:7">
      <c r="G462" s="19"/>
    </row>
    <row r="463" ht="12.75" spans="7:7">
      <c r="G463" s="19"/>
    </row>
    <row r="464" ht="12.75" spans="7:7">
      <c r="G464" s="19"/>
    </row>
    <row r="465" ht="12.75" spans="7:7">
      <c r="G465" s="19"/>
    </row>
    <row r="466" ht="12.75" spans="7:7">
      <c r="G466" s="19"/>
    </row>
    <row r="467" ht="12.75" spans="7:7">
      <c r="G467" s="19"/>
    </row>
    <row r="468" ht="12.75" spans="7:7">
      <c r="G468" s="19"/>
    </row>
    <row r="469" ht="12.75" spans="7:7">
      <c r="G469" s="19"/>
    </row>
    <row r="470" ht="12.75" spans="7:7">
      <c r="G470" s="19"/>
    </row>
    <row r="471" ht="12.75" spans="7:7">
      <c r="G471" s="19"/>
    </row>
    <row r="472" ht="12.75" spans="7:7">
      <c r="G472" s="19"/>
    </row>
    <row r="473" ht="12.75" spans="7:7">
      <c r="G473" s="19"/>
    </row>
    <row r="474" ht="12.75" spans="7:7">
      <c r="G474" s="19"/>
    </row>
    <row r="475" ht="12.75" spans="7:7">
      <c r="G475" s="19"/>
    </row>
    <row r="476" ht="12.75" spans="7:7">
      <c r="G476" s="19"/>
    </row>
    <row r="477" ht="12.75" spans="7:7">
      <c r="G477" s="19"/>
    </row>
    <row r="478" ht="12.75" spans="7:7">
      <c r="G478" s="19"/>
    </row>
    <row r="479" ht="12.75" spans="7:7">
      <c r="G479" s="19"/>
    </row>
    <row r="480" ht="12.75" spans="7:7">
      <c r="G480" s="19"/>
    </row>
    <row r="481" ht="12.75" spans="7:7">
      <c r="G481" s="19"/>
    </row>
    <row r="482" ht="12.75" spans="7:7">
      <c r="G482" s="19"/>
    </row>
    <row r="483" ht="12.75" spans="7:7">
      <c r="G483" s="19"/>
    </row>
    <row r="484" ht="12.75" spans="7:7">
      <c r="G484" s="19"/>
    </row>
    <row r="485" ht="12.75" spans="7:7">
      <c r="G485" s="19"/>
    </row>
    <row r="486" ht="12.75" spans="7:7">
      <c r="G486" s="19"/>
    </row>
    <row r="487" ht="12.75" spans="7:7">
      <c r="G487" s="19"/>
    </row>
    <row r="488" ht="12.75" spans="7:7">
      <c r="G488" s="19"/>
    </row>
    <row r="489" ht="12.75" spans="7:7">
      <c r="G489" s="19"/>
    </row>
    <row r="490" ht="12.75" spans="7:7">
      <c r="G490" s="19"/>
    </row>
    <row r="491" ht="12.75" spans="7:7">
      <c r="G491" s="19"/>
    </row>
    <row r="492" ht="12.75" spans="7:7">
      <c r="G492" s="19"/>
    </row>
    <row r="493" ht="12.75" spans="7:7">
      <c r="G493" s="19"/>
    </row>
    <row r="494" ht="12.75" spans="7:7">
      <c r="G494" s="19"/>
    </row>
    <row r="495" ht="12.75" spans="7:7">
      <c r="G495" s="19"/>
    </row>
    <row r="496" ht="12.75" spans="7:7">
      <c r="G496" s="19"/>
    </row>
    <row r="497" ht="12.75" spans="7:7">
      <c r="G497" s="19"/>
    </row>
    <row r="498" ht="12.75" spans="7:7">
      <c r="G498" s="19"/>
    </row>
    <row r="499" ht="12.75" spans="7:7">
      <c r="G499" s="19"/>
    </row>
    <row r="500" ht="12.75" spans="7:7">
      <c r="G500" s="19"/>
    </row>
    <row r="501" ht="12.75" spans="7:7">
      <c r="G501" s="19"/>
    </row>
    <row r="502" ht="12.75" spans="7:7">
      <c r="G502" s="19"/>
    </row>
    <row r="503" ht="12.75" spans="7:7">
      <c r="G503" s="19"/>
    </row>
    <row r="504" ht="12.75" spans="7:7">
      <c r="G504" s="19"/>
    </row>
    <row r="505" ht="12.75" spans="7:7">
      <c r="G505" s="19"/>
    </row>
    <row r="506" ht="12.75" spans="7:7">
      <c r="G506" s="19"/>
    </row>
    <row r="507" ht="12.75" spans="7:7">
      <c r="G507" s="19"/>
    </row>
    <row r="508" ht="12.75" spans="7:7">
      <c r="G508" s="19"/>
    </row>
    <row r="509" ht="12.75" spans="7:7">
      <c r="G509" s="19"/>
    </row>
    <row r="510" ht="12.75" spans="7:7">
      <c r="G510" s="19"/>
    </row>
    <row r="511" ht="12.75" spans="7:7">
      <c r="G511" s="19"/>
    </row>
    <row r="512" ht="12.75" spans="7:7">
      <c r="G512" s="19"/>
    </row>
    <row r="513" ht="12.75" spans="7:7">
      <c r="G513" s="19"/>
    </row>
    <row r="514" ht="12.75" spans="7:7">
      <c r="G514" s="19"/>
    </row>
    <row r="515" ht="12.75" spans="7:7">
      <c r="G515" s="19"/>
    </row>
    <row r="516" ht="12.75" spans="7:7">
      <c r="G516" s="19"/>
    </row>
    <row r="517" ht="12.75" spans="7:7">
      <c r="G517" s="19"/>
    </row>
    <row r="518" ht="12.75" spans="7:7">
      <c r="G518" s="19"/>
    </row>
    <row r="519" ht="12.75" spans="7:7">
      <c r="G519" s="19"/>
    </row>
    <row r="520" ht="12.75" spans="7:7">
      <c r="G520" s="19"/>
    </row>
    <row r="521" ht="12.75" spans="7:7">
      <c r="G521" s="19"/>
    </row>
    <row r="522" ht="12.75" spans="7:7">
      <c r="G522" s="19"/>
    </row>
    <row r="523" ht="12.75" spans="7:7">
      <c r="G523" s="19"/>
    </row>
    <row r="524" ht="12.75" spans="7:7">
      <c r="G524" s="19"/>
    </row>
    <row r="525" ht="12.75" spans="7:7">
      <c r="G525" s="19"/>
    </row>
    <row r="526" ht="12.75" spans="7:7">
      <c r="G526" s="19"/>
    </row>
    <row r="527" ht="12.75" spans="7:7">
      <c r="G527" s="19"/>
    </row>
    <row r="528" ht="12.75" spans="7:7">
      <c r="G528" s="19"/>
    </row>
    <row r="529" ht="12.75" spans="7:7">
      <c r="G529" s="19"/>
    </row>
    <row r="530" ht="12.75" spans="7:7">
      <c r="G530" s="19"/>
    </row>
    <row r="531" ht="12.75" spans="7:7">
      <c r="G531" s="19"/>
    </row>
    <row r="532" ht="12.75" spans="7:7">
      <c r="G532" s="19"/>
    </row>
    <row r="533" ht="12.75" spans="7:7">
      <c r="G533" s="19"/>
    </row>
    <row r="534" ht="12.75" spans="7:7">
      <c r="G534" s="19"/>
    </row>
    <row r="535" ht="12.75" spans="7:7">
      <c r="G535" s="19"/>
    </row>
    <row r="536" ht="12.75" spans="7:7">
      <c r="G536" s="19"/>
    </row>
    <row r="537" ht="12.75" spans="7:7">
      <c r="G537" s="19"/>
    </row>
    <row r="538" ht="12.75" spans="7:7">
      <c r="G538" s="19"/>
    </row>
    <row r="539" ht="12.75" spans="7:7">
      <c r="G539" s="19"/>
    </row>
    <row r="540" ht="12.75" spans="7:7">
      <c r="G540" s="19"/>
    </row>
    <row r="541" ht="12.75" spans="7:7">
      <c r="G541" s="19"/>
    </row>
    <row r="542" ht="12.75" spans="7:7">
      <c r="G542" s="19"/>
    </row>
    <row r="543" ht="12.75" spans="7:7">
      <c r="G543" s="19"/>
    </row>
    <row r="544" ht="12.75" spans="7:7">
      <c r="G544" s="19"/>
    </row>
    <row r="545" ht="12.75" spans="7:7">
      <c r="G545" s="19"/>
    </row>
    <row r="546" ht="12.75" spans="7:7">
      <c r="G546" s="19"/>
    </row>
    <row r="547" ht="12.75" spans="7:7">
      <c r="G547" s="19"/>
    </row>
    <row r="548" ht="12.75" spans="7:7">
      <c r="G548" s="19"/>
    </row>
    <row r="549" ht="12.75" spans="7:7">
      <c r="G549" s="19"/>
    </row>
    <row r="550" ht="12.75" spans="7:7">
      <c r="G550" s="19"/>
    </row>
    <row r="551" ht="12.75" spans="7:7">
      <c r="G551" s="19"/>
    </row>
    <row r="552" ht="12.75" spans="7:7">
      <c r="G552" s="19"/>
    </row>
    <row r="553" ht="12.75" spans="7:7">
      <c r="G553" s="19"/>
    </row>
    <row r="554" ht="12.75" spans="7:7">
      <c r="G554" s="19"/>
    </row>
    <row r="555" ht="12.75" spans="7:7">
      <c r="G555" s="19"/>
    </row>
    <row r="556" ht="12.75" spans="7:7">
      <c r="G556" s="19"/>
    </row>
    <row r="557" ht="12.75" spans="7:7">
      <c r="G557" s="19"/>
    </row>
    <row r="558" ht="12.75" spans="7:7">
      <c r="G558" s="19"/>
    </row>
    <row r="559" ht="12.75" spans="7:7">
      <c r="G559" s="19"/>
    </row>
    <row r="560" ht="12.75" spans="7:7">
      <c r="G560" s="19"/>
    </row>
    <row r="561" ht="12.75" spans="7:7">
      <c r="G561" s="19"/>
    </row>
    <row r="562" ht="12.75" spans="7:7">
      <c r="G562" s="19"/>
    </row>
    <row r="563" ht="12.75" spans="7:7">
      <c r="G563" s="19"/>
    </row>
    <row r="564" ht="12.75" spans="7:7">
      <c r="G564" s="19"/>
    </row>
    <row r="565" ht="12.75" spans="7:7">
      <c r="G565" s="19"/>
    </row>
    <row r="566" ht="12.75" spans="7:7">
      <c r="G566" s="19"/>
    </row>
    <row r="567" ht="12.75" spans="7:7">
      <c r="G567" s="19"/>
    </row>
    <row r="568" ht="12.75" spans="7:7">
      <c r="G568" s="19"/>
    </row>
    <row r="569" ht="12.75" spans="7:7">
      <c r="G569" s="19"/>
    </row>
    <row r="570" ht="12.75" spans="7:7">
      <c r="G570" s="19"/>
    </row>
    <row r="571" ht="12.75" spans="7:7">
      <c r="G571" s="19"/>
    </row>
    <row r="572" ht="12.75" spans="7:7">
      <c r="G572" s="19"/>
    </row>
    <row r="573" ht="12.75" spans="7:7">
      <c r="G573" s="19"/>
    </row>
    <row r="574" ht="12.75" spans="7:7">
      <c r="G574" s="19"/>
    </row>
    <row r="575" ht="12.75" spans="7:7">
      <c r="G575" s="19"/>
    </row>
    <row r="576" ht="12.75" spans="7:7">
      <c r="G576" s="19"/>
    </row>
    <row r="577" ht="12.75" spans="7:7">
      <c r="G577" s="19"/>
    </row>
    <row r="578" ht="12.75" spans="7:7">
      <c r="G578" s="19"/>
    </row>
    <row r="579" ht="12.75" spans="7:7">
      <c r="G579" s="19"/>
    </row>
    <row r="580" ht="12.75" spans="7:7">
      <c r="G580" s="19"/>
    </row>
    <row r="581" ht="12.75" spans="7:7">
      <c r="G581" s="19"/>
    </row>
    <row r="582" ht="12.75" spans="7:7">
      <c r="G582" s="19"/>
    </row>
    <row r="583" ht="12.75" spans="7:7">
      <c r="G583" s="19"/>
    </row>
    <row r="584" ht="12.75" spans="7:7">
      <c r="G584" s="19"/>
    </row>
    <row r="585" ht="12.75" spans="7:7">
      <c r="G585" s="19"/>
    </row>
    <row r="586" ht="12.75" spans="7:7">
      <c r="G586" s="19"/>
    </row>
    <row r="587" ht="12.75" spans="7:7">
      <c r="G587" s="19"/>
    </row>
    <row r="588" ht="12.75" spans="7:7">
      <c r="G588" s="19"/>
    </row>
    <row r="589" ht="12.75" spans="7:7">
      <c r="G589" s="19"/>
    </row>
    <row r="590" ht="12.75" spans="7:7">
      <c r="G590" s="19"/>
    </row>
    <row r="591" ht="12.75" spans="7:7">
      <c r="G591" s="19"/>
    </row>
    <row r="592" ht="12.75" spans="7:7">
      <c r="G592" s="19"/>
    </row>
    <row r="593" ht="12.75" spans="7:7">
      <c r="G593" s="19"/>
    </row>
    <row r="594" ht="12.75" spans="7:7">
      <c r="G594" s="19"/>
    </row>
    <row r="595" ht="12.75" spans="7:7">
      <c r="G595" s="19"/>
    </row>
    <row r="596" ht="12.75" spans="7:7">
      <c r="G596" s="19"/>
    </row>
    <row r="597" ht="12.75" spans="7:7">
      <c r="G597" s="19"/>
    </row>
    <row r="598" ht="12.75" spans="7:7">
      <c r="G598" s="19"/>
    </row>
    <row r="599" ht="12.75" spans="7:7">
      <c r="G599" s="19"/>
    </row>
    <row r="600" ht="12.75" spans="7:7">
      <c r="G600" s="19"/>
    </row>
    <row r="601" ht="12.75" spans="7:7">
      <c r="G601" s="19"/>
    </row>
    <row r="602" ht="12.75" spans="7:7">
      <c r="G602" s="19"/>
    </row>
    <row r="603" ht="12.75" spans="7:7">
      <c r="G603" s="19"/>
    </row>
    <row r="604" ht="12.75" spans="7:7">
      <c r="G604" s="19"/>
    </row>
    <row r="605" ht="12.75" spans="7:7">
      <c r="G605" s="19"/>
    </row>
    <row r="606" ht="12.75" spans="7:7">
      <c r="G606" s="19"/>
    </row>
    <row r="607" ht="12.75" spans="7:7">
      <c r="G607" s="19"/>
    </row>
    <row r="608" ht="12.75" spans="7:7">
      <c r="G608" s="19"/>
    </row>
    <row r="609" ht="12.75" spans="7:7">
      <c r="G609" s="19"/>
    </row>
    <row r="610" ht="12.75" spans="7:7">
      <c r="G610" s="19"/>
    </row>
    <row r="611" ht="12.75" spans="7:7">
      <c r="G611" s="19"/>
    </row>
    <row r="612" ht="12.75" spans="7:7">
      <c r="G612" s="19"/>
    </row>
    <row r="613" ht="12.75" spans="7:7">
      <c r="G613" s="19"/>
    </row>
    <row r="614" ht="12.75" spans="7:7">
      <c r="G614" s="19"/>
    </row>
    <row r="615" ht="12.75" spans="7:7">
      <c r="G615" s="19"/>
    </row>
    <row r="616" ht="12.75" spans="7:7">
      <c r="G616" s="19"/>
    </row>
    <row r="617" ht="12.75" spans="7:7">
      <c r="G617" s="19"/>
    </row>
    <row r="618" ht="12.75" spans="7:7">
      <c r="G618" s="19"/>
    </row>
    <row r="619" ht="12.75" spans="7:7">
      <c r="G619" s="19"/>
    </row>
    <row r="620" ht="12.75" spans="7:7">
      <c r="G620" s="19"/>
    </row>
    <row r="621" ht="12.75" spans="7:7">
      <c r="G621" s="19"/>
    </row>
    <row r="622" ht="12.75" spans="7:7">
      <c r="G622" s="19"/>
    </row>
    <row r="623" ht="12.75" spans="7:7">
      <c r="G623" s="19"/>
    </row>
    <row r="624" ht="12.75" spans="7:7">
      <c r="G624" s="19"/>
    </row>
    <row r="625" ht="12.75" spans="7:7">
      <c r="G625" s="19"/>
    </row>
    <row r="626" ht="12.75" spans="7:7">
      <c r="G626" s="19"/>
    </row>
    <row r="627" ht="12.75" spans="7:7">
      <c r="G627" s="19"/>
    </row>
    <row r="628" ht="12.75" spans="7:7">
      <c r="G628" s="19"/>
    </row>
    <row r="629" ht="12.75" spans="7:7">
      <c r="G629" s="19"/>
    </row>
    <row r="630" ht="12.75" spans="7:7">
      <c r="G630" s="19"/>
    </row>
    <row r="631" ht="12.75" spans="7:7">
      <c r="G631" s="19"/>
    </row>
    <row r="632" ht="12.75" spans="7:7">
      <c r="G632" s="19"/>
    </row>
    <row r="633" ht="12.75" spans="7:7">
      <c r="G633" s="19"/>
    </row>
    <row r="634" ht="12.75" spans="7:7">
      <c r="G634" s="19"/>
    </row>
    <row r="635" ht="12.75" spans="7:7">
      <c r="G635" s="19"/>
    </row>
    <row r="636" ht="12.75" spans="7:7">
      <c r="G636" s="19"/>
    </row>
    <row r="637" ht="12.75" spans="7:7">
      <c r="G637" s="19"/>
    </row>
    <row r="638" ht="12.75" spans="7:7">
      <c r="G638" s="19"/>
    </row>
    <row r="639" ht="12.75" spans="7:7">
      <c r="G639" s="19"/>
    </row>
    <row r="640" ht="12.75" spans="7:7">
      <c r="G640" s="19"/>
    </row>
    <row r="641" ht="12.75" spans="7:7">
      <c r="G641" s="19"/>
    </row>
    <row r="642" ht="12.75" spans="7:7">
      <c r="G642" s="19"/>
    </row>
    <row r="643" ht="12.75" spans="7:7">
      <c r="G643" s="19"/>
    </row>
    <row r="644" ht="12.75" spans="7:7">
      <c r="G644" s="19"/>
    </row>
    <row r="645" ht="12.75" spans="7:7">
      <c r="G645" s="19"/>
    </row>
    <row r="646" ht="12.75" spans="7:7">
      <c r="G646" s="19"/>
    </row>
    <row r="647" ht="12.75" spans="7:7">
      <c r="G647" s="19"/>
    </row>
    <row r="648" ht="12.75" spans="7:7">
      <c r="G648" s="19"/>
    </row>
    <row r="649" ht="12.75" spans="7:7">
      <c r="G649" s="19"/>
    </row>
    <row r="650" ht="12.75" spans="7:7">
      <c r="G650" s="19"/>
    </row>
    <row r="651" ht="12.75" spans="7:7">
      <c r="G651" s="19"/>
    </row>
    <row r="652" ht="12.75" spans="7:7">
      <c r="G652" s="19"/>
    </row>
    <row r="653" ht="12.75" spans="7:7">
      <c r="G653" s="19"/>
    </row>
    <row r="654" ht="12.75" spans="7:7">
      <c r="G654" s="19"/>
    </row>
    <row r="655" ht="12.75" spans="7:7">
      <c r="G655" s="19"/>
    </row>
    <row r="656" ht="12.75" spans="7:7">
      <c r="G656" s="19"/>
    </row>
    <row r="657" ht="12.75" spans="7:7">
      <c r="G657" s="19"/>
    </row>
    <row r="658" ht="12.75" spans="7:7">
      <c r="G658" s="19"/>
    </row>
    <row r="659" ht="12.75" spans="7:7">
      <c r="G659" s="19"/>
    </row>
    <row r="660" ht="12.75" spans="7:7">
      <c r="G660" s="19"/>
    </row>
    <row r="661" ht="12.75" spans="7:7">
      <c r="G661" s="19"/>
    </row>
    <row r="662" ht="12.75" spans="7:7">
      <c r="G662" s="19"/>
    </row>
    <row r="663" ht="12.75" spans="7:7">
      <c r="G663" s="19"/>
    </row>
    <row r="664" ht="12.75" spans="7:7">
      <c r="G664" s="19"/>
    </row>
    <row r="665" ht="12.75" spans="7:7">
      <c r="G665" s="19"/>
    </row>
    <row r="666" ht="12.75" spans="7:7">
      <c r="G666" s="19"/>
    </row>
    <row r="667" ht="12.75" spans="7:7">
      <c r="G667" s="19"/>
    </row>
    <row r="668" ht="12.75" spans="7:7">
      <c r="G668" s="19"/>
    </row>
    <row r="669" ht="12.75" spans="7:7">
      <c r="G669" s="19"/>
    </row>
    <row r="670" ht="12.75" spans="7:7">
      <c r="G670" s="19"/>
    </row>
    <row r="671" ht="12.75" spans="7:7">
      <c r="G671" s="19"/>
    </row>
    <row r="672" ht="12.75" spans="7:7">
      <c r="G672" s="19"/>
    </row>
    <row r="673" ht="12.75" spans="7:7">
      <c r="G673" s="19"/>
    </row>
    <row r="674" ht="12.75" spans="7:7">
      <c r="G674" s="19"/>
    </row>
    <row r="675" ht="12.75" spans="7:7">
      <c r="G675" s="19"/>
    </row>
    <row r="676" ht="12.75" spans="7:7">
      <c r="G676" s="19"/>
    </row>
    <row r="677" ht="12.75" spans="7:7">
      <c r="G677" s="19"/>
    </row>
    <row r="678" ht="12.75" spans="7:7">
      <c r="G678" s="19"/>
    </row>
    <row r="679" ht="12.75" spans="7:7">
      <c r="G679" s="19"/>
    </row>
    <row r="680" ht="12.75" spans="7:7">
      <c r="G680" s="19"/>
    </row>
    <row r="681" ht="12.75" spans="7:7">
      <c r="G681" s="19"/>
    </row>
    <row r="682" ht="12.75" spans="7:7">
      <c r="G682" s="19"/>
    </row>
    <row r="683" ht="12.75" spans="7:7">
      <c r="G683" s="19"/>
    </row>
    <row r="684" ht="12.75" spans="7:7">
      <c r="G684" s="19"/>
    </row>
    <row r="685" ht="12.75" spans="7:7">
      <c r="G685" s="19"/>
    </row>
    <row r="686" ht="12.75" spans="7:7">
      <c r="G686" s="19"/>
    </row>
    <row r="687" ht="12.75" spans="7:7">
      <c r="G687" s="19"/>
    </row>
    <row r="688" ht="12.75" spans="7:7">
      <c r="G688" s="19"/>
    </row>
    <row r="689" ht="12.75" spans="7:7">
      <c r="G689" s="19"/>
    </row>
    <row r="690" ht="12.75" spans="7:7">
      <c r="G690" s="19"/>
    </row>
    <row r="691" ht="12.75" spans="7:7">
      <c r="G691" s="19"/>
    </row>
    <row r="692" ht="12.75" spans="7:7">
      <c r="G692" s="19"/>
    </row>
    <row r="693" ht="12.75" spans="7:7">
      <c r="G693" s="19"/>
    </row>
    <row r="694" ht="12.75" spans="7:7">
      <c r="G694" s="19"/>
    </row>
    <row r="695" ht="12.75" spans="7:7">
      <c r="G695" s="19"/>
    </row>
    <row r="696" ht="12.75" spans="7:7">
      <c r="G696" s="19"/>
    </row>
    <row r="697" ht="12.75" spans="7:7">
      <c r="G697" s="19"/>
    </row>
    <row r="698" ht="12.75" spans="7:7">
      <c r="G698" s="19"/>
    </row>
    <row r="699" ht="12.75" spans="7:7">
      <c r="G699" s="19"/>
    </row>
    <row r="700" ht="12.75" spans="7:7">
      <c r="G700" s="19"/>
    </row>
    <row r="701" ht="12.75" spans="7:7">
      <c r="G701" s="19"/>
    </row>
    <row r="702" ht="12.75" spans="7:7">
      <c r="G702" s="19"/>
    </row>
    <row r="703" ht="12.75" spans="7:7">
      <c r="G703" s="19"/>
    </row>
    <row r="704" ht="12.75" spans="7:7">
      <c r="G704" s="19"/>
    </row>
    <row r="705" ht="12.75" spans="7:7">
      <c r="G705" s="19"/>
    </row>
    <row r="706" ht="12.75" spans="7:7">
      <c r="G706" s="19"/>
    </row>
    <row r="707" ht="12.75" spans="7:7">
      <c r="G707" s="19"/>
    </row>
    <row r="708" ht="12.75" spans="7:7">
      <c r="G708" s="19"/>
    </row>
    <row r="709" ht="12.75" spans="7:7">
      <c r="G709" s="19"/>
    </row>
    <row r="710" ht="12.75" spans="7:7">
      <c r="G710" s="19"/>
    </row>
    <row r="711" ht="12.75" spans="7:7">
      <c r="G711" s="19"/>
    </row>
    <row r="712" ht="12.75" spans="7:7">
      <c r="G712" s="19"/>
    </row>
    <row r="713" ht="12.75" spans="7:7">
      <c r="G713" s="19"/>
    </row>
    <row r="714" ht="12.75" spans="7:7">
      <c r="G714" s="19"/>
    </row>
    <row r="715" ht="12.75" spans="7:7">
      <c r="G715" s="19"/>
    </row>
    <row r="716" ht="12.75" spans="7:7">
      <c r="G716" s="19"/>
    </row>
    <row r="717" ht="12.75" spans="7:7">
      <c r="G717" s="19"/>
    </row>
    <row r="718" ht="12.75" spans="7:7">
      <c r="G718" s="19"/>
    </row>
    <row r="719" ht="12.75" spans="7:7">
      <c r="G719" s="19"/>
    </row>
    <row r="720" ht="12.75" spans="7:7">
      <c r="G720" s="19"/>
    </row>
    <row r="721" ht="12.75" spans="7:7">
      <c r="G721" s="19"/>
    </row>
    <row r="722" ht="12.75" spans="7:7">
      <c r="G722" s="19"/>
    </row>
    <row r="723" ht="12.75" spans="7:7">
      <c r="G723" s="19"/>
    </row>
    <row r="724" ht="12.75" spans="7:7">
      <c r="G724" s="19"/>
    </row>
    <row r="725" ht="12.75" spans="7:7">
      <c r="G725" s="19"/>
    </row>
    <row r="726" ht="12.75" spans="7:7">
      <c r="G726" s="19"/>
    </row>
    <row r="727" ht="12.75" spans="7:7">
      <c r="G727" s="19"/>
    </row>
    <row r="728" ht="12.75" spans="7:7">
      <c r="G728" s="19"/>
    </row>
    <row r="729" ht="12.75" spans="7:7">
      <c r="G729" s="19"/>
    </row>
    <row r="730" ht="12.75" spans="7:7">
      <c r="G730" s="19"/>
    </row>
    <row r="731" ht="12.75" spans="7:7">
      <c r="G731" s="19"/>
    </row>
    <row r="732" ht="12.75" spans="7:7">
      <c r="G732" s="19"/>
    </row>
    <row r="733" ht="12.75" spans="7:7">
      <c r="G733" s="19"/>
    </row>
    <row r="734" ht="12.75" spans="7:7">
      <c r="G734" s="19"/>
    </row>
    <row r="735" ht="12.75" spans="7:7">
      <c r="G735" s="19"/>
    </row>
    <row r="736" ht="12.75" spans="7:7">
      <c r="G736" s="19"/>
    </row>
    <row r="737" ht="12.75" spans="7:7">
      <c r="G737" s="19"/>
    </row>
    <row r="738" ht="12.75" spans="7:7">
      <c r="G738" s="19"/>
    </row>
    <row r="739" ht="12.75" spans="7:7">
      <c r="G739" s="19"/>
    </row>
    <row r="740" ht="12.75" spans="7:7">
      <c r="G740" s="19"/>
    </row>
    <row r="741" ht="12.75" spans="7:7">
      <c r="G741" s="19"/>
    </row>
    <row r="742" ht="12.75" spans="7:7">
      <c r="G742" s="19"/>
    </row>
    <row r="743" ht="12.75" spans="7:7">
      <c r="G743" s="19"/>
    </row>
    <row r="744" ht="12.75" spans="7:7">
      <c r="G744" s="19"/>
    </row>
    <row r="745" ht="12.75" spans="7:7">
      <c r="G745" s="19"/>
    </row>
    <row r="746" ht="12.75" spans="7:7">
      <c r="G746" s="19"/>
    </row>
    <row r="747" ht="12.75" spans="7:7">
      <c r="G747" s="19"/>
    </row>
    <row r="748" ht="12.75" spans="7:7">
      <c r="G748" s="19"/>
    </row>
    <row r="749" ht="12.75" spans="7:7">
      <c r="G749" s="19"/>
    </row>
    <row r="750" ht="12.75" spans="7:7">
      <c r="G750" s="19"/>
    </row>
    <row r="751" ht="12.75" spans="7:7">
      <c r="G751" s="19"/>
    </row>
    <row r="752" ht="12.75" spans="7:7">
      <c r="G752" s="19"/>
    </row>
    <row r="753" ht="12.75" spans="7:7">
      <c r="G753" s="19"/>
    </row>
    <row r="754" ht="12.75" spans="7:7">
      <c r="G754" s="19"/>
    </row>
    <row r="755" ht="12.75" spans="7:7">
      <c r="G755" s="19"/>
    </row>
    <row r="756" ht="12.75" spans="7:7">
      <c r="G756" s="19"/>
    </row>
    <row r="757" ht="12.75" spans="7:7">
      <c r="G757" s="19"/>
    </row>
    <row r="758" ht="12.75" spans="7:7">
      <c r="G758" s="19"/>
    </row>
    <row r="759" ht="12.75" spans="7:7">
      <c r="G759" s="19"/>
    </row>
    <row r="760" ht="12.75" spans="7:7">
      <c r="G760" s="19"/>
    </row>
    <row r="761" ht="12.75" spans="7:7">
      <c r="G761" s="19"/>
    </row>
    <row r="762" ht="12.75" spans="7:7">
      <c r="G762" s="19"/>
    </row>
    <row r="763" ht="12.75" spans="7:7">
      <c r="G763" s="19"/>
    </row>
    <row r="764" ht="12.75" spans="7:7">
      <c r="G764" s="19"/>
    </row>
    <row r="765" ht="12.75" spans="7:7">
      <c r="G765" s="19"/>
    </row>
    <row r="766" ht="12.75" spans="7:7">
      <c r="G766" s="19"/>
    </row>
    <row r="767" ht="12.75" spans="7:7">
      <c r="G767" s="19"/>
    </row>
    <row r="768" ht="12.75" spans="7:7">
      <c r="G768" s="19"/>
    </row>
    <row r="769" ht="12.75" spans="7:7">
      <c r="G769" s="19"/>
    </row>
    <row r="770" ht="12.75" spans="7:7">
      <c r="G770" s="19"/>
    </row>
    <row r="771" ht="12.75" spans="7:7">
      <c r="G771" s="19"/>
    </row>
    <row r="772" ht="12.75" spans="7:7">
      <c r="G772" s="19"/>
    </row>
    <row r="773" ht="12.75" spans="7:7">
      <c r="G773" s="19"/>
    </row>
    <row r="774" ht="12.75" spans="7:7">
      <c r="G774" s="19"/>
    </row>
    <row r="775" ht="12.75" spans="7:7">
      <c r="G775" s="19"/>
    </row>
    <row r="776" ht="12.75" spans="7:7">
      <c r="G776" s="19"/>
    </row>
    <row r="777" ht="12.75" spans="7:7">
      <c r="G777" s="19"/>
    </row>
    <row r="778" ht="12.75" spans="7:7">
      <c r="G778" s="19"/>
    </row>
    <row r="779" ht="12.75" spans="7:7">
      <c r="G779" s="19"/>
    </row>
    <row r="780" ht="12.75" spans="7:7">
      <c r="G780" s="19"/>
    </row>
    <row r="781" ht="12.75" spans="7:7">
      <c r="G781" s="19"/>
    </row>
    <row r="782" ht="12.75" spans="7:7">
      <c r="G782" s="19"/>
    </row>
    <row r="783" ht="12.75" spans="7:7">
      <c r="G783" s="19"/>
    </row>
    <row r="784" ht="12.75" spans="7:7">
      <c r="G784" s="19"/>
    </row>
    <row r="785" ht="12.75" spans="7:7">
      <c r="G785" s="19"/>
    </row>
    <row r="786" ht="12.75" spans="7:7">
      <c r="G786" s="19"/>
    </row>
    <row r="787" ht="12.75" spans="7:7">
      <c r="G787" s="19"/>
    </row>
    <row r="788" ht="12.75" spans="7:7">
      <c r="G788" s="19"/>
    </row>
    <row r="789" ht="12.75" spans="7:7">
      <c r="G789" s="19"/>
    </row>
    <row r="790" ht="12.75" spans="7:7">
      <c r="G790" s="19"/>
    </row>
    <row r="791" ht="12.75" spans="7:7">
      <c r="G791" s="19"/>
    </row>
    <row r="792" ht="12.75" spans="7:7">
      <c r="G792" s="19"/>
    </row>
    <row r="793" ht="12.75" spans="7:7">
      <c r="G793" s="19"/>
    </row>
    <row r="794" ht="12.75" spans="7:7">
      <c r="G794" s="19"/>
    </row>
    <row r="795" ht="12.75" spans="7:7">
      <c r="G795" s="19"/>
    </row>
    <row r="796" ht="12.75" spans="7:7">
      <c r="G796" s="19"/>
    </row>
    <row r="797" ht="12.75" spans="7:7">
      <c r="G797" s="19"/>
    </row>
    <row r="798" ht="12.75" spans="7:7">
      <c r="G798" s="19"/>
    </row>
    <row r="799" ht="12.75" spans="7:7">
      <c r="G799" s="19"/>
    </row>
    <row r="800" ht="12.75" spans="7:7">
      <c r="G800" s="19"/>
    </row>
    <row r="801" ht="12.75" spans="7:7">
      <c r="G801" s="19"/>
    </row>
    <row r="802" ht="12.75" spans="7:7">
      <c r="G802" s="19"/>
    </row>
    <row r="803" ht="12.75" spans="7:7">
      <c r="G803" s="19"/>
    </row>
    <row r="804" ht="12.75" spans="7:7">
      <c r="G804" s="19"/>
    </row>
    <row r="805" ht="12.75" spans="7:7">
      <c r="G805" s="19"/>
    </row>
    <row r="806" ht="12.75" spans="7:7">
      <c r="G806" s="19"/>
    </row>
    <row r="807" ht="12.75" spans="7:7">
      <c r="G807" s="19"/>
    </row>
    <row r="808" ht="12.75" spans="7:7">
      <c r="G808" s="19"/>
    </row>
    <row r="809" ht="12.75" spans="7:7">
      <c r="G809" s="19"/>
    </row>
    <row r="810" ht="12.75" spans="7:7">
      <c r="G810" s="19"/>
    </row>
    <row r="811" ht="12.75" spans="7:7">
      <c r="G811" s="19"/>
    </row>
    <row r="812" ht="12.75" spans="7:7">
      <c r="G812" s="19"/>
    </row>
    <row r="813" ht="12.75" spans="7:7">
      <c r="G813" s="19"/>
    </row>
    <row r="814" ht="12.75" spans="7:7">
      <c r="G814" s="19"/>
    </row>
    <row r="815" ht="12.75" spans="7:7">
      <c r="G815" s="19"/>
    </row>
    <row r="816" ht="12.75" spans="7:7">
      <c r="G816" s="19"/>
    </row>
    <row r="817" ht="12.75" spans="7:7">
      <c r="G817" s="19"/>
    </row>
    <row r="818" ht="12.75" spans="7:7">
      <c r="G818" s="19"/>
    </row>
    <row r="819" ht="12.75" spans="7:7">
      <c r="G819" s="19"/>
    </row>
    <row r="820" ht="12.75" spans="7:7">
      <c r="G820" s="19"/>
    </row>
    <row r="821" ht="12.75" spans="7:7">
      <c r="G821" s="19"/>
    </row>
    <row r="822" ht="12.75" spans="7:7">
      <c r="G822" s="19"/>
    </row>
    <row r="823" ht="12.75" spans="7:7">
      <c r="G823" s="19"/>
    </row>
    <row r="824" ht="12.75" spans="7:7">
      <c r="G824" s="19"/>
    </row>
    <row r="825" ht="12.75" spans="7:7">
      <c r="G825" s="19"/>
    </row>
    <row r="826" ht="12.75" spans="7:7">
      <c r="G826" s="19"/>
    </row>
    <row r="827" ht="12.75" spans="7:7">
      <c r="G827" s="19"/>
    </row>
    <row r="828" ht="12.75" spans="7:7">
      <c r="G828" s="19"/>
    </row>
    <row r="829" ht="12.75" spans="7:7">
      <c r="G829" s="19"/>
    </row>
    <row r="830" ht="12.75" spans="7:7">
      <c r="G830" s="19"/>
    </row>
    <row r="831" ht="12.75" spans="7:7">
      <c r="G831" s="19"/>
    </row>
    <row r="832" ht="12.75" spans="7:7">
      <c r="G832" s="19"/>
    </row>
    <row r="833" ht="12.75" spans="7:7">
      <c r="G833" s="19"/>
    </row>
    <row r="834" ht="12.75" spans="7:7">
      <c r="G834" s="19"/>
    </row>
    <row r="835" ht="12.75" spans="7:7">
      <c r="G835" s="19"/>
    </row>
    <row r="836" ht="12.75" spans="7:7">
      <c r="G836" s="19"/>
    </row>
    <row r="837" ht="12.75" spans="7:7">
      <c r="G837" s="19"/>
    </row>
    <row r="838" ht="12.75" spans="7:7">
      <c r="G838" s="19"/>
    </row>
    <row r="839" ht="12.75" spans="7:7">
      <c r="G839" s="19"/>
    </row>
    <row r="840" ht="12.75" spans="7:7">
      <c r="G840" s="19"/>
    </row>
    <row r="841" ht="12.75" spans="7:7">
      <c r="G841" s="19"/>
    </row>
    <row r="842" ht="12.75" spans="7:7">
      <c r="G842" s="19"/>
    </row>
    <row r="843" ht="12.75" spans="7:7">
      <c r="G843" s="19"/>
    </row>
    <row r="844" ht="12.75" spans="7:7">
      <c r="G844" s="19"/>
    </row>
    <row r="845" ht="12.75" spans="7:7">
      <c r="G845" s="19"/>
    </row>
    <row r="846" ht="12.75" spans="7:7">
      <c r="G846" s="19"/>
    </row>
    <row r="847" ht="12.75" spans="7:7">
      <c r="G847" s="19"/>
    </row>
    <row r="848" ht="12.75" spans="7:7">
      <c r="G848" s="19"/>
    </row>
    <row r="849" ht="12.75" spans="7:7">
      <c r="G849" s="19"/>
    </row>
    <row r="850" ht="12.75" spans="7:7">
      <c r="G850" s="19"/>
    </row>
    <row r="851" ht="12.75" spans="7:7">
      <c r="G851" s="19"/>
    </row>
    <row r="852" ht="12.75" spans="7:7">
      <c r="G852" s="19"/>
    </row>
    <row r="853" ht="12.75" spans="7:7">
      <c r="G853" s="19"/>
    </row>
    <row r="854" ht="12.75" spans="7:7">
      <c r="G854" s="19"/>
    </row>
    <row r="855" ht="12.75" spans="7:7">
      <c r="G855" s="19"/>
    </row>
    <row r="856" ht="12.75" spans="7:7">
      <c r="G856" s="19"/>
    </row>
    <row r="857" ht="12.75" spans="7:7">
      <c r="G857" s="19"/>
    </row>
    <row r="858" ht="12.75" spans="7:7">
      <c r="G858" s="19"/>
    </row>
    <row r="859" ht="12.75" spans="7:7">
      <c r="G859" s="19"/>
    </row>
    <row r="860" ht="12.75" spans="7:7">
      <c r="G860" s="19"/>
    </row>
    <row r="861" ht="12.75" spans="7:7">
      <c r="G861" s="19"/>
    </row>
    <row r="862" ht="12.75" spans="7:7">
      <c r="G862" s="19"/>
    </row>
    <row r="863" ht="12.75" spans="7:7">
      <c r="G863" s="19"/>
    </row>
    <row r="864" ht="12.75" spans="7:7">
      <c r="G864" s="19"/>
    </row>
    <row r="865" ht="12.75" spans="7:7">
      <c r="G865" s="19"/>
    </row>
    <row r="866" ht="12.75" spans="7:7">
      <c r="G866" s="19"/>
    </row>
    <row r="867" ht="12.75" spans="7:7">
      <c r="G867" s="19"/>
    </row>
    <row r="868" ht="12.75" spans="7:7">
      <c r="G868" s="19"/>
    </row>
    <row r="869" ht="12.75" spans="7:7">
      <c r="G869" s="19"/>
    </row>
    <row r="870" ht="12.75" spans="7:7">
      <c r="G870" s="19"/>
    </row>
    <row r="871" ht="12.75" spans="7:7">
      <c r="G871" s="19"/>
    </row>
    <row r="872" ht="12.75" spans="7:7">
      <c r="G872" s="19"/>
    </row>
    <row r="873" ht="12.75" spans="7:7">
      <c r="G873" s="19"/>
    </row>
    <row r="874" ht="12.75" spans="7:7">
      <c r="G874" s="19"/>
    </row>
    <row r="875" ht="12.75" spans="7:7">
      <c r="G875" s="19"/>
    </row>
    <row r="876" ht="12.75" spans="7:7">
      <c r="G876" s="19"/>
    </row>
    <row r="877" ht="12.75" spans="7:7">
      <c r="G877" s="19"/>
    </row>
    <row r="878" ht="12.75" spans="7:7">
      <c r="G878" s="19"/>
    </row>
    <row r="879" ht="12.75" spans="7:7">
      <c r="G879" s="19"/>
    </row>
    <row r="880" ht="12.75" spans="7:7">
      <c r="G880" s="19"/>
    </row>
    <row r="881" ht="12.75" spans="7:7">
      <c r="G881" s="19"/>
    </row>
    <row r="882" ht="12.75" spans="7:7">
      <c r="G882" s="19"/>
    </row>
    <row r="883" ht="12.75" spans="7:7">
      <c r="G883" s="19"/>
    </row>
    <row r="884" ht="12.75" spans="7:7">
      <c r="G884" s="19"/>
    </row>
    <row r="885" ht="12.75" spans="7:7">
      <c r="G885" s="19"/>
    </row>
    <row r="886" ht="12.75" spans="7:7">
      <c r="G886" s="19"/>
    </row>
    <row r="887" ht="12.75" spans="7:7">
      <c r="G887" s="19"/>
    </row>
    <row r="888" ht="12.75" spans="7:7">
      <c r="G888" s="19"/>
    </row>
    <row r="889" ht="12.75" spans="7:7">
      <c r="G889" s="19"/>
    </row>
    <row r="890" ht="12.75" spans="7:7">
      <c r="G890" s="19"/>
    </row>
    <row r="891" ht="12.75" spans="7:7">
      <c r="G891" s="19"/>
    </row>
    <row r="892" ht="12.75" spans="7:7">
      <c r="G892" s="19"/>
    </row>
    <row r="893" ht="12.75" spans="7:7">
      <c r="G893" s="19"/>
    </row>
    <row r="894" ht="12.75" spans="7:7">
      <c r="G894" s="19"/>
    </row>
    <row r="895" ht="12.75" spans="7:7">
      <c r="G895" s="19"/>
    </row>
    <row r="896" ht="12.75" spans="7:7">
      <c r="G896" s="19"/>
    </row>
    <row r="897" ht="12.75" spans="7:7">
      <c r="G897" s="19"/>
    </row>
    <row r="898" ht="12.75" spans="7:7">
      <c r="G898" s="19"/>
    </row>
    <row r="899" ht="12.75" spans="7:7">
      <c r="G899" s="19"/>
    </row>
    <row r="900" ht="12.75" spans="7:7">
      <c r="G900" s="19"/>
    </row>
    <row r="901" ht="12.75" spans="7:7">
      <c r="G901" s="19"/>
    </row>
    <row r="902" ht="12.75" spans="7:7">
      <c r="G902" s="19"/>
    </row>
    <row r="903" ht="12.75" spans="7:7">
      <c r="G903" s="19"/>
    </row>
    <row r="904" ht="12.75" spans="7:7">
      <c r="G904" s="19"/>
    </row>
    <row r="905" ht="12.75" spans="7:7">
      <c r="G905" s="19"/>
    </row>
    <row r="906" ht="12.75" spans="7:7">
      <c r="G906" s="19"/>
    </row>
    <row r="907" ht="12.75" spans="7:7">
      <c r="G907" s="19"/>
    </row>
    <row r="908" ht="12.75" spans="7:7">
      <c r="G908" s="19"/>
    </row>
    <row r="909" ht="12.75" spans="7:7">
      <c r="G909" s="19"/>
    </row>
    <row r="910" ht="12.75" spans="7:7">
      <c r="G910" s="19"/>
    </row>
    <row r="911" ht="12.75" spans="7:7">
      <c r="G911" s="19"/>
    </row>
    <row r="912" ht="12.75" spans="7:7">
      <c r="G912" s="19"/>
    </row>
    <row r="913" ht="12.75" spans="7:7">
      <c r="G913" s="19"/>
    </row>
    <row r="914" ht="12.75" spans="7:7">
      <c r="G914" s="19"/>
    </row>
    <row r="915" ht="12.75" spans="7:7">
      <c r="G915" s="19"/>
    </row>
    <row r="916" ht="12.75" spans="7:7">
      <c r="G916" s="19"/>
    </row>
    <row r="917" ht="12.75" spans="7:7">
      <c r="G917" s="19"/>
    </row>
    <row r="918" ht="12.75" spans="7:7">
      <c r="G918" s="19"/>
    </row>
    <row r="919" ht="12.75" spans="7:7">
      <c r="G919" s="19"/>
    </row>
    <row r="920" ht="12.75" spans="7:7">
      <c r="G920" s="19"/>
    </row>
    <row r="921" ht="12.75" spans="7:7">
      <c r="G921" s="19"/>
    </row>
    <row r="922" ht="12.75" spans="7:7">
      <c r="G922" s="19"/>
    </row>
    <row r="923" ht="12.75" spans="7:7">
      <c r="G923" s="19"/>
    </row>
    <row r="924" ht="12.75" spans="7:7">
      <c r="G924" s="19"/>
    </row>
    <row r="925" ht="12.75" spans="7:7">
      <c r="G925" s="19"/>
    </row>
    <row r="926" ht="12.75" spans="7:7">
      <c r="G926" s="19"/>
    </row>
    <row r="927" ht="12.75" spans="7:7">
      <c r="G927" s="19"/>
    </row>
    <row r="928" ht="12.75" spans="7:7">
      <c r="G928" s="19"/>
    </row>
    <row r="929" ht="12.75" spans="7:7">
      <c r="G929" s="19"/>
    </row>
    <row r="930" ht="12.75" spans="7:7">
      <c r="G930" s="19"/>
    </row>
    <row r="931" ht="12.75" spans="7:7">
      <c r="G931" s="19"/>
    </row>
    <row r="932" ht="12.75" spans="7:7">
      <c r="G932" s="19"/>
    </row>
    <row r="933" ht="12.75" spans="7:7">
      <c r="G933" s="19"/>
    </row>
    <row r="934" ht="12.75" spans="7:7">
      <c r="G934" s="19"/>
    </row>
    <row r="935" ht="12.75" spans="7:7">
      <c r="G935" s="19"/>
    </row>
    <row r="936" ht="12.75" spans="7:7">
      <c r="G936" s="19"/>
    </row>
    <row r="937" ht="12.75" spans="7:7">
      <c r="G937" s="19"/>
    </row>
    <row r="938" ht="12.75" spans="7:7">
      <c r="G938" s="19"/>
    </row>
    <row r="939" ht="12.75" spans="7:7">
      <c r="G939" s="19"/>
    </row>
    <row r="940" ht="12.75" spans="7:7">
      <c r="G940" s="19"/>
    </row>
    <row r="941" ht="12.75" spans="7:7">
      <c r="G941" s="19"/>
    </row>
    <row r="942" ht="12.75" spans="7:7">
      <c r="G942" s="19"/>
    </row>
    <row r="943" ht="12.75" spans="7:7">
      <c r="G943" s="19"/>
    </row>
    <row r="944" ht="12.75" spans="7:7">
      <c r="G944" s="19"/>
    </row>
    <row r="945" ht="12.75" spans="7:7">
      <c r="G945" s="19"/>
    </row>
    <row r="946" ht="12.75" spans="7:7">
      <c r="G946" s="19"/>
    </row>
    <row r="947" ht="12.75" spans="7:7">
      <c r="G947" s="19"/>
    </row>
    <row r="948" ht="12.75" spans="7:7">
      <c r="G948" s="19"/>
    </row>
    <row r="949" ht="12.75" spans="7:7">
      <c r="G949" s="19"/>
    </row>
    <row r="950" ht="12.75" spans="7:7">
      <c r="G950" s="19"/>
    </row>
    <row r="951" ht="12.75" spans="7:7">
      <c r="G951" s="19"/>
    </row>
    <row r="952" ht="12.75" spans="7:7">
      <c r="G952" s="19"/>
    </row>
    <row r="953" ht="12.75" spans="7:7">
      <c r="G953" s="19"/>
    </row>
    <row r="954" ht="12.75" spans="7:7">
      <c r="G954" s="19"/>
    </row>
    <row r="955" ht="12.75" spans="7:7">
      <c r="G955" s="19"/>
    </row>
    <row r="956" ht="12.75" spans="7:7">
      <c r="G956" s="19"/>
    </row>
    <row r="957" ht="12.75" spans="7:7">
      <c r="G957" s="19"/>
    </row>
    <row r="958" ht="12.75" spans="7:7">
      <c r="G958" s="19"/>
    </row>
    <row r="959" ht="12.75" spans="7:7">
      <c r="G959" s="19"/>
    </row>
    <row r="960" ht="12.75" spans="7:7">
      <c r="G960" s="19"/>
    </row>
    <row r="961" ht="12.75" spans="7:7">
      <c r="G961" s="19"/>
    </row>
    <row r="962" ht="12.75" spans="7:7">
      <c r="G962" s="19"/>
    </row>
    <row r="963" ht="12.75" spans="7:7">
      <c r="G963" s="19"/>
    </row>
    <row r="964" ht="12.75" spans="7:7">
      <c r="G964" s="19"/>
    </row>
    <row r="965" ht="12.75" spans="7:7">
      <c r="G965" s="19"/>
    </row>
    <row r="966" ht="12.75" spans="7:7">
      <c r="G966" s="19"/>
    </row>
    <row r="967" ht="12.75" spans="7:7">
      <c r="G967" s="19"/>
    </row>
    <row r="968" ht="12.75" spans="7:7">
      <c r="G968" s="19"/>
    </row>
    <row r="969" ht="12.75" spans="7:7">
      <c r="G969" s="19"/>
    </row>
    <row r="970" ht="12.75" spans="7:7">
      <c r="G970" s="19"/>
    </row>
    <row r="971" ht="12.75" spans="7:7">
      <c r="G971" s="19"/>
    </row>
    <row r="972" ht="12.75" spans="7:7">
      <c r="G972" s="19"/>
    </row>
    <row r="973" ht="12.75" spans="7:7">
      <c r="G973" s="19"/>
    </row>
    <row r="974" ht="12.75" spans="7:7">
      <c r="G974" s="19"/>
    </row>
    <row r="975" ht="12.75" spans="7:7">
      <c r="G975" s="19"/>
    </row>
    <row r="976" ht="12.75" spans="7:7">
      <c r="G976" s="19"/>
    </row>
    <row r="977" ht="12.75" spans="7:7">
      <c r="G977" s="19"/>
    </row>
    <row r="978" ht="12.75" spans="7:7">
      <c r="G978" s="19"/>
    </row>
    <row r="979" ht="12.75" spans="7:7">
      <c r="G979" s="19"/>
    </row>
    <row r="980" ht="12.75" spans="7:7">
      <c r="G980" s="19"/>
    </row>
    <row r="981" ht="12.75" spans="7:7">
      <c r="G981" s="19"/>
    </row>
    <row r="982" ht="12.75" spans="7:7">
      <c r="G982" s="19"/>
    </row>
    <row r="983" ht="12.75" spans="7:7">
      <c r="G983" s="19"/>
    </row>
    <row r="984" ht="12.75" spans="7:7">
      <c r="G984" s="19"/>
    </row>
    <row r="985" ht="12.75" spans="7:7">
      <c r="G985" s="19"/>
    </row>
    <row r="986" ht="12.75" spans="7:7">
      <c r="G986" s="19"/>
    </row>
    <row r="987" ht="12.75" spans="7:7">
      <c r="G987" s="19"/>
    </row>
    <row r="988" ht="12.75" spans="7:7">
      <c r="G988" s="19"/>
    </row>
    <row r="989" ht="12.75" spans="7:7">
      <c r="G989" s="19"/>
    </row>
    <row r="990" ht="12.75" spans="7:7">
      <c r="G990" s="1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Recetas</vt:lpstr>
      <vt:lpstr>receta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</cp:lastModifiedBy>
  <dcterms:created xsi:type="dcterms:W3CDTF">2020-12-03T06:48:00Z</dcterms:created>
  <dcterms:modified xsi:type="dcterms:W3CDTF">2020-12-03T14:37:16Z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