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FIME2\Octavo semestre\Teoria de la información y metodos de codificaciópn\"/>
    </mc:Choice>
  </mc:AlternateContent>
  <xr:revisionPtr revIDLastSave="0" documentId="13_ncr:1_{0AE0A624-C276-4BCE-B76B-7419DE32C12B}" xr6:coauthVersionLast="47" xr6:coauthVersionMax="47" xr10:uidLastSave="{00000000-0000-0000-0000-000000000000}"/>
  <bookViews>
    <workbookView xWindow="828" yWindow="-108" windowWidth="22320" windowHeight="13176" xr2:uid="{E6B7AF9D-9652-4C3D-B151-CF3DB242AC68}"/>
  </bookViews>
  <sheets>
    <sheet name="P1" sheetId="2" r:id="rId1"/>
    <sheet name="P2" sheetId="1" r:id="rId2"/>
    <sheet name="P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8" i="2" l="1"/>
  <c r="S28" i="2"/>
  <c r="J43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S7" i="2"/>
  <c r="H4" i="1"/>
  <c r="G17" i="1"/>
  <c r="D7" i="1"/>
  <c r="E7" i="1"/>
  <c r="E16" i="1" s="1"/>
  <c r="C7" i="1"/>
  <c r="F6" i="1"/>
  <c r="D6" i="1"/>
  <c r="D15" i="1" s="1"/>
  <c r="C6" i="1"/>
  <c r="C15" i="1" s="1"/>
  <c r="F5" i="1"/>
  <c r="E5" i="1"/>
  <c r="E14" i="1" s="1"/>
  <c r="C5" i="1"/>
  <c r="F4" i="1"/>
  <c r="F13" i="1" s="1"/>
  <c r="E4" i="1"/>
  <c r="D4" i="1"/>
  <c r="E13" i="1"/>
  <c r="E17" i="1" s="1"/>
  <c r="C14" i="1"/>
  <c r="F16" i="1"/>
  <c r="C16" i="1"/>
  <c r="E15" i="1"/>
  <c r="D14" i="1"/>
  <c r="C13" i="1"/>
  <c r="D16" i="1"/>
  <c r="F15" i="1"/>
  <c r="D13" i="1"/>
  <c r="D17" i="1" s="1"/>
  <c r="G13" i="1" l="1"/>
  <c r="C17" i="1"/>
  <c r="G16" i="1"/>
  <c r="G15" i="1"/>
  <c r="F14" i="1"/>
  <c r="G14" i="1" s="1"/>
  <c r="F17" i="1" l="1"/>
  <c r="C18" i="1"/>
</calcChain>
</file>

<file path=xl/sharedStrings.xml><?xml version="1.0" encoding="utf-8"?>
<sst xmlns="http://schemas.openxmlformats.org/spreadsheetml/2006/main" count="194" uniqueCount="97">
  <si>
    <t>A= a,b,c,d</t>
  </si>
  <si>
    <t>a</t>
  </si>
  <si>
    <t>b</t>
  </si>
  <si>
    <t>c</t>
  </si>
  <si>
    <t>d</t>
  </si>
  <si>
    <t>FE</t>
  </si>
  <si>
    <t>Probabilidades de transmisión</t>
  </si>
  <si>
    <t>Salidas</t>
  </si>
  <si>
    <t>Suma T Matriz</t>
  </si>
  <si>
    <t>Frecuencias</t>
  </si>
  <si>
    <t>de Salida</t>
  </si>
  <si>
    <t>Utilizaremos este para la capacidad del canal</t>
  </si>
  <si>
    <t xml:space="preserve">Capacidad del canal </t>
  </si>
  <si>
    <t>Oculis</t>
  </si>
  <si>
    <t>ignis</t>
  </si>
  <si>
    <t>acdegikl</t>
  </si>
  <si>
    <t>norstuvy</t>
  </si>
  <si>
    <t>acde</t>
  </si>
  <si>
    <t>gikl</t>
  </si>
  <si>
    <t>nors</t>
  </si>
  <si>
    <t>tuvy</t>
  </si>
  <si>
    <t>ac</t>
  </si>
  <si>
    <t>de</t>
  </si>
  <si>
    <t>gi</t>
  </si>
  <si>
    <t>kl</t>
  </si>
  <si>
    <t>no</t>
  </si>
  <si>
    <t>rs</t>
  </si>
  <si>
    <t>tu</t>
  </si>
  <si>
    <t>vy</t>
  </si>
  <si>
    <t>0            1</t>
  </si>
  <si>
    <t xml:space="preserve">0   1 </t>
  </si>
  <si>
    <t>e</t>
  </si>
  <si>
    <t>g</t>
  </si>
  <si>
    <t>i</t>
  </si>
  <si>
    <t>k</t>
  </si>
  <si>
    <t>l</t>
  </si>
  <si>
    <t>n</t>
  </si>
  <si>
    <t>o</t>
  </si>
  <si>
    <t>r</t>
  </si>
  <si>
    <t>s</t>
  </si>
  <si>
    <t>t</t>
  </si>
  <si>
    <t>y</t>
  </si>
  <si>
    <t>v</t>
  </si>
  <si>
    <t>Ls</t>
  </si>
  <si>
    <t>S1</t>
  </si>
  <si>
    <t>0000</t>
  </si>
  <si>
    <t>S2</t>
  </si>
  <si>
    <t>0001</t>
  </si>
  <si>
    <t>S3</t>
  </si>
  <si>
    <t>0010</t>
  </si>
  <si>
    <t>S4</t>
  </si>
  <si>
    <t>0011</t>
  </si>
  <si>
    <t>S5</t>
  </si>
  <si>
    <t>0100</t>
  </si>
  <si>
    <t>S6</t>
  </si>
  <si>
    <t>0101</t>
  </si>
  <si>
    <t>S7</t>
  </si>
  <si>
    <t>0110</t>
  </si>
  <si>
    <t>S8</t>
  </si>
  <si>
    <t>0111</t>
  </si>
  <si>
    <t>S9</t>
  </si>
  <si>
    <t>1000</t>
  </si>
  <si>
    <t>S10</t>
  </si>
  <si>
    <t>1001</t>
  </si>
  <si>
    <t>S11</t>
  </si>
  <si>
    <t>1010</t>
  </si>
  <si>
    <t>S12</t>
  </si>
  <si>
    <t>1011</t>
  </si>
  <si>
    <t>S13</t>
  </si>
  <si>
    <t>1100</t>
  </si>
  <si>
    <t>u</t>
  </si>
  <si>
    <t>S14</t>
  </si>
  <si>
    <t>1101</t>
  </si>
  <si>
    <t>S15</t>
  </si>
  <si>
    <t>1110</t>
  </si>
  <si>
    <t>S16</t>
  </si>
  <si>
    <t>1111</t>
  </si>
  <si>
    <t>Lms</t>
  </si>
  <si>
    <t>bits/sim</t>
  </si>
  <si>
    <t>RC</t>
  </si>
  <si>
    <t>Entropía</t>
  </si>
  <si>
    <t>Entropía máxima debido a que son equiprobables</t>
  </si>
  <si>
    <t>En un árbol jerarquico la códificación sería la misma ya que son equiprobables</t>
  </si>
  <si>
    <t>por transmisión de datos</t>
  </si>
  <si>
    <t>Codificación</t>
  </si>
  <si>
    <t>100100011101011101011011</t>
  </si>
  <si>
    <t>videre</t>
  </si>
  <si>
    <t>111001010010001110100011</t>
  </si>
  <si>
    <t>kyrie</t>
  </si>
  <si>
    <t>01101111101001010011</t>
  </si>
  <si>
    <t>eleison</t>
  </si>
  <si>
    <t>0011011100110101101110011000</t>
  </si>
  <si>
    <t>sancta</t>
  </si>
  <si>
    <t>101100001000000111000000</t>
  </si>
  <si>
    <t>01010100100001011011</t>
  </si>
  <si>
    <t>divine</t>
  </si>
  <si>
    <t>001001011110010110000011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</si>
</sst>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ECC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0" fillId="0" borderId="0" xfId="0" applyAlignment="1">
      <alignment horizontal="left"/>
    </xf>
    <xf numFmtId="0" fontId="0" fillId="8" borderId="0" xfId="0" applyFill="1"/>
    <xf numFmtId="49" fontId="0" fillId="0" borderId="0" xfId="0" applyNumberFormat="1"/>
    <xf numFmtId="0" fontId="0" fillId="9" borderId="0" xfId="0" applyFill="1"/>
    <xf numFmtId="49" fontId="0" fillId="10" borderId="0" xfId="0" applyNumberFormat="1" applyFill="1"/>
    <xf numFmtId="0" fontId="0" fillId="10" borderId="0" xfId="0" applyFill="1"/>
    <xf numFmtId="0" fontId="0" fillId="11" borderId="0" xfId="0" applyFill="1"/>
    <xf numFmtId="0" fontId="0" fillId="5" borderId="1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CC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131885</xdr:colOff>
      <xdr:row>7</xdr:row>
      <xdr:rowOff>161191</xdr:rowOff>
    </xdr:from>
    <xdr:to>
      <xdr:col>18</xdr:col>
      <xdr:colOff>63759</xdr:colOff>
      <xdr:row>10</xdr:row>
      <xdr:rowOff>80596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3CF047E-E42A-4F48-832E-3883035CA754}"/>
            </a:ext>
          </a:extLst>
        </xdr:cNvPr>
        <xdr:cNvCxnSpPr/>
      </xdr:nvCxnSpPr>
      <xdr:spPr>
        <a:xfrm flipH="1">
          <a:off x="5206805" y="1989991"/>
          <a:ext cx="1859734" cy="468045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68437</xdr:colOff>
      <xdr:row>7</xdr:row>
      <xdr:rowOff>163671</xdr:rowOff>
    </xdr:from>
    <xdr:to>
      <xdr:col>18</xdr:col>
      <xdr:colOff>322384</xdr:colOff>
      <xdr:row>10</xdr:row>
      <xdr:rowOff>7327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1E51135-B4E9-4904-B37A-2FCDAB5BCE6D}"/>
            </a:ext>
          </a:extLst>
        </xdr:cNvPr>
        <xdr:cNvCxnSpPr/>
      </xdr:nvCxnSpPr>
      <xdr:spPr>
        <a:xfrm>
          <a:off x="7071217" y="1992471"/>
          <a:ext cx="253947" cy="392296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417634</xdr:colOff>
      <xdr:row>7</xdr:row>
      <xdr:rowOff>189034</xdr:rowOff>
    </xdr:from>
    <xdr:to>
      <xdr:col>21</xdr:col>
      <xdr:colOff>472599</xdr:colOff>
      <xdr:row>9</xdr:row>
      <xdr:rowOff>175846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C3ACD26-48F6-4395-8B65-B70B90DBFF6F}"/>
            </a:ext>
          </a:extLst>
        </xdr:cNvPr>
        <xdr:cNvCxnSpPr/>
      </xdr:nvCxnSpPr>
      <xdr:spPr>
        <a:xfrm flipH="1">
          <a:off x="8311954" y="2010214"/>
          <a:ext cx="54965" cy="360192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477279</xdr:colOff>
      <xdr:row>8</xdr:row>
      <xdr:rowOff>1014</xdr:rowOff>
    </xdr:from>
    <xdr:to>
      <xdr:col>26</xdr:col>
      <xdr:colOff>161192</xdr:colOff>
      <xdr:row>11</xdr:row>
      <xdr:rowOff>29308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8278323-B45D-47BD-BE24-B041DA66301D}"/>
            </a:ext>
          </a:extLst>
        </xdr:cNvPr>
        <xdr:cNvCxnSpPr/>
      </xdr:nvCxnSpPr>
      <xdr:spPr>
        <a:xfrm>
          <a:off x="8371599" y="2012694"/>
          <a:ext cx="1947053" cy="576934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27842</xdr:colOff>
      <xdr:row>12</xdr:row>
      <xdr:rowOff>14654</xdr:rowOff>
    </xdr:from>
    <xdr:to>
      <xdr:col>21</xdr:col>
      <xdr:colOff>256442</xdr:colOff>
      <xdr:row>14</xdr:row>
      <xdr:rowOff>20515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AF91D771-75BB-4D39-A286-D4C616359A30}"/>
            </a:ext>
          </a:extLst>
        </xdr:cNvPr>
        <xdr:cNvCxnSpPr/>
      </xdr:nvCxnSpPr>
      <xdr:spPr>
        <a:xfrm flipH="1">
          <a:off x="7922162" y="2757854"/>
          <a:ext cx="228600" cy="371621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271096</xdr:colOff>
      <xdr:row>12</xdr:row>
      <xdr:rowOff>21981</xdr:rowOff>
    </xdr:from>
    <xdr:to>
      <xdr:col>24</xdr:col>
      <xdr:colOff>43961</xdr:colOff>
      <xdr:row>15</xdr:row>
      <xdr:rowOff>43962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7BF6F0E1-DBDA-41E3-8B46-34D1F74D9F34}"/>
            </a:ext>
          </a:extLst>
        </xdr:cNvPr>
        <xdr:cNvCxnSpPr/>
      </xdr:nvCxnSpPr>
      <xdr:spPr>
        <a:xfrm>
          <a:off x="8165416" y="2765181"/>
          <a:ext cx="1068265" cy="570621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109905</xdr:colOff>
      <xdr:row>12</xdr:row>
      <xdr:rowOff>21981</xdr:rowOff>
    </xdr:from>
    <xdr:to>
      <xdr:col>27</xdr:col>
      <xdr:colOff>271096</xdr:colOff>
      <xdr:row>13</xdr:row>
      <xdr:rowOff>162658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3359CC5-CFAB-4FE4-A47C-3B6967F48107}"/>
            </a:ext>
          </a:extLst>
        </xdr:cNvPr>
        <xdr:cNvCxnSpPr/>
      </xdr:nvCxnSpPr>
      <xdr:spPr>
        <a:xfrm flipH="1">
          <a:off x="10473105" y="2765181"/>
          <a:ext cx="161191" cy="323557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285750</xdr:colOff>
      <xdr:row>12</xdr:row>
      <xdr:rowOff>14654</xdr:rowOff>
    </xdr:from>
    <xdr:to>
      <xdr:col>30</xdr:col>
      <xdr:colOff>102576</xdr:colOff>
      <xdr:row>14</xdr:row>
      <xdr:rowOff>21981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F7AC3711-BE63-4E84-8DF2-59F281E3A974}"/>
            </a:ext>
          </a:extLst>
        </xdr:cNvPr>
        <xdr:cNvCxnSpPr/>
      </xdr:nvCxnSpPr>
      <xdr:spPr>
        <a:xfrm>
          <a:off x="10648950" y="2757854"/>
          <a:ext cx="997926" cy="373087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15</xdr:row>
      <xdr:rowOff>152398</xdr:rowOff>
    </xdr:from>
    <xdr:to>
      <xdr:col>21</xdr:col>
      <xdr:colOff>179524</xdr:colOff>
      <xdr:row>18</xdr:row>
      <xdr:rowOff>168519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F7EEF1C9-23EA-472F-871B-7C548F525AE0}"/>
            </a:ext>
          </a:extLst>
        </xdr:cNvPr>
        <xdr:cNvCxnSpPr/>
      </xdr:nvCxnSpPr>
      <xdr:spPr>
        <a:xfrm flipH="1">
          <a:off x="7989570" y="3444238"/>
          <a:ext cx="84274" cy="564761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162222</xdr:colOff>
      <xdr:row>15</xdr:row>
      <xdr:rowOff>162206</xdr:rowOff>
    </xdr:from>
    <xdr:to>
      <xdr:col>22</xdr:col>
      <xdr:colOff>95250</xdr:colOff>
      <xdr:row>19</xdr:row>
      <xdr:rowOff>29308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682C17F6-4CCB-40D5-827C-455E86D7F672}"/>
            </a:ext>
          </a:extLst>
        </xdr:cNvPr>
        <xdr:cNvCxnSpPr/>
      </xdr:nvCxnSpPr>
      <xdr:spPr>
        <a:xfrm>
          <a:off x="8056542" y="3454046"/>
          <a:ext cx="527388" cy="598622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35170</xdr:colOff>
      <xdr:row>15</xdr:row>
      <xdr:rowOff>180240</xdr:rowOff>
    </xdr:from>
    <xdr:to>
      <xdr:col>24</xdr:col>
      <xdr:colOff>119444</xdr:colOff>
      <xdr:row>19</xdr:row>
      <xdr:rowOff>5861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A543A7C5-66FA-40F3-B64F-59542601F382}"/>
            </a:ext>
          </a:extLst>
        </xdr:cNvPr>
        <xdr:cNvCxnSpPr/>
      </xdr:nvCxnSpPr>
      <xdr:spPr>
        <a:xfrm flipH="1">
          <a:off x="9224890" y="3472080"/>
          <a:ext cx="84274" cy="557141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102142</xdr:colOff>
      <xdr:row>15</xdr:row>
      <xdr:rowOff>190048</xdr:rowOff>
    </xdr:from>
    <xdr:to>
      <xdr:col>25</xdr:col>
      <xdr:colOff>58616</xdr:colOff>
      <xdr:row>18</xdr:row>
      <xdr:rowOff>161192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63224689-0B2E-417F-B131-AC7E301E20F1}"/>
            </a:ext>
          </a:extLst>
        </xdr:cNvPr>
        <xdr:cNvCxnSpPr/>
      </xdr:nvCxnSpPr>
      <xdr:spPr>
        <a:xfrm>
          <a:off x="9291862" y="3474268"/>
          <a:ext cx="406054" cy="527404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33705</xdr:colOff>
      <xdr:row>16</xdr:row>
      <xdr:rowOff>2929</xdr:rowOff>
    </xdr:from>
    <xdr:to>
      <xdr:col>27</xdr:col>
      <xdr:colOff>117979</xdr:colOff>
      <xdr:row>19</xdr:row>
      <xdr:rowOff>19050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CE6C39BD-37E3-4FED-8E8D-BF695AD3F8BA}"/>
            </a:ext>
          </a:extLst>
        </xdr:cNvPr>
        <xdr:cNvCxnSpPr/>
      </xdr:nvCxnSpPr>
      <xdr:spPr>
        <a:xfrm flipH="1">
          <a:off x="10396905" y="3477649"/>
          <a:ext cx="84274" cy="564761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100677</xdr:colOff>
      <xdr:row>16</xdr:row>
      <xdr:rowOff>12737</xdr:rowOff>
    </xdr:from>
    <xdr:to>
      <xdr:col>28</xdr:col>
      <xdr:colOff>57150</xdr:colOff>
      <xdr:row>18</xdr:row>
      <xdr:rowOff>174381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D3234290-894E-4B51-ACA3-88A74D21F8C7}"/>
            </a:ext>
          </a:extLst>
        </xdr:cNvPr>
        <xdr:cNvCxnSpPr/>
      </xdr:nvCxnSpPr>
      <xdr:spPr>
        <a:xfrm>
          <a:off x="10463877" y="3487457"/>
          <a:ext cx="406053" cy="527404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65942</xdr:colOff>
      <xdr:row>16</xdr:row>
      <xdr:rowOff>14654</xdr:rowOff>
    </xdr:from>
    <xdr:to>
      <xdr:col>30</xdr:col>
      <xdr:colOff>117231</xdr:colOff>
      <xdr:row>19</xdr:row>
      <xdr:rowOff>7327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B852EDF7-D5DE-477A-BBC9-FA02BE15433E}"/>
            </a:ext>
          </a:extLst>
        </xdr:cNvPr>
        <xdr:cNvCxnSpPr/>
      </xdr:nvCxnSpPr>
      <xdr:spPr>
        <a:xfrm flipH="1">
          <a:off x="11610242" y="3489374"/>
          <a:ext cx="51289" cy="541313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132914</xdr:colOff>
      <xdr:row>16</xdr:row>
      <xdr:rowOff>39114</xdr:rowOff>
    </xdr:from>
    <xdr:to>
      <xdr:col>31</xdr:col>
      <xdr:colOff>212481</xdr:colOff>
      <xdr:row>19</xdr:row>
      <xdr:rowOff>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4BCFCE31-C5B6-4DFD-9289-97DE2ACFA40D}"/>
            </a:ext>
          </a:extLst>
        </xdr:cNvPr>
        <xdr:cNvCxnSpPr/>
      </xdr:nvCxnSpPr>
      <xdr:spPr>
        <a:xfrm>
          <a:off x="11677214" y="3513834"/>
          <a:ext cx="597727" cy="509526"/>
        </a:xfrm>
        <a:prstGeom prst="straightConnector1">
          <a:avLst/>
        </a:prstGeom>
        <a:ln w="5715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58617</xdr:colOff>
      <xdr:row>16</xdr:row>
      <xdr:rowOff>83820</xdr:rowOff>
    </xdr:from>
    <xdr:to>
      <xdr:col>18</xdr:col>
      <xdr:colOff>106680</xdr:colOff>
      <xdr:row>18</xdr:row>
      <xdr:rowOff>95250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909B06EB-74DB-435B-A978-F6860A2EDC5D}"/>
            </a:ext>
          </a:extLst>
        </xdr:cNvPr>
        <xdr:cNvCxnSpPr/>
      </xdr:nvCxnSpPr>
      <xdr:spPr>
        <a:xfrm flipH="1">
          <a:off x="13530777" y="3009900"/>
          <a:ext cx="840543" cy="377190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88952</xdr:colOff>
      <xdr:row>16</xdr:row>
      <xdr:rowOff>2481</xdr:rowOff>
    </xdr:from>
    <xdr:to>
      <xdr:col>18</xdr:col>
      <xdr:colOff>168519</xdr:colOff>
      <xdr:row>18</xdr:row>
      <xdr:rowOff>131885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FE13774B-A7C6-4289-B683-A89E7BC5E94E}"/>
            </a:ext>
          </a:extLst>
        </xdr:cNvPr>
        <xdr:cNvCxnSpPr/>
      </xdr:nvCxnSpPr>
      <xdr:spPr>
        <a:xfrm>
          <a:off x="7091732" y="3477201"/>
          <a:ext cx="79567" cy="495164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278423</xdr:colOff>
      <xdr:row>12</xdr:row>
      <xdr:rowOff>36633</xdr:rowOff>
    </xdr:from>
    <xdr:to>
      <xdr:col>18</xdr:col>
      <xdr:colOff>73283</xdr:colOff>
      <xdr:row>14</xdr:row>
      <xdr:rowOff>146538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8E1C353A-09C1-4216-B7B0-34FD3FC50A8B}"/>
            </a:ext>
          </a:extLst>
        </xdr:cNvPr>
        <xdr:cNvCxnSpPr/>
      </xdr:nvCxnSpPr>
      <xdr:spPr>
        <a:xfrm flipH="1">
          <a:off x="5871503" y="2779833"/>
          <a:ext cx="1204560" cy="475665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77962</xdr:colOff>
      <xdr:row>12</xdr:row>
      <xdr:rowOff>39113</xdr:rowOff>
    </xdr:from>
    <xdr:to>
      <xdr:col>18</xdr:col>
      <xdr:colOff>197827</xdr:colOff>
      <xdr:row>14</xdr:row>
      <xdr:rowOff>117231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1D4ED31-292A-4F41-9F0E-1BB4FFDA341B}"/>
            </a:ext>
          </a:extLst>
        </xdr:cNvPr>
        <xdr:cNvCxnSpPr/>
      </xdr:nvCxnSpPr>
      <xdr:spPr>
        <a:xfrm>
          <a:off x="7080742" y="2782313"/>
          <a:ext cx="119865" cy="443878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139213</xdr:colOff>
      <xdr:row>16</xdr:row>
      <xdr:rowOff>144780</xdr:rowOff>
    </xdr:from>
    <xdr:to>
      <xdr:col>15</xdr:col>
      <xdr:colOff>30480</xdr:colOff>
      <xdr:row>18</xdr:row>
      <xdr:rowOff>109904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CE254BBF-0902-41B7-AEDA-9941A7879472}"/>
            </a:ext>
          </a:extLst>
        </xdr:cNvPr>
        <xdr:cNvCxnSpPr/>
      </xdr:nvCxnSpPr>
      <xdr:spPr>
        <a:xfrm flipH="1">
          <a:off x="11233933" y="3070860"/>
          <a:ext cx="683747" cy="330884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74298</xdr:colOff>
      <xdr:row>16</xdr:row>
      <xdr:rowOff>17135</xdr:rowOff>
    </xdr:from>
    <xdr:to>
      <xdr:col>15</xdr:col>
      <xdr:colOff>95250</xdr:colOff>
      <xdr:row>18</xdr:row>
      <xdr:rowOff>183173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71994B4F-71CE-4350-BBA4-2C95D57CFEA8}"/>
            </a:ext>
          </a:extLst>
        </xdr:cNvPr>
        <xdr:cNvCxnSpPr/>
      </xdr:nvCxnSpPr>
      <xdr:spPr>
        <a:xfrm>
          <a:off x="5667378" y="3491855"/>
          <a:ext cx="20952" cy="531798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21981</xdr:colOff>
      <xdr:row>11</xdr:row>
      <xdr:rowOff>190499</xdr:rowOff>
    </xdr:from>
    <xdr:to>
      <xdr:col>13</xdr:col>
      <xdr:colOff>51303</xdr:colOff>
      <xdr:row>14</xdr:row>
      <xdr:rowOff>109904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1F9965DF-E5FE-4668-89F1-CB98D9D83DC3}"/>
            </a:ext>
          </a:extLst>
        </xdr:cNvPr>
        <xdr:cNvCxnSpPr/>
      </xdr:nvCxnSpPr>
      <xdr:spPr>
        <a:xfrm flipH="1">
          <a:off x="3778641" y="2743199"/>
          <a:ext cx="776082" cy="475665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146539</xdr:colOff>
      <xdr:row>12</xdr:row>
      <xdr:rowOff>2479</xdr:rowOff>
    </xdr:from>
    <xdr:to>
      <xdr:col>13</xdr:col>
      <xdr:colOff>55981</xdr:colOff>
      <xdr:row>14</xdr:row>
      <xdr:rowOff>183173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CBBF701-F4A2-476E-936A-6FC16BF645E3}"/>
            </a:ext>
          </a:extLst>
        </xdr:cNvPr>
        <xdr:cNvCxnSpPr/>
      </xdr:nvCxnSpPr>
      <xdr:spPr>
        <a:xfrm flipH="1">
          <a:off x="4421359" y="2745679"/>
          <a:ext cx="138042" cy="546454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153865</xdr:colOff>
      <xdr:row>16</xdr:row>
      <xdr:rowOff>160020</xdr:rowOff>
    </xdr:from>
    <xdr:to>
      <xdr:col>12</xdr:col>
      <xdr:colOff>106680</xdr:colOff>
      <xdr:row>18</xdr:row>
      <xdr:rowOff>146538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2D00F226-9DBC-401F-97F1-EC5DF5F3DFCB}"/>
            </a:ext>
          </a:extLst>
        </xdr:cNvPr>
        <xdr:cNvCxnSpPr/>
      </xdr:nvCxnSpPr>
      <xdr:spPr>
        <a:xfrm flipH="1">
          <a:off x="8871145" y="3086100"/>
          <a:ext cx="745295" cy="352278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73270</xdr:colOff>
      <xdr:row>15</xdr:row>
      <xdr:rowOff>154879</xdr:rowOff>
    </xdr:from>
    <xdr:to>
      <xdr:col>12</xdr:col>
      <xdr:colOff>135114</xdr:colOff>
      <xdr:row>18</xdr:row>
      <xdr:rowOff>139212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B8031AF9-D6EC-41BE-B2D8-5AE2984736CB}"/>
            </a:ext>
          </a:extLst>
        </xdr:cNvPr>
        <xdr:cNvCxnSpPr/>
      </xdr:nvCxnSpPr>
      <xdr:spPr>
        <a:xfrm flipH="1">
          <a:off x="4348090" y="3446719"/>
          <a:ext cx="61844" cy="532973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520212</xdr:colOff>
      <xdr:row>15</xdr:row>
      <xdr:rowOff>137160</xdr:rowOff>
    </xdr:from>
    <xdr:to>
      <xdr:col>10</xdr:col>
      <xdr:colOff>68580</xdr:colOff>
      <xdr:row>18</xdr:row>
      <xdr:rowOff>161192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F48DE444-62EB-49AC-A100-B6AD0C598377}"/>
            </a:ext>
          </a:extLst>
        </xdr:cNvPr>
        <xdr:cNvCxnSpPr/>
      </xdr:nvCxnSpPr>
      <xdr:spPr>
        <a:xfrm flipH="1">
          <a:off x="6860052" y="2880360"/>
          <a:ext cx="1133328" cy="572672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432288</xdr:colOff>
      <xdr:row>15</xdr:row>
      <xdr:rowOff>175394</xdr:rowOff>
    </xdr:from>
    <xdr:to>
      <xdr:col>10</xdr:col>
      <xdr:colOff>97013</xdr:colOff>
      <xdr:row>18</xdr:row>
      <xdr:rowOff>139212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60AE12C2-80D6-4FB4-9A3F-7F87543F9DAD}"/>
            </a:ext>
          </a:extLst>
        </xdr:cNvPr>
        <xdr:cNvCxnSpPr/>
      </xdr:nvCxnSpPr>
      <xdr:spPr>
        <a:xfrm flipH="1">
          <a:off x="3472668" y="3467234"/>
          <a:ext cx="182885" cy="512458"/>
        </a:xfrm>
        <a:prstGeom prst="straightConnector1">
          <a:avLst/>
        </a:prstGeom>
        <a:ln w="38100">
          <a:solidFill>
            <a:srgbClr val="FECCF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28726</xdr:colOff>
      <xdr:row>4</xdr:row>
      <xdr:rowOff>128882</xdr:rowOff>
    </xdr:from>
    <xdr:to>
      <xdr:col>20</xdr:col>
      <xdr:colOff>624652</xdr:colOff>
      <xdr:row>7</xdr:row>
      <xdr:rowOff>31661</xdr:rowOff>
    </xdr:to>
    <xdr:sp macro="" textlink="">
      <xdr:nvSpPr>
        <xdr:cNvPr id="33" name="Flecha: a la izquierda y arriba 32">
          <a:extLst>
            <a:ext uri="{FF2B5EF4-FFF2-40B4-BE49-F238E27FC236}">
              <a16:creationId xmlns:a16="http://schemas.microsoft.com/office/drawing/2014/main" id="{1D590220-C50F-4E62-9B32-B93741C3F574}"/>
            </a:ext>
          </a:extLst>
        </xdr:cNvPr>
        <xdr:cNvSpPr/>
      </xdr:nvSpPr>
      <xdr:spPr>
        <a:xfrm rot="13983733">
          <a:off x="15899317" y="772909"/>
          <a:ext cx="443107" cy="595926"/>
        </a:xfrm>
        <a:prstGeom prst="leftUpArrow">
          <a:avLst>
            <a:gd name="adj1" fmla="val 25000"/>
            <a:gd name="adj2" fmla="val 27189"/>
            <a:gd name="adj3" fmla="val 4562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46AB-6C4E-4325-BBDB-DC1469E1DED1}">
  <dimension ref="F4:AF43"/>
  <sheetViews>
    <sheetView tabSelected="1" topLeftCell="F11" zoomScale="70" zoomScaleNormal="70" workbookViewId="0">
      <selection activeCell="Q40" sqref="Q40"/>
    </sheetView>
  </sheetViews>
  <sheetFormatPr baseColWidth="10" defaultRowHeight="14.4" x14ac:dyDescent="0.3"/>
  <sheetData>
    <row r="4" spans="6:31" x14ac:dyDescent="0.3">
      <c r="T4">
        <v>0</v>
      </c>
      <c r="U4">
        <v>1</v>
      </c>
    </row>
    <row r="7" spans="6:31" x14ac:dyDescent="0.3">
      <c r="F7" s="18" t="s">
        <v>84</v>
      </c>
      <c r="G7" s="18"/>
      <c r="H7" s="18"/>
      <c r="I7" s="18"/>
      <c r="J7" s="18"/>
      <c r="S7">
        <f>SUM(J23:J30)</f>
        <v>0</v>
      </c>
      <c r="V7">
        <v>0.5</v>
      </c>
    </row>
    <row r="8" spans="6:31" x14ac:dyDescent="0.3">
      <c r="F8" s="15" t="s">
        <v>13</v>
      </c>
      <c r="G8" t="s">
        <v>85</v>
      </c>
      <c r="S8" t="s">
        <v>15</v>
      </c>
      <c r="V8" t="s">
        <v>16</v>
      </c>
    </row>
    <row r="9" spans="6:31" x14ac:dyDescent="0.3">
      <c r="F9" s="15" t="s">
        <v>86</v>
      </c>
      <c r="G9" t="s">
        <v>87</v>
      </c>
      <c r="Q9" s="6">
        <v>0</v>
      </c>
      <c r="S9">
        <v>1</v>
      </c>
      <c r="V9" s="6">
        <v>0</v>
      </c>
      <c r="X9">
        <v>1</v>
      </c>
    </row>
    <row r="10" spans="6:31" x14ac:dyDescent="0.3">
      <c r="F10" s="15" t="s">
        <v>88</v>
      </c>
      <c r="G10" t="s">
        <v>89</v>
      </c>
    </row>
    <row r="11" spans="6:31" x14ac:dyDescent="0.3">
      <c r="F11" s="15" t="s">
        <v>90</v>
      </c>
      <c r="G11" t="s">
        <v>91</v>
      </c>
      <c r="N11">
        <v>0.25</v>
      </c>
      <c r="S11">
        <v>0.25</v>
      </c>
      <c r="V11">
        <v>0.25</v>
      </c>
      <c r="AB11">
        <v>0.25</v>
      </c>
    </row>
    <row r="12" spans="6:31" x14ac:dyDescent="0.3">
      <c r="F12" s="15" t="s">
        <v>92</v>
      </c>
      <c r="G12" t="s">
        <v>93</v>
      </c>
      <c r="N12" t="s">
        <v>17</v>
      </c>
      <c r="S12" t="s">
        <v>18</v>
      </c>
      <c r="V12" t="s">
        <v>19</v>
      </c>
      <c r="AB12" t="s">
        <v>20</v>
      </c>
    </row>
    <row r="13" spans="6:31" x14ac:dyDescent="0.3">
      <c r="F13" s="15" t="s">
        <v>14</v>
      </c>
      <c r="G13" t="s">
        <v>94</v>
      </c>
      <c r="L13">
        <v>0</v>
      </c>
      <c r="N13" s="6">
        <v>1</v>
      </c>
      <c r="Q13" s="8"/>
      <c r="R13" s="8">
        <v>0</v>
      </c>
      <c r="S13" s="6">
        <v>1</v>
      </c>
      <c r="V13" s="8">
        <v>0</v>
      </c>
      <c r="W13">
        <v>1</v>
      </c>
      <c r="AB13" s="8">
        <v>0</v>
      </c>
      <c r="AD13">
        <v>1</v>
      </c>
    </row>
    <row r="14" spans="6:31" x14ac:dyDescent="0.3">
      <c r="F14" s="15" t="s">
        <v>95</v>
      </c>
      <c r="G14" t="s">
        <v>96</v>
      </c>
      <c r="P14">
        <v>0.125</v>
      </c>
    </row>
    <row r="15" spans="6:31" x14ac:dyDescent="0.3">
      <c r="S15">
        <v>0.125</v>
      </c>
      <c r="V15">
        <v>0.125</v>
      </c>
      <c r="Y15">
        <v>0.125</v>
      </c>
      <c r="AB15">
        <v>0.125</v>
      </c>
      <c r="AE15">
        <v>0.125</v>
      </c>
    </row>
    <row r="16" spans="6:31" x14ac:dyDescent="0.3">
      <c r="J16">
        <v>0.125</v>
      </c>
      <c r="K16" t="s">
        <v>21</v>
      </c>
      <c r="M16" t="s">
        <v>22</v>
      </c>
      <c r="N16">
        <v>0.125</v>
      </c>
      <c r="P16" t="s">
        <v>23</v>
      </c>
      <c r="S16" t="s">
        <v>24</v>
      </c>
      <c r="V16" t="s">
        <v>25</v>
      </c>
      <c r="Y16" t="s">
        <v>26</v>
      </c>
      <c r="AB16" t="s">
        <v>27</v>
      </c>
      <c r="AE16" t="s">
        <v>28</v>
      </c>
    </row>
    <row r="17" spans="9:32" x14ac:dyDescent="0.3">
      <c r="J17">
        <v>0</v>
      </c>
      <c r="K17">
        <v>1</v>
      </c>
      <c r="L17">
        <v>0</v>
      </c>
      <c r="M17">
        <v>1</v>
      </c>
      <c r="O17">
        <v>0</v>
      </c>
      <c r="P17" s="6">
        <v>1</v>
      </c>
      <c r="R17">
        <v>0</v>
      </c>
      <c r="S17" s="6">
        <v>1</v>
      </c>
      <c r="V17" t="s">
        <v>29</v>
      </c>
      <c r="X17">
        <v>0</v>
      </c>
      <c r="Y17">
        <v>1</v>
      </c>
      <c r="AB17" t="s">
        <v>30</v>
      </c>
      <c r="AE17" s="8">
        <v>0</v>
      </c>
      <c r="AF17">
        <v>1</v>
      </c>
    </row>
    <row r="20" spans="9:32" x14ac:dyDescent="0.3">
      <c r="I20" s="6" t="s">
        <v>1</v>
      </c>
      <c r="J20" s="6" t="s">
        <v>3</v>
      </c>
      <c r="L20" t="s">
        <v>4</v>
      </c>
      <c r="M20" t="s">
        <v>31</v>
      </c>
      <c r="O20" t="s">
        <v>32</v>
      </c>
      <c r="P20" t="s">
        <v>33</v>
      </c>
      <c r="R20" t="s">
        <v>34</v>
      </c>
      <c r="S20" s="6" t="s">
        <v>35</v>
      </c>
      <c r="V20" s="8" t="s">
        <v>36</v>
      </c>
      <c r="W20" t="s">
        <v>37</v>
      </c>
      <c r="Y20" t="s">
        <v>38</v>
      </c>
      <c r="Z20" t="s">
        <v>39</v>
      </c>
      <c r="AB20" t="s">
        <v>40</v>
      </c>
      <c r="AC20" t="s">
        <v>41</v>
      </c>
      <c r="AE20" t="s">
        <v>42</v>
      </c>
      <c r="AF20" t="s">
        <v>41</v>
      </c>
    </row>
    <row r="21" spans="9:32" x14ac:dyDescent="0.3">
      <c r="I21">
        <v>6.25E-2</v>
      </c>
      <c r="J21">
        <v>6.25E-2</v>
      </c>
      <c r="L21">
        <v>6.25E-2</v>
      </c>
      <c r="N21">
        <v>6.25E-2</v>
      </c>
      <c r="O21">
        <v>6.25E-2</v>
      </c>
      <c r="P21">
        <v>6.25E-2</v>
      </c>
      <c r="R21">
        <v>6.25E-2</v>
      </c>
      <c r="S21">
        <v>6.25E-2</v>
      </c>
      <c r="V21">
        <v>6.25E-2</v>
      </c>
      <c r="W21">
        <v>6.25E-2</v>
      </c>
      <c r="Y21">
        <v>6.25E-2</v>
      </c>
      <c r="Z21">
        <v>6.25E-2</v>
      </c>
      <c r="AB21">
        <v>6.25E-2</v>
      </c>
      <c r="AC21">
        <v>6.25E-2</v>
      </c>
      <c r="AE21">
        <v>6.25E-2</v>
      </c>
      <c r="AF21">
        <v>6.25E-2</v>
      </c>
    </row>
    <row r="25" spans="9:32" x14ac:dyDescent="0.3">
      <c r="N25" t="s">
        <v>43</v>
      </c>
    </row>
    <row r="26" spans="9:32" x14ac:dyDescent="0.3">
      <c r="I26" t="s">
        <v>1</v>
      </c>
      <c r="J26" t="s">
        <v>44</v>
      </c>
      <c r="K26" s="9">
        <f>1/16</f>
        <v>6.25E-2</v>
      </c>
      <c r="M26" s="10" t="s">
        <v>45</v>
      </c>
      <c r="N26">
        <v>4</v>
      </c>
    </row>
    <row r="27" spans="9:32" x14ac:dyDescent="0.3">
      <c r="I27" t="s">
        <v>3</v>
      </c>
      <c r="J27" t="s">
        <v>46</v>
      </c>
      <c r="K27" s="9">
        <f t="shared" ref="K27:K41" si="0">1/16</f>
        <v>6.25E-2</v>
      </c>
      <c r="M27" s="10" t="s">
        <v>47</v>
      </c>
      <c r="N27">
        <v>4</v>
      </c>
    </row>
    <row r="28" spans="9:32" x14ac:dyDescent="0.3">
      <c r="I28" t="s">
        <v>4</v>
      </c>
      <c r="J28" t="s">
        <v>48</v>
      </c>
      <c r="K28" s="9">
        <f t="shared" si="0"/>
        <v>6.25E-2</v>
      </c>
      <c r="M28" s="10" t="s">
        <v>49</v>
      </c>
      <c r="N28">
        <v>4</v>
      </c>
      <c r="R28" s="12" t="s">
        <v>79</v>
      </c>
      <c r="S28" s="13">
        <f>8/J43</f>
        <v>2</v>
      </c>
      <c r="U28" s="7" t="s">
        <v>80</v>
      </c>
      <c r="V28" s="7"/>
      <c r="W28" s="7">
        <f>-LOG(1/16,2)</f>
        <v>4</v>
      </c>
      <c r="X28" s="17" t="s">
        <v>83</v>
      </c>
      <c r="Y28" s="17"/>
      <c r="Z28" s="17"/>
    </row>
    <row r="29" spans="9:32" x14ac:dyDescent="0.3">
      <c r="I29" t="s">
        <v>31</v>
      </c>
      <c r="J29" t="s">
        <v>50</v>
      </c>
      <c r="K29" s="9">
        <f t="shared" si="0"/>
        <v>6.25E-2</v>
      </c>
      <c r="M29" s="10" t="s">
        <v>51</v>
      </c>
      <c r="N29">
        <v>4</v>
      </c>
    </row>
    <row r="30" spans="9:32" x14ac:dyDescent="0.3">
      <c r="I30" t="s">
        <v>32</v>
      </c>
      <c r="J30" t="s">
        <v>52</v>
      </c>
      <c r="K30" s="9">
        <f t="shared" si="0"/>
        <v>6.25E-2</v>
      </c>
      <c r="M30" s="10" t="s">
        <v>53</v>
      </c>
      <c r="N30">
        <v>4</v>
      </c>
      <c r="U30" t="s">
        <v>81</v>
      </c>
    </row>
    <row r="31" spans="9:32" x14ac:dyDescent="0.3">
      <c r="I31" t="s">
        <v>33</v>
      </c>
      <c r="J31" t="s">
        <v>54</v>
      </c>
      <c r="K31" s="9">
        <f t="shared" si="0"/>
        <v>6.25E-2</v>
      </c>
      <c r="M31" s="10" t="s">
        <v>55</v>
      </c>
      <c r="N31">
        <v>4</v>
      </c>
    </row>
    <row r="32" spans="9:32" x14ac:dyDescent="0.3">
      <c r="I32" t="s">
        <v>34</v>
      </c>
      <c r="J32" t="s">
        <v>56</v>
      </c>
      <c r="K32" s="9">
        <f t="shared" si="0"/>
        <v>6.25E-2</v>
      </c>
      <c r="M32" s="10" t="s">
        <v>57</v>
      </c>
      <c r="N32">
        <v>4</v>
      </c>
      <c r="U32" t="s">
        <v>82</v>
      </c>
    </row>
    <row r="33" spans="9:14" x14ac:dyDescent="0.3">
      <c r="I33" t="s">
        <v>35</v>
      </c>
      <c r="J33" t="s">
        <v>58</v>
      </c>
      <c r="K33" s="9">
        <f t="shared" si="0"/>
        <v>6.25E-2</v>
      </c>
      <c r="M33" s="10" t="s">
        <v>59</v>
      </c>
      <c r="N33">
        <v>4</v>
      </c>
    </row>
    <row r="34" spans="9:14" x14ac:dyDescent="0.3">
      <c r="I34" t="s">
        <v>36</v>
      </c>
      <c r="J34" t="s">
        <v>60</v>
      </c>
      <c r="K34" s="11">
        <f t="shared" si="0"/>
        <v>6.25E-2</v>
      </c>
      <c r="M34" s="10" t="s">
        <v>61</v>
      </c>
      <c r="N34">
        <v>4</v>
      </c>
    </row>
    <row r="35" spans="9:14" x14ac:dyDescent="0.3">
      <c r="I35" t="s">
        <v>37</v>
      </c>
      <c r="J35" t="s">
        <v>62</v>
      </c>
      <c r="K35" s="11">
        <f t="shared" si="0"/>
        <v>6.25E-2</v>
      </c>
      <c r="M35" s="10" t="s">
        <v>63</v>
      </c>
      <c r="N35">
        <v>4</v>
      </c>
    </row>
    <row r="36" spans="9:14" x14ac:dyDescent="0.3">
      <c r="I36" t="s">
        <v>38</v>
      </c>
      <c r="J36" t="s">
        <v>64</v>
      </c>
      <c r="K36" s="11">
        <f t="shared" si="0"/>
        <v>6.25E-2</v>
      </c>
      <c r="M36" s="10" t="s">
        <v>65</v>
      </c>
      <c r="N36">
        <v>4</v>
      </c>
    </row>
    <row r="37" spans="9:14" x14ac:dyDescent="0.3">
      <c r="I37" t="s">
        <v>39</v>
      </c>
      <c r="J37" t="s">
        <v>66</v>
      </c>
      <c r="K37" s="11">
        <f t="shared" si="0"/>
        <v>6.25E-2</v>
      </c>
      <c r="M37" s="10" t="s">
        <v>67</v>
      </c>
      <c r="N37">
        <v>4</v>
      </c>
    </row>
    <row r="38" spans="9:14" x14ac:dyDescent="0.3">
      <c r="I38" t="s">
        <v>40</v>
      </c>
      <c r="J38" t="s">
        <v>68</v>
      </c>
      <c r="K38" s="11">
        <f t="shared" si="0"/>
        <v>6.25E-2</v>
      </c>
      <c r="M38" s="10" t="s">
        <v>69</v>
      </c>
      <c r="N38">
        <v>4</v>
      </c>
    </row>
    <row r="39" spans="9:14" x14ac:dyDescent="0.3">
      <c r="I39" t="s">
        <v>70</v>
      </c>
      <c r="J39" t="s">
        <v>71</v>
      </c>
      <c r="K39" s="11">
        <f t="shared" si="0"/>
        <v>6.25E-2</v>
      </c>
      <c r="M39" s="10" t="s">
        <v>72</v>
      </c>
      <c r="N39">
        <v>4</v>
      </c>
    </row>
    <row r="40" spans="9:14" x14ac:dyDescent="0.3">
      <c r="I40" t="s">
        <v>42</v>
      </c>
      <c r="J40" t="s">
        <v>73</v>
      </c>
      <c r="K40" s="11">
        <f t="shared" si="0"/>
        <v>6.25E-2</v>
      </c>
      <c r="M40" s="10" t="s">
        <v>74</v>
      </c>
      <c r="N40">
        <v>4</v>
      </c>
    </row>
    <row r="41" spans="9:14" x14ac:dyDescent="0.3">
      <c r="I41" t="s">
        <v>41</v>
      </c>
      <c r="J41" t="s">
        <v>75</v>
      </c>
      <c r="K41" s="11">
        <f t="shared" si="0"/>
        <v>6.25E-2</v>
      </c>
      <c r="M41" s="10" t="s">
        <v>76</v>
      </c>
      <c r="N41">
        <v>4</v>
      </c>
    </row>
    <row r="43" spans="9:14" x14ac:dyDescent="0.3">
      <c r="I43" s="14" t="s">
        <v>77</v>
      </c>
      <c r="J43" s="14">
        <f>SUMPRODUCT(N26:N41,K26:K41)</f>
        <v>4</v>
      </c>
      <c r="K43" s="14" t="s">
        <v>78</v>
      </c>
    </row>
  </sheetData>
  <sortState xmlns:xlrd2="http://schemas.microsoft.com/office/spreadsheetml/2017/richdata2" ref="J6:J12">
    <sortCondition ref="J6:J12"/>
  </sortState>
  <mergeCells count="2">
    <mergeCell ref="X28:Z28"/>
    <mergeCell ref="F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951C-BD0E-4C01-94FD-AFEA4B417427}">
  <dimension ref="A2:J18"/>
  <sheetViews>
    <sheetView topLeftCell="A4" zoomScale="85" zoomScaleNormal="85" workbookViewId="0">
      <selection activeCell="H4" sqref="H4"/>
    </sheetView>
  </sheetViews>
  <sheetFormatPr baseColWidth="10" defaultRowHeight="14.4" x14ac:dyDescent="0.3"/>
  <cols>
    <col min="8" max="8" width="12.5546875" bestFit="1" customWidth="1"/>
  </cols>
  <sheetData>
    <row r="2" spans="1:10" x14ac:dyDescent="0.3">
      <c r="A2" t="s">
        <v>0</v>
      </c>
      <c r="B2" s="17" t="s">
        <v>11</v>
      </c>
      <c r="C2" s="17"/>
      <c r="D2" s="17"/>
      <c r="E2" s="17"/>
      <c r="F2" s="17"/>
    </row>
    <row r="3" spans="1:10" x14ac:dyDescent="0.3">
      <c r="C3" t="s">
        <v>1</v>
      </c>
      <c r="D3" t="s">
        <v>2</v>
      </c>
      <c r="E3" t="s">
        <v>3</v>
      </c>
      <c r="F3" t="s">
        <v>4</v>
      </c>
    </row>
    <row r="4" spans="1:10" x14ac:dyDescent="0.3">
      <c r="A4" s="1">
        <v>0.19</v>
      </c>
      <c r="B4" t="s">
        <v>1</v>
      </c>
      <c r="C4">
        <v>0.9</v>
      </c>
      <c r="D4">
        <f>(1-$C4)/3</f>
        <v>3.3333333333333326E-2</v>
      </c>
      <c r="E4">
        <f>(1-$C4)/3</f>
        <v>3.3333333333333326E-2</v>
      </c>
      <c r="F4">
        <f>(1-$C4)/3</f>
        <v>3.3333333333333326E-2</v>
      </c>
      <c r="H4" s="7">
        <f>(A4*(C4*LOG(C4/(A4*C4+A5*D4+A6*E4+A7*F4),2)+C5*LOG(C5/(A4*C5+A5*D5+A6*E5+A7*F5),2)+C6*LOG(C6/(A4*C6+A5*D6+A6*E6+A7*F6),2)+C7*LOG(C7/(A4*C7+A5*D7+A6*E7+A7*F7),2))+A5*(D4*LOG(D4/(A4*C4+A5*D4+A6*E4+A7*F4),2)+D5*LOG(D5/(A4*C5+A5*D5+A6*E5+A7*F5),2)+D6*LOG(D6/(A4*C6+A5*D6+A6*E6+A7*F6),2)+D7*LOG(D7/(A4*C7+A5*D7+A6*E7+A7*F7),2))+A6*(E4*LOG(E4/(A4*C4+A5*D4+A6*E4+A7*F4),2)+E5*LOG(E5/(A4*C5+A5*D5+A6*E5+A7*F5),2)+E6*LOG(E6/(A4*C6+A5*D6+A6*E6+A7*F6),2)+E7*LOG(E7/(A4*C7+A5*D7+A6*E7+A7*F7),2))+A7*(F4*LOG(F4/(A4*C4+A5*D4+A6*E4+A7*F4),2)+F5*LOG(F5/(A4*C5+A5*D5+A6*E5+A7*F5),2)+F6*LOG(F6/(A4*C6+A5*D6+A6*E6+A7*F6),2)+F7*LOG(F7/(A4*C7+A5*D7+A6*E7+A7*F7),2)))</f>
        <v>1.3253461576550503</v>
      </c>
      <c r="I4" s="19" t="s">
        <v>12</v>
      </c>
      <c r="J4" s="19"/>
    </row>
    <row r="5" spans="1:10" x14ac:dyDescent="0.3">
      <c r="A5" s="1">
        <v>0.38</v>
      </c>
      <c r="B5" t="s">
        <v>2</v>
      </c>
      <c r="C5">
        <f>(1-D5)/3</f>
        <v>3.3333333333333326E-2</v>
      </c>
      <c r="D5">
        <v>0.9</v>
      </c>
      <c r="E5">
        <f>(1-$D5)/3</f>
        <v>3.3333333333333326E-2</v>
      </c>
      <c r="F5">
        <f>(1-$D5)/3</f>
        <v>3.3333333333333326E-2</v>
      </c>
    </row>
    <row r="6" spans="1:10" x14ac:dyDescent="0.3">
      <c r="A6" s="1">
        <v>0.2</v>
      </c>
      <c r="B6" t="s">
        <v>3</v>
      </c>
      <c r="C6">
        <f>(1-$E6)/3</f>
        <v>3.3333333333333326E-2</v>
      </c>
      <c r="D6">
        <f>(1-$E6)/3</f>
        <v>3.3333333333333326E-2</v>
      </c>
      <c r="E6">
        <v>0.9</v>
      </c>
      <c r="F6">
        <f>(1-$E6)/3</f>
        <v>3.3333333333333326E-2</v>
      </c>
    </row>
    <row r="7" spans="1:10" x14ac:dyDescent="0.3">
      <c r="A7" s="1">
        <v>0.23</v>
      </c>
      <c r="B7" t="s">
        <v>4</v>
      </c>
      <c r="C7">
        <f>(1-$F7)/3</f>
        <v>3.3333333333333326E-2</v>
      </c>
      <c r="D7">
        <f t="shared" ref="D7:E7" si="0">(1-$F7)/3</f>
        <v>3.3333333333333326E-2</v>
      </c>
      <c r="E7">
        <f t="shared" si="0"/>
        <v>3.3333333333333326E-2</v>
      </c>
      <c r="F7">
        <v>0.9</v>
      </c>
    </row>
    <row r="8" spans="1:10" x14ac:dyDescent="0.3">
      <c r="A8" s="1" t="s">
        <v>5</v>
      </c>
      <c r="C8" s="17" t="s">
        <v>6</v>
      </c>
      <c r="D8" s="17"/>
      <c r="E8" s="17"/>
      <c r="F8" s="17"/>
    </row>
    <row r="12" spans="1:10" x14ac:dyDescent="0.3">
      <c r="B12" s="2"/>
      <c r="C12" s="2" t="s">
        <v>1</v>
      </c>
      <c r="D12" s="2" t="s">
        <v>2</v>
      </c>
      <c r="E12" s="2" t="s">
        <v>3</v>
      </c>
      <c r="F12" s="2" t="s">
        <v>4</v>
      </c>
      <c r="G12" s="3" t="s">
        <v>7</v>
      </c>
    </row>
    <row r="13" spans="1:10" x14ac:dyDescent="0.3">
      <c r="B13" s="2" t="s">
        <v>1</v>
      </c>
      <c r="C13">
        <f>C4*$A4</f>
        <v>0.17100000000000001</v>
      </c>
      <c r="D13">
        <f t="shared" ref="D13:F13" si="1">D4*$A4</f>
        <v>6.3333333333333323E-3</v>
      </c>
      <c r="E13">
        <f t="shared" si="1"/>
        <v>6.3333333333333323E-3</v>
      </c>
      <c r="F13">
        <f t="shared" si="1"/>
        <v>6.3333333333333323E-3</v>
      </c>
      <c r="G13" s="3">
        <f>SUM(C13:F13)</f>
        <v>0.19</v>
      </c>
    </row>
    <row r="14" spans="1:10" x14ac:dyDescent="0.3">
      <c r="B14" s="2" t="s">
        <v>2</v>
      </c>
      <c r="C14">
        <f>C5*$A5</f>
        <v>1.2666666666666665E-2</v>
      </c>
      <c r="D14">
        <f>D5*$A5</f>
        <v>0.34200000000000003</v>
      </c>
      <c r="E14">
        <f>E5*$A5</f>
        <v>1.2666666666666665E-2</v>
      </c>
      <c r="F14">
        <f>F5*$A5</f>
        <v>1.2666666666666665E-2</v>
      </c>
      <c r="G14" s="3">
        <f>SUM(C14:F14)</f>
        <v>0.38</v>
      </c>
    </row>
    <row r="15" spans="1:10" x14ac:dyDescent="0.3">
      <c r="B15" s="2" t="s">
        <v>3</v>
      </c>
      <c r="C15">
        <f>C6*$A6</f>
        <v>6.6666666666666654E-3</v>
      </c>
      <c r="D15">
        <f t="shared" ref="C15:F16" si="2">D6*$A6</f>
        <v>6.6666666666666654E-3</v>
      </c>
      <c r="E15">
        <f t="shared" si="2"/>
        <v>0.18000000000000002</v>
      </c>
      <c r="F15">
        <f t="shared" si="2"/>
        <v>6.6666666666666654E-3</v>
      </c>
      <c r="G15" s="3">
        <f>SUM(C15:F15)</f>
        <v>0.2</v>
      </c>
    </row>
    <row r="16" spans="1:10" x14ac:dyDescent="0.3">
      <c r="B16" s="2" t="s">
        <v>4</v>
      </c>
      <c r="C16">
        <f t="shared" si="2"/>
        <v>7.6666666666666654E-3</v>
      </c>
      <c r="D16">
        <f t="shared" si="2"/>
        <v>7.6666666666666654E-3</v>
      </c>
      <c r="E16">
        <f>E7*$A7</f>
        <v>7.6666666666666654E-3</v>
      </c>
      <c r="F16">
        <f>F7*$A7</f>
        <v>0.20700000000000002</v>
      </c>
      <c r="G16" s="3">
        <f>SUM(C16:F16)</f>
        <v>0.23</v>
      </c>
    </row>
    <row r="17" spans="2:8" x14ac:dyDescent="0.3">
      <c r="B17" s="5" t="s">
        <v>9</v>
      </c>
      <c r="C17" s="5">
        <f>SUM(C13:C16)</f>
        <v>0.19799999999999998</v>
      </c>
      <c r="D17" s="5">
        <f t="shared" ref="D17:F17" si="3">SUM(D13:D16)</f>
        <v>0.36266666666666669</v>
      </c>
      <c r="E17" s="5">
        <f t="shared" si="3"/>
        <v>0.20666666666666667</v>
      </c>
      <c r="F17" s="5">
        <f t="shared" si="3"/>
        <v>0.23266666666666669</v>
      </c>
      <c r="G17" s="4">
        <f>SUM(G13:G16)</f>
        <v>1</v>
      </c>
      <c r="H17" s="4" t="s">
        <v>8</v>
      </c>
    </row>
    <row r="18" spans="2:8" x14ac:dyDescent="0.3">
      <c r="B18" s="5" t="s">
        <v>10</v>
      </c>
      <c r="C18" s="5">
        <f>SUM(C17:F17)</f>
        <v>1</v>
      </c>
    </row>
  </sheetData>
  <mergeCells count="3">
    <mergeCell ref="C8:F8"/>
    <mergeCell ref="B2:F2"/>
    <mergeCell ref="I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4140-5913-49EC-90C2-0C9F58B439FB}">
  <dimension ref="A1:AY21"/>
  <sheetViews>
    <sheetView workbookViewId="0">
      <selection activeCell="AW13" sqref="AW13"/>
    </sheetView>
  </sheetViews>
  <sheetFormatPr baseColWidth="10" defaultRowHeight="14.4" x14ac:dyDescent="0.3"/>
  <cols>
    <col min="1" max="17" width="1.88671875" customWidth="1"/>
    <col min="18" max="18" width="2.88671875" customWidth="1"/>
    <col min="19" max="19" width="2" bestFit="1" customWidth="1"/>
    <col min="20" max="20" width="1.6640625" customWidth="1"/>
    <col min="21" max="21" width="2.109375" bestFit="1" customWidth="1"/>
    <col min="22" max="22" width="2.77734375" customWidth="1"/>
    <col min="23" max="23" width="1.6640625" bestFit="1" customWidth="1"/>
    <col min="24" max="24" width="2.88671875" customWidth="1"/>
    <col min="25" max="25" width="1.77734375" bestFit="1" customWidth="1"/>
    <col min="26" max="26" width="3.6640625" customWidth="1"/>
    <col min="27" max="27" width="1.6640625" bestFit="1" customWidth="1"/>
    <col min="28" max="28" width="3.5546875" customWidth="1"/>
    <col min="29" max="29" width="2.77734375" customWidth="1"/>
    <col min="30" max="30" width="3.5546875" customWidth="1"/>
    <col min="31" max="31" width="1.88671875" bestFit="1" customWidth="1"/>
    <col min="32" max="33" width="2.5546875" customWidth="1"/>
    <col min="34" max="34" width="1.88671875" bestFit="1" customWidth="1"/>
    <col min="35" max="35" width="2" bestFit="1" customWidth="1"/>
    <col min="36" max="36" width="5.6640625" customWidth="1"/>
    <col min="37" max="37" width="1.88671875" bestFit="1" customWidth="1"/>
    <col min="38" max="39" width="2" bestFit="1" customWidth="1"/>
    <col min="40" max="40" width="1.88671875" bestFit="1" customWidth="1"/>
    <col min="41" max="41" width="1.44140625" bestFit="1" customWidth="1"/>
    <col min="42" max="42" width="1.88671875" bestFit="1" customWidth="1"/>
    <col min="43" max="43" width="1.44140625" bestFit="1" customWidth="1"/>
    <col min="44" max="44" width="2" bestFit="1" customWidth="1"/>
    <col min="45" max="45" width="2.109375" bestFit="1" customWidth="1"/>
    <col min="46" max="46" width="1.6640625" bestFit="1" customWidth="1"/>
    <col min="47" max="47" width="1.77734375" bestFit="1" customWidth="1"/>
    <col min="48" max="48" width="1.6640625" bestFit="1" customWidth="1"/>
    <col min="49" max="49" width="3.5546875" customWidth="1"/>
    <col min="50" max="50" width="11.5546875" hidden="1" customWidth="1"/>
    <col min="51" max="51" width="1.88671875" bestFit="1" customWidth="1"/>
    <col min="52" max="52" width="2" customWidth="1"/>
  </cols>
  <sheetData>
    <row r="1" spans="1:51" x14ac:dyDescent="0.3">
      <c r="A1" t="s">
        <v>1</v>
      </c>
      <c r="B1" t="s">
        <v>3</v>
      </c>
      <c r="C1" t="s">
        <v>4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70</v>
      </c>
      <c r="O1" t="s">
        <v>42</v>
      </c>
      <c r="P1" t="s">
        <v>41</v>
      </c>
      <c r="Q1" t="s">
        <v>1</v>
      </c>
      <c r="R1" t="s">
        <v>3</v>
      </c>
      <c r="S1" t="s">
        <v>4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70</v>
      </c>
      <c r="AE1" t="s">
        <v>42</v>
      </c>
      <c r="AF1" t="s">
        <v>41</v>
      </c>
      <c r="AG1" t="s">
        <v>42</v>
      </c>
      <c r="AH1" t="s">
        <v>41</v>
      </c>
    </row>
    <row r="5" spans="1:51" x14ac:dyDescent="0.3">
      <c r="C5" t="s">
        <v>1</v>
      </c>
      <c r="E5" t="s">
        <v>3</v>
      </c>
      <c r="G5" t="s">
        <v>4</v>
      </c>
      <c r="I5" t="s">
        <v>31</v>
      </c>
      <c r="K5" t="s">
        <v>32</v>
      </c>
      <c r="M5" t="s">
        <v>33</v>
      </c>
      <c r="O5" t="s">
        <v>34</v>
      </c>
      <c r="Q5" t="s">
        <v>35</v>
      </c>
      <c r="S5" t="s">
        <v>36</v>
      </c>
      <c r="U5" t="s">
        <v>37</v>
      </c>
      <c r="W5" t="s">
        <v>38</v>
      </c>
      <c r="Y5" t="s">
        <v>39</v>
      </c>
      <c r="AA5" t="s">
        <v>40</v>
      </c>
      <c r="AC5" t="s">
        <v>70</v>
      </c>
      <c r="AE5" t="s">
        <v>42</v>
      </c>
      <c r="AG5" t="s">
        <v>41</v>
      </c>
      <c r="AI5" t="s">
        <v>1</v>
      </c>
      <c r="AK5" t="s">
        <v>3</v>
      </c>
      <c r="AL5" t="s">
        <v>4</v>
      </c>
      <c r="AM5" t="s">
        <v>31</v>
      </c>
      <c r="AN5" t="s">
        <v>32</v>
      </c>
      <c r="AO5" t="s">
        <v>33</v>
      </c>
      <c r="AP5" t="s">
        <v>34</v>
      </c>
      <c r="AQ5" t="s">
        <v>35</v>
      </c>
      <c r="AR5" t="s">
        <v>36</v>
      </c>
      <c r="AS5" t="s">
        <v>37</v>
      </c>
      <c r="AT5" t="s">
        <v>38</v>
      </c>
      <c r="AU5" t="s">
        <v>39</v>
      </c>
      <c r="AV5" t="s">
        <v>40</v>
      </c>
      <c r="AW5" t="s">
        <v>70</v>
      </c>
      <c r="AX5" t="s">
        <v>42</v>
      </c>
      <c r="AY5" t="s">
        <v>41</v>
      </c>
    </row>
    <row r="6" spans="1:51" x14ac:dyDescent="0.3">
      <c r="B6" s="14"/>
      <c r="AG6" s="16"/>
      <c r="AI6" s="14"/>
    </row>
    <row r="7" spans="1:51" x14ac:dyDescent="0.3">
      <c r="D7" s="14"/>
      <c r="AG7" s="16"/>
      <c r="AI7" s="14"/>
    </row>
    <row r="8" spans="1:51" x14ac:dyDescent="0.3">
      <c r="F8" s="14"/>
      <c r="AI8" s="14"/>
    </row>
    <row r="9" spans="1:51" x14ac:dyDescent="0.3">
      <c r="H9" s="14"/>
      <c r="AI9" s="14"/>
    </row>
    <row r="10" spans="1:51" x14ac:dyDescent="0.3">
      <c r="J10" s="14"/>
      <c r="AI10" s="14"/>
    </row>
    <row r="11" spans="1:51" x14ac:dyDescent="0.3">
      <c r="L11" s="14"/>
      <c r="AI11" s="14"/>
    </row>
    <row r="12" spans="1:51" x14ac:dyDescent="0.3">
      <c r="N12" s="14"/>
      <c r="AI12" s="14"/>
    </row>
    <row r="13" spans="1:51" x14ac:dyDescent="0.3">
      <c r="P13" s="14"/>
      <c r="AI13" s="14"/>
    </row>
    <row r="14" spans="1:51" x14ac:dyDescent="0.3">
      <c r="R14" s="14"/>
      <c r="AI14" s="14"/>
    </row>
    <row r="15" spans="1:51" x14ac:dyDescent="0.3">
      <c r="T15" s="14"/>
      <c r="AI15" s="14"/>
    </row>
    <row r="16" spans="1:51" x14ac:dyDescent="0.3">
      <c r="V16" s="14"/>
      <c r="AI16" s="14"/>
    </row>
    <row r="17" spans="24:35" x14ac:dyDescent="0.3">
      <c r="X17" s="14"/>
      <c r="AI17" s="14"/>
    </row>
    <row r="18" spans="24:35" x14ac:dyDescent="0.3">
      <c r="Z18" s="14"/>
      <c r="AI18" s="14"/>
    </row>
    <row r="19" spans="24:35" x14ac:dyDescent="0.3">
      <c r="AB19" s="14"/>
      <c r="AI19" s="14"/>
    </row>
    <row r="20" spans="24:35" x14ac:dyDescent="0.3">
      <c r="AD20" s="14"/>
      <c r="AI20" s="14"/>
    </row>
    <row r="21" spans="24:35" x14ac:dyDescent="0.3">
      <c r="AF21" s="14"/>
      <c r="AI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Morales</dc:creator>
  <cp:lastModifiedBy>Sebastian Morales</cp:lastModifiedBy>
  <dcterms:created xsi:type="dcterms:W3CDTF">2021-10-01T16:04:57Z</dcterms:created>
  <dcterms:modified xsi:type="dcterms:W3CDTF">2021-10-01T17:49:17Z</dcterms:modified>
</cp:coreProperties>
</file>