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cumentos\Proyectos personales\Pasantia\sistema-prediccion-automatizado\ai_model\data\"/>
    </mc:Choice>
  </mc:AlternateContent>
  <xr:revisionPtr revIDLastSave="0" documentId="13_ncr:1_{4E930744-2A8A-4AF2-909D-506B6186A434}" xr6:coauthVersionLast="47" xr6:coauthVersionMax="47" xr10:uidLastSave="{00000000-0000-0000-0000-000000000000}"/>
  <bookViews>
    <workbookView xWindow="-25710" yWindow="-170" windowWidth="25820" windowHeight="13900" xr2:uid="{9CF0F399-52F7-43AC-B800-CC92B24E8CD0}"/>
  </bookViews>
  <sheets>
    <sheet name="16ABR V2590" sheetId="1" r:id="rId1"/>
  </sheets>
  <definedNames>
    <definedName name="_xlnm._FilterDatabase" localSheetId="0" hidden="1">'16ABR V2590'!$A$3:$BO$124</definedName>
    <definedName name="a" localSheetId="0">'16ABR V2590'!$A:$A</definedName>
    <definedName name="a">#REF!</definedName>
    <definedName name="_xlnm.Print_Area" localSheetId="0">'16ABR V2590'!$A$3:$AR$124</definedName>
    <definedName name="b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4" i="1"/>
  <c r="AN4" i="1" l="1"/>
  <c r="AQ124" i="1"/>
  <c r="AN124" i="1"/>
  <c r="AQ123" i="1"/>
  <c r="AN123" i="1"/>
  <c r="AR123" i="1" s="1"/>
  <c r="AS123" i="1" s="1"/>
  <c r="AT123" i="1" s="1"/>
  <c r="AV123" i="1" s="1"/>
  <c r="H123" i="1"/>
  <c r="AQ122" i="1"/>
  <c r="AN122" i="1"/>
  <c r="AQ121" i="1"/>
  <c r="AN121" i="1"/>
  <c r="AQ120" i="1"/>
  <c r="AN120" i="1"/>
  <c r="H120" i="1" s="1"/>
  <c r="AQ119" i="1"/>
  <c r="AN119" i="1"/>
  <c r="H119" i="1" s="1"/>
  <c r="AQ118" i="1"/>
  <c r="AN118" i="1"/>
  <c r="H118" i="1" s="1"/>
  <c r="AQ117" i="1"/>
  <c r="AN117" i="1"/>
  <c r="AQ116" i="1"/>
  <c r="AN116" i="1"/>
  <c r="AR116" i="1" s="1"/>
  <c r="BE116" i="1" s="1"/>
  <c r="AQ115" i="1"/>
  <c r="AN115" i="1"/>
  <c r="H115" i="1" s="1"/>
  <c r="AQ114" i="1"/>
  <c r="AN114" i="1"/>
  <c r="AR114" i="1" s="1"/>
  <c r="BA114" i="1" s="1"/>
  <c r="AQ113" i="1"/>
  <c r="AN113" i="1"/>
  <c r="AQ112" i="1"/>
  <c r="AN112" i="1"/>
  <c r="AR112" i="1" s="1"/>
  <c r="BA112" i="1" s="1"/>
  <c r="AQ111" i="1"/>
  <c r="AN111" i="1"/>
  <c r="AR111" i="1" s="1"/>
  <c r="AQ110" i="1"/>
  <c r="AN110" i="1"/>
  <c r="AQ109" i="1"/>
  <c r="AN109" i="1"/>
  <c r="AQ108" i="1"/>
  <c r="AN108" i="1"/>
  <c r="AR108" i="1" s="1"/>
  <c r="AQ107" i="1"/>
  <c r="AN107" i="1"/>
  <c r="AQ106" i="1"/>
  <c r="AN106" i="1"/>
  <c r="AQ105" i="1"/>
  <c r="AN105" i="1"/>
  <c r="AR105" i="1" s="1"/>
  <c r="H105" i="1"/>
  <c r="AQ104" i="1"/>
  <c r="AN104" i="1"/>
  <c r="AQ103" i="1"/>
  <c r="AN103" i="1"/>
  <c r="AQ102" i="1"/>
  <c r="AN102" i="1"/>
  <c r="AR102" i="1" s="1"/>
  <c r="AQ101" i="1"/>
  <c r="AN101" i="1"/>
  <c r="H101" i="1" s="1"/>
  <c r="AQ100" i="1"/>
  <c r="AN100" i="1"/>
  <c r="H100" i="1"/>
  <c r="AQ99" i="1"/>
  <c r="AN99" i="1"/>
  <c r="AR99" i="1" s="1"/>
  <c r="AQ98" i="1"/>
  <c r="AN98" i="1"/>
  <c r="AQ97" i="1"/>
  <c r="AN97" i="1"/>
  <c r="H97" i="1" s="1"/>
  <c r="AQ96" i="1"/>
  <c r="AN96" i="1"/>
  <c r="AR96" i="1" s="1"/>
  <c r="BG96" i="1" s="1"/>
  <c r="BH96" i="1" s="1"/>
  <c r="AQ95" i="1"/>
  <c r="AN95" i="1"/>
  <c r="AQ94" i="1"/>
  <c r="AN94" i="1"/>
  <c r="AQ93" i="1"/>
  <c r="AN93" i="1"/>
  <c r="AQ92" i="1"/>
  <c r="AN92" i="1"/>
  <c r="AQ91" i="1"/>
  <c r="AN91" i="1"/>
  <c r="AQ90" i="1"/>
  <c r="AN90" i="1"/>
  <c r="AQ89" i="1"/>
  <c r="AN89" i="1"/>
  <c r="AQ88" i="1"/>
  <c r="AN88" i="1"/>
  <c r="AR88" i="1" s="1"/>
  <c r="AQ87" i="1"/>
  <c r="AN87" i="1"/>
  <c r="H87" i="1" s="1"/>
  <c r="AQ86" i="1"/>
  <c r="AN86" i="1"/>
  <c r="AQ85" i="1"/>
  <c r="AN85" i="1"/>
  <c r="AQ84" i="1"/>
  <c r="AN84" i="1"/>
  <c r="AQ83" i="1"/>
  <c r="AN83" i="1"/>
  <c r="AR83" i="1" s="1"/>
  <c r="AQ82" i="1"/>
  <c r="AN82" i="1"/>
  <c r="H82" i="1" s="1"/>
  <c r="AQ81" i="1"/>
  <c r="AN81" i="1"/>
  <c r="AQ80" i="1"/>
  <c r="AN80" i="1"/>
  <c r="AR80" i="1" s="1"/>
  <c r="BG80" i="1" s="1"/>
  <c r="BH80" i="1" s="1"/>
  <c r="H80" i="1"/>
  <c r="AQ79" i="1"/>
  <c r="AN79" i="1"/>
  <c r="AQ78" i="1"/>
  <c r="AN78" i="1"/>
  <c r="AQ77" i="1"/>
  <c r="AN77" i="1"/>
  <c r="AR77" i="1" s="1"/>
  <c r="AQ76" i="1"/>
  <c r="AN76" i="1"/>
  <c r="AR76" i="1" s="1"/>
  <c r="AS76" i="1" s="1"/>
  <c r="AT76" i="1" s="1"/>
  <c r="AV76" i="1" s="1"/>
  <c r="AQ75" i="1"/>
  <c r="AN75" i="1"/>
  <c r="AQ74" i="1"/>
  <c r="AN74" i="1"/>
  <c r="AQ73" i="1"/>
  <c r="AN73" i="1"/>
  <c r="H73" i="1"/>
  <c r="AQ72" i="1"/>
  <c r="AN72" i="1"/>
  <c r="H72" i="1"/>
  <c r="AQ71" i="1"/>
  <c r="AN71" i="1"/>
  <c r="AQ70" i="1"/>
  <c r="AN70" i="1"/>
  <c r="H70" i="1" s="1"/>
  <c r="AQ69" i="1"/>
  <c r="AN69" i="1"/>
  <c r="AR69" i="1" s="1"/>
  <c r="BG69" i="1" s="1"/>
  <c r="BH69" i="1" s="1"/>
  <c r="H69" i="1"/>
  <c r="AQ68" i="1"/>
  <c r="AN68" i="1"/>
  <c r="AQ67" i="1"/>
  <c r="AN67" i="1"/>
  <c r="AQ66" i="1"/>
  <c r="AN66" i="1"/>
  <c r="H66" i="1" s="1"/>
  <c r="AQ65" i="1"/>
  <c r="AN65" i="1"/>
  <c r="AR65" i="1" s="1"/>
  <c r="BE65" i="1" s="1"/>
  <c r="AQ64" i="1"/>
  <c r="AN64" i="1"/>
  <c r="AQ63" i="1"/>
  <c r="AN63" i="1"/>
  <c r="AQ62" i="1"/>
  <c r="AN62" i="1"/>
  <c r="AQ61" i="1"/>
  <c r="AN61" i="1"/>
  <c r="AQ60" i="1"/>
  <c r="AN60" i="1"/>
  <c r="H60" i="1"/>
  <c r="AQ59" i="1"/>
  <c r="AN59" i="1"/>
  <c r="AR59" i="1" s="1"/>
  <c r="AQ58" i="1"/>
  <c r="AN58" i="1"/>
  <c r="H58" i="1" s="1"/>
  <c r="AQ57" i="1"/>
  <c r="AN57" i="1"/>
  <c r="AQ56" i="1"/>
  <c r="AN56" i="1"/>
  <c r="H56" i="1" s="1"/>
  <c r="AQ55" i="1"/>
  <c r="AN55" i="1"/>
  <c r="AQ54" i="1"/>
  <c r="AN54" i="1"/>
  <c r="H54" i="1" s="1"/>
  <c r="AQ53" i="1"/>
  <c r="AN53" i="1"/>
  <c r="AQ52" i="1"/>
  <c r="AN52" i="1"/>
  <c r="AQ51" i="1"/>
  <c r="AN51" i="1"/>
  <c r="H51" i="1" s="1"/>
  <c r="AQ50" i="1"/>
  <c r="AN50" i="1"/>
  <c r="AQ49" i="1"/>
  <c r="AN49" i="1"/>
  <c r="AQ48" i="1"/>
  <c r="AN48" i="1"/>
  <c r="AQ47" i="1"/>
  <c r="AN47" i="1"/>
  <c r="AR47" i="1" s="1"/>
  <c r="H47" i="1"/>
  <c r="AQ46" i="1"/>
  <c r="AN46" i="1"/>
  <c r="AR46" i="1" s="1"/>
  <c r="BE46" i="1" s="1"/>
  <c r="AQ45" i="1"/>
  <c r="AN45" i="1"/>
  <c r="AR45" i="1" s="1"/>
  <c r="AQ44" i="1"/>
  <c r="AN44" i="1"/>
  <c r="AQ43" i="1"/>
  <c r="AN43" i="1"/>
  <c r="AQ42" i="1"/>
  <c r="AN42" i="1"/>
  <c r="AQ41" i="1"/>
  <c r="AN41" i="1"/>
  <c r="AR41" i="1" s="1"/>
  <c r="H41" i="1"/>
  <c r="AQ40" i="1"/>
  <c r="AN40" i="1"/>
  <c r="AQ39" i="1"/>
  <c r="AN39" i="1"/>
  <c r="AQ38" i="1"/>
  <c r="AN38" i="1"/>
  <c r="AQ37" i="1"/>
  <c r="AN37" i="1"/>
  <c r="AQ36" i="1"/>
  <c r="AN36" i="1"/>
  <c r="H36" i="1" s="1"/>
  <c r="AQ35" i="1"/>
  <c r="AN35" i="1"/>
  <c r="AR35" i="1" s="1"/>
  <c r="AQ34" i="1"/>
  <c r="AN34" i="1"/>
  <c r="H34" i="1" s="1"/>
  <c r="AQ33" i="1"/>
  <c r="AN33" i="1"/>
  <c r="H33" i="1" s="1"/>
  <c r="AQ32" i="1"/>
  <c r="AN32" i="1"/>
  <c r="AQ31" i="1"/>
  <c r="AN31" i="1"/>
  <c r="AR31" i="1" s="1"/>
  <c r="AQ30" i="1"/>
  <c r="AN30" i="1"/>
  <c r="H30" i="1" s="1"/>
  <c r="AQ29" i="1"/>
  <c r="AN29" i="1"/>
  <c r="AR29" i="1" s="1"/>
  <c r="AQ28" i="1"/>
  <c r="AN28" i="1"/>
  <c r="AQ27" i="1"/>
  <c r="AN27" i="1"/>
  <c r="AR27" i="1" s="1"/>
  <c r="AQ26" i="1"/>
  <c r="AN26" i="1"/>
  <c r="AR26" i="1" s="1"/>
  <c r="BG26" i="1" s="1"/>
  <c r="AQ25" i="1"/>
  <c r="AN25" i="1"/>
  <c r="AR25" i="1" s="1"/>
  <c r="AQ24" i="1"/>
  <c r="AN24" i="1"/>
  <c r="AQ23" i="1"/>
  <c r="AN23" i="1"/>
  <c r="H23" i="1" s="1"/>
  <c r="AQ22" i="1"/>
  <c r="AN22" i="1"/>
  <c r="H22" i="1" s="1"/>
  <c r="AQ21" i="1"/>
  <c r="AN21" i="1"/>
  <c r="AQ20" i="1"/>
  <c r="AN20" i="1"/>
  <c r="AR20" i="1" s="1"/>
  <c r="AQ19" i="1"/>
  <c r="AN19" i="1"/>
  <c r="AR19" i="1" s="1"/>
  <c r="AW19" i="1" s="1"/>
  <c r="H19" i="1"/>
  <c r="AQ18" i="1"/>
  <c r="AN18" i="1"/>
  <c r="AQ17" i="1"/>
  <c r="AN17" i="1"/>
  <c r="AR17" i="1" s="1"/>
  <c r="BA17" i="1" s="1"/>
  <c r="AQ16" i="1"/>
  <c r="AN16" i="1"/>
  <c r="H16" i="1" s="1"/>
  <c r="AQ15" i="1"/>
  <c r="AN15" i="1"/>
  <c r="AQ14" i="1"/>
  <c r="AN14" i="1"/>
  <c r="H14" i="1" s="1"/>
  <c r="AQ13" i="1"/>
  <c r="AN13" i="1"/>
  <c r="AR13" i="1" s="1"/>
  <c r="AQ12" i="1"/>
  <c r="AN12" i="1"/>
  <c r="H12" i="1" s="1"/>
  <c r="AQ11" i="1"/>
  <c r="AN11" i="1"/>
  <c r="AQ10" i="1"/>
  <c r="AN10" i="1"/>
  <c r="AR10" i="1" s="1"/>
  <c r="AQ9" i="1"/>
  <c r="AN9" i="1"/>
  <c r="AQ8" i="1"/>
  <c r="AN8" i="1"/>
  <c r="AQ7" i="1"/>
  <c r="AN7" i="1"/>
  <c r="AR7" i="1" s="1"/>
  <c r="AW7" i="1" s="1"/>
  <c r="AQ6" i="1"/>
  <c r="AN6" i="1"/>
  <c r="AQ5" i="1"/>
  <c r="AN5" i="1"/>
  <c r="H5" i="1" s="1"/>
  <c r="AQ4" i="1"/>
  <c r="BK2" i="1"/>
  <c r="AR43" i="1" l="1"/>
  <c r="BG43" i="1" s="1"/>
  <c r="BH43" i="1" s="1"/>
  <c r="H43" i="1"/>
  <c r="AR74" i="1"/>
  <c r="BA74" i="1" s="1"/>
  <c r="H74" i="1"/>
  <c r="AR98" i="1"/>
  <c r="AW98" i="1" s="1"/>
  <c r="H98" i="1"/>
  <c r="AR8" i="1"/>
  <c r="BE8" i="1" s="1"/>
  <c r="H8" i="1"/>
  <c r="H17" i="1"/>
  <c r="H96" i="1"/>
  <c r="H116" i="1"/>
  <c r="AR107" i="1"/>
  <c r="BA107" i="1" s="1"/>
  <c r="H107" i="1"/>
  <c r="BA25" i="1"/>
  <c r="AW25" i="1"/>
  <c r="AR40" i="1"/>
  <c r="BE40" i="1" s="1"/>
  <c r="H40" i="1"/>
  <c r="H10" i="1"/>
  <c r="H46" i="1"/>
  <c r="BA7" i="1"/>
  <c r="AR119" i="1"/>
  <c r="BG119" i="1" s="1"/>
  <c r="BH119" i="1" s="1"/>
  <c r="BI119" i="1" s="1"/>
  <c r="BJ119" i="1" s="1"/>
  <c r="BK119" i="1" s="1"/>
  <c r="BE74" i="1"/>
  <c r="BG74" i="1"/>
  <c r="BH74" i="1" s="1"/>
  <c r="H88" i="1"/>
  <c r="BA59" i="1"/>
  <c r="AS59" i="1"/>
  <c r="AT59" i="1" s="1"/>
  <c r="AV59" i="1" s="1"/>
  <c r="AW59" i="1"/>
  <c r="BE88" i="1"/>
  <c r="BA88" i="1"/>
  <c r="AS107" i="1"/>
  <c r="AT107" i="1" s="1"/>
  <c r="AV107" i="1" s="1"/>
  <c r="BG107" i="1"/>
  <c r="BH107" i="1" s="1"/>
  <c r="AS10" i="1"/>
  <c r="AT10" i="1" s="1"/>
  <c r="AV10" i="1" s="1"/>
  <c r="BA10" i="1"/>
  <c r="AW10" i="1"/>
  <c r="AR18" i="1"/>
  <c r="AW18" i="1" s="1"/>
  <c r="H18" i="1"/>
  <c r="BE83" i="1"/>
  <c r="AW83" i="1"/>
  <c r="AW29" i="1"/>
  <c r="BA29" i="1"/>
  <c r="H79" i="1"/>
  <c r="AR79" i="1"/>
  <c r="BA79" i="1" s="1"/>
  <c r="AW99" i="1"/>
  <c r="BA99" i="1"/>
  <c r="AR39" i="1"/>
  <c r="BA39" i="1" s="1"/>
  <c r="H39" i="1"/>
  <c r="H89" i="1"/>
  <c r="AR89" i="1"/>
  <c r="AS47" i="1"/>
  <c r="AT47" i="1" s="1"/>
  <c r="AV47" i="1" s="1"/>
  <c r="BE47" i="1"/>
  <c r="BA47" i="1"/>
  <c r="AW47" i="1"/>
  <c r="BG47" i="1"/>
  <c r="BH47" i="1" s="1"/>
  <c r="H90" i="1"/>
  <c r="AR90" i="1"/>
  <c r="AW90" i="1" s="1"/>
  <c r="H42" i="1"/>
  <c r="AR42" i="1"/>
  <c r="AS42" i="1" s="1"/>
  <c r="AT42" i="1" s="1"/>
  <c r="AV42" i="1" s="1"/>
  <c r="AR55" i="1"/>
  <c r="BG55" i="1" s="1"/>
  <c r="BH55" i="1" s="1"/>
  <c r="H55" i="1"/>
  <c r="H37" i="1"/>
  <c r="AR37" i="1"/>
  <c r="BA37" i="1" s="1"/>
  <c r="AR85" i="1"/>
  <c r="AS85" i="1" s="1"/>
  <c r="AT85" i="1" s="1"/>
  <c r="AV85" i="1" s="1"/>
  <c r="H85" i="1"/>
  <c r="BA111" i="1"/>
  <c r="AW111" i="1"/>
  <c r="AS111" i="1"/>
  <c r="AT111" i="1" s="1"/>
  <c r="AV111" i="1" s="1"/>
  <c r="AR50" i="1"/>
  <c r="BA50" i="1" s="1"/>
  <c r="H50" i="1"/>
  <c r="AS20" i="1"/>
  <c r="AT20" i="1" s="1"/>
  <c r="AV20" i="1" s="1"/>
  <c r="BE20" i="1"/>
  <c r="BA20" i="1"/>
  <c r="BG20" i="1"/>
  <c r="BH20" i="1" s="1"/>
  <c r="AW20" i="1"/>
  <c r="BA45" i="1"/>
  <c r="BG45" i="1"/>
  <c r="BH45" i="1" s="1"/>
  <c r="BE45" i="1"/>
  <c r="AR81" i="1"/>
  <c r="BG81" i="1" s="1"/>
  <c r="BH81" i="1" s="1"/>
  <c r="AS19" i="1"/>
  <c r="AT19" i="1" s="1"/>
  <c r="AV19" i="1" s="1"/>
  <c r="AX19" i="1" s="1"/>
  <c r="AZ19" i="1" s="1"/>
  <c r="H65" i="1"/>
  <c r="H114" i="1"/>
  <c r="BG116" i="1"/>
  <c r="BH116" i="1" s="1"/>
  <c r="BA19" i="1"/>
  <c r="AW116" i="1"/>
  <c r="BA123" i="1"/>
  <c r="AR56" i="1"/>
  <c r="BA56" i="1" s="1"/>
  <c r="AS74" i="1"/>
  <c r="AT74" i="1" s="1"/>
  <c r="AV74" i="1" s="1"/>
  <c r="BG114" i="1"/>
  <c r="BH114" i="1" s="1"/>
  <c r="BI114" i="1" s="1"/>
  <c r="BJ114" i="1" s="1"/>
  <c r="BK114" i="1" s="1"/>
  <c r="AR118" i="1"/>
  <c r="BE118" i="1" s="1"/>
  <c r="AR36" i="1"/>
  <c r="BE36" i="1" s="1"/>
  <c r="BG46" i="1"/>
  <c r="BH46" i="1" s="1"/>
  <c r="AR22" i="1"/>
  <c r="BA22" i="1" s="1"/>
  <c r="BG17" i="1"/>
  <c r="BH17" i="1" s="1"/>
  <c r="BE19" i="1"/>
  <c r="BG19" i="1"/>
  <c r="BH19" i="1" s="1"/>
  <c r="AW74" i="1"/>
  <c r="AR120" i="1"/>
  <c r="AW114" i="1"/>
  <c r="AR23" i="1"/>
  <c r="AW23" i="1" s="1"/>
  <c r="BG31" i="1"/>
  <c r="BH31" i="1" s="1"/>
  <c r="BE31" i="1"/>
  <c r="BA31" i="1"/>
  <c r="AW31" i="1"/>
  <c r="AS31" i="1"/>
  <c r="AT31" i="1" s="1"/>
  <c r="AV31" i="1" s="1"/>
  <c r="AR32" i="1"/>
  <c r="H32" i="1"/>
  <c r="AR11" i="1"/>
  <c r="H11" i="1"/>
  <c r="AR124" i="1"/>
  <c r="H124" i="1"/>
  <c r="BG27" i="1"/>
  <c r="BH27" i="1" s="1"/>
  <c r="BE27" i="1"/>
  <c r="BA27" i="1"/>
  <c r="AW27" i="1"/>
  <c r="AS27" i="1"/>
  <c r="AT27" i="1" s="1"/>
  <c r="AV27" i="1" s="1"/>
  <c r="BA102" i="1"/>
  <c r="AW102" i="1"/>
  <c r="BG102" i="1"/>
  <c r="BH102" i="1" s="1"/>
  <c r="BE102" i="1"/>
  <c r="AS102" i="1"/>
  <c r="AT102" i="1" s="1"/>
  <c r="AV102" i="1" s="1"/>
  <c r="AX102" i="1" s="1"/>
  <c r="AZ102" i="1" s="1"/>
  <c r="BB102" i="1" s="1"/>
  <c r="BD102" i="1" s="1"/>
  <c r="H61" i="1"/>
  <c r="AR61" i="1"/>
  <c r="BE35" i="1"/>
  <c r="BG35" i="1"/>
  <c r="BH35" i="1" s="1"/>
  <c r="BA35" i="1"/>
  <c r="AS35" i="1"/>
  <c r="AT35" i="1" s="1"/>
  <c r="AV35" i="1" s="1"/>
  <c r="AW35" i="1"/>
  <c r="H62" i="1"/>
  <c r="AR15" i="1"/>
  <c r="H15" i="1"/>
  <c r="AR52" i="1"/>
  <c r="H52" i="1"/>
  <c r="BE98" i="1"/>
  <c r="AS98" i="1"/>
  <c r="AT98" i="1" s="1"/>
  <c r="AV98" i="1" s="1"/>
  <c r="AX98" i="1" s="1"/>
  <c r="AZ98" i="1" s="1"/>
  <c r="BG98" i="1"/>
  <c r="BH98" i="1" s="1"/>
  <c r="BA98" i="1"/>
  <c r="H26" i="1"/>
  <c r="BH26" i="1"/>
  <c r="BG59" i="1"/>
  <c r="BE59" i="1"/>
  <c r="BE76" i="1"/>
  <c r="BG76" i="1"/>
  <c r="BH76" i="1" s="1"/>
  <c r="BA76" i="1"/>
  <c r="AW76" i="1"/>
  <c r="AX76" i="1" s="1"/>
  <c r="AZ76" i="1" s="1"/>
  <c r="H122" i="1"/>
  <c r="AR122" i="1"/>
  <c r="H71" i="1"/>
  <c r="AR113" i="1"/>
  <c r="H113" i="1"/>
  <c r="BG77" i="1"/>
  <c r="BH77" i="1" s="1"/>
  <c r="BE77" i="1"/>
  <c r="AR73" i="1"/>
  <c r="AR82" i="1"/>
  <c r="H95" i="1"/>
  <c r="H4" i="1"/>
  <c r="AR6" i="1"/>
  <c r="H6" i="1"/>
  <c r="AR14" i="1"/>
  <c r="AR49" i="1"/>
  <c r="H49" i="1"/>
  <c r="AW77" i="1"/>
  <c r="BA80" i="1"/>
  <c r="AW80" i="1"/>
  <c r="AS80" i="1"/>
  <c r="AT80" i="1" s="1"/>
  <c r="AV80" i="1" s="1"/>
  <c r="AX80" i="1" s="1"/>
  <c r="AZ80" i="1" s="1"/>
  <c r="H106" i="1"/>
  <c r="AR58" i="1"/>
  <c r="AR71" i="1"/>
  <c r="BA77" i="1"/>
  <c r="AR91" i="1"/>
  <c r="H91" i="1"/>
  <c r="AR62" i="1"/>
  <c r="AR115" i="1"/>
  <c r="AS77" i="1"/>
  <c r="AT77" i="1" s="1"/>
  <c r="AV77" i="1" s="1"/>
  <c r="AX77" i="1" s="1"/>
  <c r="AZ77" i="1" s="1"/>
  <c r="H21" i="1"/>
  <c r="AR21" i="1"/>
  <c r="H31" i="1"/>
  <c r="AR4" i="1"/>
  <c r="AR51" i="1"/>
  <c r="BG13" i="1"/>
  <c r="BH13" i="1" s="1"/>
  <c r="BA13" i="1"/>
  <c r="AW13" i="1"/>
  <c r="BE13" i="1"/>
  <c r="AR30" i="1"/>
  <c r="AR5" i="1"/>
  <c r="BE26" i="1"/>
  <c r="BA26" i="1"/>
  <c r="AW26" i="1"/>
  <c r="AS26" i="1"/>
  <c r="AT26" i="1" s="1"/>
  <c r="AV26" i="1" s="1"/>
  <c r="H35" i="1"/>
  <c r="H48" i="1"/>
  <c r="AR48" i="1"/>
  <c r="H84" i="1"/>
  <c r="AR84" i="1"/>
  <c r="H110" i="1"/>
  <c r="AR110" i="1"/>
  <c r="AR70" i="1"/>
  <c r="H27" i="1"/>
  <c r="BG41" i="1"/>
  <c r="BH41" i="1" s="1"/>
  <c r="BE41" i="1"/>
  <c r="BA41" i="1"/>
  <c r="AW41" i="1"/>
  <c r="AS41" i="1"/>
  <c r="AT41" i="1" s="1"/>
  <c r="AV41" i="1" s="1"/>
  <c r="AR12" i="1"/>
  <c r="AS88" i="1"/>
  <c r="AT88" i="1" s="1"/>
  <c r="AV88" i="1" s="1"/>
  <c r="BG88" i="1"/>
  <c r="BH88" i="1" s="1"/>
  <c r="AR92" i="1"/>
  <c r="H92" i="1"/>
  <c r="AR95" i="1"/>
  <c r="AR28" i="1"/>
  <c r="H28" i="1"/>
  <c r="AW88" i="1"/>
  <c r="AR106" i="1"/>
  <c r="BE80" i="1"/>
  <c r="AR68" i="1"/>
  <c r="H68" i="1"/>
  <c r="AW96" i="1"/>
  <c r="BA96" i="1"/>
  <c r="BE96" i="1"/>
  <c r="AS96" i="1"/>
  <c r="AT96" i="1" s="1"/>
  <c r="AV96" i="1" s="1"/>
  <c r="AR87" i="1"/>
  <c r="H102" i="1"/>
  <c r="H13" i="1"/>
  <c r="H38" i="1"/>
  <c r="AR38" i="1"/>
  <c r="AR54" i="1"/>
  <c r="AR86" i="1"/>
  <c r="H86" i="1"/>
  <c r="H93" i="1"/>
  <c r="AR93" i="1"/>
  <c r="AR109" i="1"/>
  <c r="H109" i="1"/>
  <c r="AS13" i="1"/>
  <c r="AT13" i="1" s="1"/>
  <c r="AV13" i="1" s="1"/>
  <c r="AR117" i="1"/>
  <c r="BA105" i="1"/>
  <c r="BE105" i="1"/>
  <c r="AS105" i="1"/>
  <c r="AT105" i="1" s="1"/>
  <c r="AV105" i="1" s="1"/>
  <c r="AW105" i="1"/>
  <c r="AR121" i="1"/>
  <c r="H59" i="1"/>
  <c r="BH59" i="1"/>
  <c r="BG105" i="1"/>
  <c r="BH105" i="1" s="1"/>
  <c r="BE111" i="1"/>
  <c r="BG111" i="1"/>
  <c r="BH111" i="1" s="1"/>
  <c r="BI111" i="1" s="1"/>
  <c r="BJ111" i="1" s="1"/>
  <c r="BK111" i="1" s="1"/>
  <c r="AW46" i="1"/>
  <c r="AS46" i="1"/>
  <c r="AT46" i="1" s="1"/>
  <c r="AV46" i="1" s="1"/>
  <c r="H57" i="1"/>
  <c r="AR57" i="1"/>
  <c r="H94" i="1"/>
  <c r="BG25" i="1"/>
  <c r="BH25" i="1" s="1"/>
  <c r="BE25" i="1"/>
  <c r="H29" i="1"/>
  <c r="AR33" i="1"/>
  <c r="BA65" i="1"/>
  <c r="AW65" i="1"/>
  <c r="BG65" i="1"/>
  <c r="BH65" i="1" s="1"/>
  <c r="AR75" i="1"/>
  <c r="H75" i="1"/>
  <c r="H78" i="1"/>
  <c r="AR78" i="1"/>
  <c r="AR97" i="1"/>
  <c r="BG99" i="1"/>
  <c r="BH99" i="1" s="1"/>
  <c r="BE99" i="1"/>
  <c r="BE17" i="1"/>
  <c r="AS17" i="1"/>
  <c r="AT17" i="1" s="1"/>
  <c r="AV17" i="1" s="1"/>
  <c r="AW108" i="1"/>
  <c r="BG108" i="1"/>
  <c r="BH108" i="1" s="1"/>
  <c r="BE108" i="1"/>
  <c r="AS108" i="1"/>
  <c r="AT108" i="1" s="1"/>
  <c r="AV108" i="1" s="1"/>
  <c r="AR9" i="1"/>
  <c r="H9" i="1"/>
  <c r="BE10" i="1"/>
  <c r="BG10" i="1"/>
  <c r="BH10" i="1" s="1"/>
  <c r="AR16" i="1"/>
  <c r="AS25" i="1"/>
  <c r="AT25" i="1" s="1"/>
  <c r="AV25" i="1" s="1"/>
  <c r="H45" i="1"/>
  <c r="BA46" i="1"/>
  <c r="AR60" i="1"/>
  <c r="AS65" i="1"/>
  <c r="AT65" i="1" s="1"/>
  <c r="AV65" i="1" s="1"/>
  <c r="BA69" i="1"/>
  <c r="AW69" i="1"/>
  <c r="AS69" i="1"/>
  <c r="AT69" i="1" s="1"/>
  <c r="AV69" i="1" s="1"/>
  <c r="BE69" i="1"/>
  <c r="H81" i="1"/>
  <c r="AS99" i="1"/>
  <c r="AT99" i="1" s="1"/>
  <c r="AV99" i="1" s="1"/>
  <c r="AX99" i="1" s="1"/>
  <c r="AZ99" i="1" s="1"/>
  <c r="BA108" i="1"/>
  <c r="AW112" i="1"/>
  <c r="BE112" i="1"/>
  <c r="BG112" i="1"/>
  <c r="BH112" i="1" s="1"/>
  <c r="AS112" i="1"/>
  <c r="AT112" i="1" s="1"/>
  <c r="AV112" i="1" s="1"/>
  <c r="AR24" i="1"/>
  <c r="H24" i="1"/>
  <c r="BE29" i="1"/>
  <c r="BG29" i="1"/>
  <c r="BH29" i="1" s="1"/>
  <c r="AW45" i="1"/>
  <c r="AS45" i="1"/>
  <c r="AT45" i="1" s="1"/>
  <c r="AV45" i="1" s="1"/>
  <c r="AX45" i="1" s="1"/>
  <c r="AZ45" i="1" s="1"/>
  <c r="AR53" i="1"/>
  <c r="H53" i="1"/>
  <c r="AR72" i="1"/>
  <c r="AR94" i="1"/>
  <c r="BG118" i="1"/>
  <c r="BH118" i="1" s="1"/>
  <c r="BI118" i="1" s="1"/>
  <c r="BJ118" i="1" s="1"/>
  <c r="BK118" i="1" s="1"/>
  <c r="BG7" i="1"/>
  <c r="BH7" i="1" s="1"/>
  <c r="BE7" i="1"/>
  <c r="AS7" i="1"/>
  <c r="AT7" i="1" s="1"/>
  <c r="AV7" i="1" s="1"/>
  <c r="AX7" i="1" s="1"/>
  <c r="AZ7" i="1" s="1"/>
  <c r="AW17" i="1"/>
  <c r="AS29" i="1"/>
  <c r="AT29" i="1" s="1"/>
  <c r="AV29" i="1" s="1"/>
  <c r="AR63" i="1"/>
  <c r="H63" i="1"/>
  <c r="H83" i="1"/>
  <c r="AR101" i="1"/>
  <c r="H77" i="1"/>
  <c r="AS83" i="1"/>
  <c r="AT83" i="1" s="1"/>
  <c r="AV83" i="1" s="1"/>
  <c r="BA83" i="1"/>
  <c r="BG83" i="1"/>
  <c r="BH83" i="1" s="1"/>
  <c r="H121" i="1"/>
  <c r="H103" i="1"/>
  <c r="AR103" i="1"/>
  <c r="H111" i="1"/>
  <c r="AR44" i="1"/>
  <c r="H44" i="1"/>
  <c r="H108" i="1"/>
  <c r="H112" i="1"/>
  <c r="H67" i="1"/>
  <c r="AR100" i="1"/>
  <c r="BE123" i="1"/>
  <c r="AW123" i="1"/>
  <c r="AX123" i="1" s="1"/>
  <c r="AZ123" i="1" s="1"/>
  <c r="BG123" i="1"/>
  <c r="BH123" i="1" s="1"/>
  <c r="H7" i="1"/>
  <c r="H20" i="1"/>
  <c r="H25" i="1"/>
  <c r="H64" i="1"/>
  <c r="AR64" i="1"/>
  <c r="AR66" i="1"/>
  <c r="AR67" i="1"/>
  <c r="H76" i="1"/>
  <c r="H99" i="1"/>
  <c r="BE114" i="1"/>
  <c r="AS114" i="1"/>
  <c r="AT114" i="1" s="1"/>
  <c r="AV114" i="1" s="1"/>
  <c r="AR34" i="1"/>
  <c r="AS116" i="1"/>
  <c r="AT116" i="1" s="1"/>
  <c r="AV116" i="1" s="1"/>
  <c r="BA116" i="1"/>
  <c r="H104" i="1"/>
  <c r="AR104" i="1"/>
  <c r="BA43" i="1" l="1"/>
  <c r="AS43" i="1"/>
  <c r="AT43" i="1" s="1"/>
  <c r="AV43" i="1" s="1"/>
  <c r="BE81" i="1"/>
  <c r="BB80" i="1"/>
  <c r="BD80" i="1" s="1"/>
  <c r="BI112" i="1"/>
  <c r="BJ112" i="1" s="1"/>
  <c r="BK112" i="1" s="1"/>
  <c r="AW43" i="1"/>
  <c r="AX43" i="1" s="1"/>
  <c r="AZ43" i="1" s="1"/>
  <c r="BB43" i="1" s="1"/>
  <c r="BD43" i="1" s="1"/>
  <c r="BG42" i="1"/>
  <c r="BH42" i="1" s="1"/>
  <c r="AW107" i="1"/>
  <c r="AX107" i="1" s="1"/>
  <c r="AZ107" i="1" s="1"/>
  <c r="BB107" i="1" s="1"/>
  <c r="BD107" i="1" s="1"/>
  <c r="BF107" i="1" s="1"/>
  <c r="BI107" i="1" s="1"/>
  <c r="BJ107" i="1" s="1"/>
  <c r="BK107" i="1" s="1"/>
  <c r="AS81" i="1"/>
  <c r="AT81" i="1" s="1"/>
  <c r="AV81" i="1" s="1"/>
  <c r="AW42" i="1"/>
  <c r="AX42" i="1" s="1"/>
  <c r="AZ42" i="1" s="1"/>
  <c r="AW81" i="1"/>
  <c r="BA42" i="1"/>
  <c r="BB98" i="1"/>
  <c r="BD98" i="1" s="1"/>
  <c r="BE90" i="1"/>
  <c r="BG8" i="1"/>
  <c r="BH8" i="1" s="1"/>
  <c r="AS90" i="1"/>
  <c r="AT90" i="1" s="1"/>
  <c r="AV90" i="1" s="1"/>
  <c r="AX90" i="1" s="1"/>
  <c r="AZ90" i="1" s="1"/>
  <c r="AS8" i="1"/>
  <c r="AT8" i="1" s="1"/>
  <c r="AV8" i="1" s="1"/>
  <c r="BA8" i="1"/>
  <c r="BE43" i="1"/>
  <c r="AW8" i="1"/>
  <c r="AX8" i="1" s="1"/>
  <c r="AZ8" i="1" s="1"/>
  <c r="BB8" i="1" s="1"/>
  <c r="BD8" i="1" s="1"/>
  <c r="BF8" i="1" s="1"/>
  <c r="BI8" i="1" s="1"/>
  <c r="BJ8" i="1" s="1"/>
  <c r="BK8" i="1" s="1"/>
  <c r="BG40" i="1"/>
  <c r="BH40" i="1" s="1"/>
  <c r="BA40" i="1"/>
  <c r="BA18" i="1"/>
  <c r="AS40" i="1"/>
  <c r="AT40" i="1" s="1"/>
  <c r="AV40" i="1" s="1"/>
  <c r="AX40" i="1" s="1"/>
  <c r="AZ40" i="1" s="1"/>
  <c r="BB40" i="1" s="1"/>
  <c r="BD40" i="1" s="1"/>
  <c r="BF40" i="1" s="1"/>
  <c r="BI40" i="1" s="1"/>
  <c r="BJ40" i="1" s="1"/>
  <c r="BK40" i="1" s="1"/>
  <c r="AS50" i="1"/>
  <c r="AT50" i="1" s="1"/>
  <c r="AV50" i="1" s="1"/>
  <c r="AX25" i="1"/>
  <c r="AZ25" i="1" s="1"/>
  <c r="BB25" i="1" s="1"/>
  <c r="BD25" i="1" s="1"/>
  <c r="BF25" i="1" s="1"/>
  <c r="BI25" i="1" s="1"/>
  <c r="BJ25" i="1" s="1"/>
  <c r="BK25" i="1" s="1"/>
  <c r="AW55" i="1"/>
  <c r="BE107" i="1"/>
  <c r="AW118" i="1"/>
  <c r="AX112" i="1"/>
  <c r="AZ112" i="1" s="1"/>
  <c r="BB112" i="1" s="1"/>
  <c r="BD112" i="1" s="1"/>
  <c r="BF112" i="1" s="1"/>
  <c r="AX13" i="1"/>
  <c r="AZ13" i="1" s="1"/>
  <c r="AS79" i="1"/>
  <c r="AT79" i="1" s="1"/>
  <c r="AV79" i="1" s="1"/>
  <c r="AX74" i="1"/>
  <c r="AZ74" i="1" s="1"/>
  <c r="BB74" i="1" s="1"/>
  <c r="BD74" i="1" s="1"/>
  <c r="BF74" i="1" s="1"/>
  <c r="BI74" i="1" s="1"/>
  <c r="BJ74" i="1" s="1"/>
  <c r="BK74" i="1" s="1"/>
  <c r="BA118" i="1"/>
  <c r="BG79" i="1"/>
  <c r="BH79" i="1" s="1"/>
  <c r="AX26" i="1"/>
  <c r="AZ26" i="1" s="1"/>
  <c r="BB26" i="1" s="1"/>
  <c r="BD26" i="1" s="1"/>
  <c r="BF26" i="1" s="1"/>
  <c r="BI26" i="1" s="1"/>
  <c r="BJ26" i="1" s="1"/>
  <c r="BK26" i="1" s="1"/>
  <c r="AW40" i="1"/>
  <c r="AS118" i="1"/>
  <c r="AT118" i="1" s="1"/>
  <c r="AV118" i="1" s="1"/>
  <c r="BE42" i="1"/>
  <c r="AX41" i="1"/>
  <c r="AZ41" i="1" s="1"/>
  <c r="BB41" i="1" s="1"/>
  <c r="BD41" i="1" s="1"/>
  <c r="BF41" i="1" s="1"/>
  <c r="BI41" i="1" s="1"/>
  <c r="BJ41" i="1" s="1"/>
  <c r="BK41" i="1" s="1"/>
  <c r="BA23" i="1"/>
  <c r="BA119" i="1"/>
  <c r="BA81" i="1"/>
  <c r="AW56" i="1"/>
  <c r="BB76" i="1"/>
  <c r="BD76" i="1" s="1"/>
  <c r="BF76" i="1" s="1"/>
  <c r="BI76" i="1" s="1"/>
  <c r="BJ76" i="1" s="1"/>
  <c r="BK76" i="1" s="1"/>
  <c r="AS55" i="1"/>
  <c r="AT55" i="1" s="1"/>
  <c r="AV55" i="1" s="1"/>
  <c r="BE119" i="1"/>
  <c r="BE79" i="1"/>
  <c r="AW50" i="1"/>
  <c r="AX114" i="1"/>
  <c r="AZ114" i="1" s="1"/>
  <c r="BB114" i="1" s="1"/>
  <c r="BD114" i="1" s="1"/>
  <c r="BF114" i="1" s="1"/>
  <c r="AS119" i="1"/>
  <c r="AT119" i="1" s="1"/>
  <c r="AV119" i="1" s="1"/>
  <c r="BE55" i="1"/>
  <c r="BA55" i="1"/>
  <c r="BB19" i="1"/>
  <c r="BD19" i="1" s="1"/>
  <c r="BF19" i="1" s="1"/>
  <c r="BI19" i="1" s="1"/>
  <c r="BJ19" i="1" s="1"/>
  <c r="BK19" i="1" s="1"/>
  <c r="BB7" i="1"/>
  <c r="BD7" i="1" s="1"/>
  <c r="BF7" i="1" s="1"/>
  <c r="BI7" i="1" s="1"/>
  <c r="BJ7" i="1" s="1"/>
  <c r="BK7" i="1" s="1"/>
  <c r="AW119" i="1"/>
  <c r="BB99" i="1"/>
  <c r="BD99" i="1" s="1"/>
  <c r="BF99" i="1" s="1"/>
  <c r="BI99" i="1" s="1"/>
  <c r="BJ99" i="1" s="1"/>
  <c r="BK99" i="1" s="1"/>
  <c r="AX83" i="1"/>
  <c r="AZ83" i="1" s="1"/>
  <c r="BG23" i="1"/>
  <c r="BH23" i="1" s="1"/>
  <c r="AX31" i="1"/>
  <c r="AZ31" i="1" s="1"/>
  <c r="BB31" i="1" s="1"/>
  <c r="BD31" i="1" s="1"/>
  <c r="BF31" i="1" s="1"/>
  <c r="BE23" i="1"/>
  <c r="AX108" i="1"/>
  <c r="AZ108" i="1" s="1"/>
  <c r="BB108" i="1" s="1"/>
  <c r="BD108" i="1" s="1"/>
  <c r="BF108" i="1" s="1"/>
  <c r="BI108" i="1" s="1"/>
  <c r="BJ108" i="1" s="1"/>
  <c r="BK108" i="1" s="1"/>
  <c r="AS36" i="1"/>
  <c r="AT36" i="1" s="1"/>
  <c r="AV36" i="1" s="1"/>
  <c r="AS23" i="1"/>
  <c r="AT23" i="1" s="1"/>
  <c r="AV23" i="1" s="1"/>
  <c r="AX23" i="1" s="1"/>
  <c r="AZ23" i="1" s="1"/>
  <c r="AS56" i="1"/>
  <c r="AT56" i="1" s="1"/>
  <c r="AV56" i="1" s="1"/>
  <c r="AS89" i="1"/>
  <c r="AT89" i="1" s="1"/>
  <c r="AV89" i="1" s="1"/>
  <c r="BA89" i="1"/>
  <c r="AW89" i="1"/>
  <c r="AW37" i="1"/>
  <c r="AW22" i="1"/>
  <c r="AX20" i="1"/>
  <c r="AZ20" i="1" s="1"/>
  <c r="BB20" i="1" s="1"/>
  <c r="BD20" i="1" s="1"/>
  <c r="BF20" i="1" s="1"/>
  <c r="BI20" i="1" s="1"/>
  <c r="BJ20" i="1" s="1"/>
  <c r="BK20" i="1" s="1"/>
  <c r="BB83" i="1"/>
  <c r="BD83" i="1" s="1"/>
  <c r="BF83" i="1" s="1"/>
  <c r="BI83" i="1" s="1"/>
  <c r="BJ83" i="1" s="1"/>
  <c r="BK83" i="1" s="1"/>
  <c r="BB45" i="1"/>
  <c r="BD45" i="1" s="1"/>
  <c r="BF45" i="1" s="1"/>
  <c r="BI45" i="1" s="1"/>
  <c r="BJ45" i="1" s="1"/>
  <c r="BK45" i="1" s="1"/>
  <c r="BE39" i="1"/>
  <c r="BG39" i="1"/>
  <c r="BH39" i="1" s="1"/>
  <c r="AS18" i="1"/>
  <c r="AT18" i="1" s="1"/>
  <c r="AV18" i="1" s="1"/>
  <c r="AX18" i="1" s="1"/>
  <c r="AZ18" i="1" s="1"/>
  <c r="BG18" i="1"/>
  <c r="BH18" i="1" s="1"/>
  <c r="BE18" i="1"/>
  <c r="BA90" i="1"/>
  <c r="BE22" i="1"/>
  <c r="BG22" i="1"/>
  <c r="BH22" i="1" s="1"/>
  <c r="BB123" i="1"/>
  <c r="BD123" i="1" s="1"/>
  <c r="BF123" i="1" s="1"/>
  <c r="BI123" i="1" s="1"/>
  <c r="BJ123" i="1" s="1"/>
  <c r="BK123" i="1" s="1"/>
  <c r="BE89" i="1"/>
  <c r="BG89" i="1"/>
  <c r="BH89" i="1" s="1"/>
  <c r="BE85" i="1"/>
  <c r="AX47" i="1"/>
  <c r="AZ47" i="1" s="1"/>
  <c r="BB47" i="1" s="1"/>
  <c r="BD47" i="1" s="1"/>
  <c r="BF47" i="1" s="1"/>
  <c r="BI47" i="1" s="1"/>
  <c r="BJ47" i="1" s="1"/>
  <c r="BK47" i="1" s="1"/>
  <c r="AS37" i="1"/>
  <c r="AT37" i="1" s="1"/>
  <c r="AV37" i="1" s="1"/>
  <c r="AX37" i="1" s="1"/>
  <c r="AZ37" i="1" s="1"/>
  <c r="BB37" i="1" s="1"/>
  <c r="BD37" i="1" s="1"/>
  <c r="BG90" i="1"/>
  <c r="BH90" i="1" s="1"/>
  <c r="AX65" i="1"/>
  <c r="AZ65" i="1" s="1"/>
  <c r="BB65" i="1" s="1"/>
  <c r="BD65" i="1" s="1"/>
  <c r="BF65" i="1" s="1"/>
  <c r="BI65" i="1" s="1"/>
  <c r="BJ65" i="1" s="1"/>
  <c r="BK65" i="1" s="1"/>
  <c r="BE56" i="1"/>
  <c r="AW120" i="1"/>
  <c r="BG120" i="1"/>
  <c r="BH120" i="1" s="1"/>
  <c r="BI120" i="1" s="1"/>
  <c r="BJ120" i="1" s="1"/>
  <c r="BK120" i="1" s="1"/>
  <c r="AS120" i="1"/>
  <c r="AT120" i="1" s="1"/>
  <c r="AV120" i="1" s="1"/>
  <c r="AX120" i="1" s="1"/>
  <c r="AZ120" i="1" s="1"/>
  <c r="BE120" i="1"/>
  <c r="BA120" i="1"/>
  <c r="BA36" i="1"/>
  <c r="AW36" i="1"/>
  <c r="BG36" i="1"/>
  <c r="BH36" i="1" s="1"/>
  <c r="AX10" i="1"/>
  <c r="AZ10" i="1" s="1"/>
  <c r="BB10" i="1" s="1"/>
  <c r="BD10" i="1" s="1"/>
  <c r="BF10" i="1" s="1"/>
  <c r="BI10" i="1" s="1"/>
  <c r="BJ10" i="1" s="1"/>
  <c r="BK10" i="1" s="1"/>
  <c r="BF80" i="1"/>
  <c r="BI80" i="1" s="1"/>
  <c r="BJ80" i="1" s="1"/>
  <c r="BK80" i="1" s="1"/>
  <c r="AW85" i="1"/>
  <c r="AX85" i="1" s="1"/>
  <c r="AZ85" i="1" s="1"/>
  <c r="BB77" i="1"/>
  <c r="BD77" i="1" s="1"/>
  <c r="BF77" i="1" s="1"/>
  <c r="BI77" i="1" s="1"/>
  <c r="BJ77" i="1" s="1"/>
  <c r="BK77" i="1" s="1"/>
  <c r="AS39" i="1"/>
  <c r="AT39" i="1" s="1"/>
  <c r="AV39" i="1" s="1"/>
  <c r="AW79" i="1"/>
  <c r="BG56" i="1"/>
  <c r="BH56" i="1" s="1"/>
  <c r="AS22" i="1"/>
  <c r="AT22" i="1" s="1"/>
  <c r="AV22" i="1" s="1"/>
  <c r="BG50" i="1"/>
  <c r="BH50" i="1" s="1"/>
  <c r="BE50" i="1"/>
  <c r="AX59" i="1"/>
  <c r="AZ59" i="1" s="1"/>
  <c r="BB59" i="1" s="1"/>
  <c r="BD59" i="1" s="1"/>
  <c r="BF59" i="1" s="1"/>
  <c r="BI59" i="1" s="1"/>
  <c r="BJ59" i="1" s="1"/>
  <c r="BK59" i="1" s="1"/>
  <c r="BE37" i="1"/>
  <c r="BG37" i="1"/>
  <c r="BH37" i="1" s="1"/>
  <c r="AX116" i="1"/>
  <c r="AZ116" i="1" s="1"/>
  <c r="BB116" i="1" s="1"/>
  <c r="BD116" i="1" s="1"/>
  <c r="BF116" i="1" s="1"/>
  <c r="BI116" i="1" s="1"/>
  <c r="BJ116" i="1" s="1"/>
  <c r="BK116" i="1" s="1"/>
  <c r="BG85" i="1"/>
  <c r="BH85" i="1" s="1"/>
  <c r="BA85" i="1"/>
  <c r="AW39" i="1"/>
  <c r="AX29" i="1"/>
  <c r="AZ29" i="1" s="1"/>
  <c r="BB29" i="1" s="1"/>
  <c r="BD29" i="1" s="1"/>
  <c r="BF29" i="1" s="1"/>
  <c r="BI29" i="1" s="1"/>
  <c r="BJ29" i="1" s="1"/>
  <c r="BK29" i="1" s="1"/>
  <c r="AX111" i="1"/>
  <c r="AZ111" i="1" s="1"/>
  <c r="BB111" i="1" s="1"/>
  <c r="BD111" i="1" s="1"/>
  <c r="BF111" i="1" s="1"/>
  <c r="BE32" i="1"/>
  <c r="BA32" i="1"/>
  <c r="BG32" i="1"/>
  <c r="BH32" i="1" s="1"/>
  <c r="AW32" i="1"/>
  <c r="AS32" i="1"/>
  <c r="AT32" i="1" s="1"/>
  <c r="AV32" i="1" s="1"/>
  <c r="AX32" i="1" s="1"/>
  <c r="AZ32" i="1" s="1"/>
  <c r="BG34" i="1"/>
  <c r="BH34" i="1" s="1"/>
  <c r="BE34" i="1"/>
  <c r="BA34" i="1"/>
  <c r="AW34" i="1"/>
  <c r="AS34" i="1"/>
  <c r="AT34" i="1" s="1"/>
  <c r="AV34" i="1" s="1"/>
  <c r="AX34" i="1" s="1"/>
  <c r="AZ34" i="1" s="1"/>
  <c r="BG106" i="1"/>
  <c r="BH106" i="1" s="1"/>
  <c r="BE106" i="1"/>
  <c r="BA106" i="1"/>
  <c r="AW106" i="1"/>
  <c r="AS106" i="1"/>
  <c r="AT106" i="1" s="1"/>
  <c r="AV106" i="1" s="1"/>
  <c r="BE58" i="1"/>
  <c r="BA58" i="1"/>
  <c r="BG58" i="1"/>
  <c r="BH58" i="1" s="1"/>
  <c r="AW58" i="1"/>
  <c r="AS58" i="1"/>
  <c r="AT58" i="1" s="1"/>
  <c r="AV58" i="1" s="1"/>
  <c r="BF98" i="1"/>
  <c r="BI98" i="1" s="1"/>
  <c r="BJ98" i="1" s="1"/>
  <c r="BK98" i="1" s="1"/>
  <c r="AX27" i="1"/>
  <c r="AZ27" i="1" s="1"/>
  <c r="BB27" i="1" s="1"/>
  <c r="BD27" i="1" s="1"/>
  <c r="BF27" i="1" s="1"/>
  <c r="BI27" i="1" s="1"/>
  <c r="BJ27" i="1" s="1"/>
  <c r="BK27" i="1" s="1"/>
  <c r="AX55" i="1"/>
  <c r="AZ55" i="1" s="1"/>
  <c r="BG64" i="1"/>
  <c r="BH64" i="1" s="1"/>
  <c r="AS64" i="1"/>
  <c r="AT64" i="1" s="1"/>
  <c r="AV64" i="1" s="1"/>
  <c r="AW64" i="1"/>
  <c r="BA64" i="1"/>
  <c r="BE64" i="1"/>
  <c r="AS63" i="1"/>
  <c r="AT63" i="1" s="1"/>
  <c r="AV63" i="1" s="1"/>
  <c r="AW63" i="1"/>
  <c r="BG63" i="1"/>
  <c r="BH63" i="1" s="1"/>
  <c r="BA63" i="1"/>
  <c r="BE63" i="1"/>
  <c r="BG33" i="1"/>
  <c r="BH33" i="1" s="1"/>
  <c r="AW33" i="1"/>
  <c r="AS33" i="1"/>
  <c r="AT33" i="1" s="1"/>
  <c r="AV33" i="1" s="1"/>
  <c r="BA33" i="1"/>
  <c r="BE33" i="1"/>
  <c r="BA86" i="1"/>
  <c r="BE86" i="1"/>
  <c r="BG86" i="1"/>
  <c r="BH86" i="1" s="1"/>
  <c r="AW86" i="1"/>
  <c r="AS86" i="1"/>
  <c r="AT86" i="1" s="1"/>
  <c r="AV86" i="1" s="1"/>
  <c r="AS28" i="1"/>
  <c r="AT28" i="1" s="1"/>
  <c r="AV28" i="1" s="1"/>
  <c r="BG28" i="1"/>
  <c r="BH28" i="1" s="1"/>
  <c r="BE28" i="1"/>
  <c r="AW28" i="1"/>
  <c r="BA28" i="1"/>
  <c r="BG110" i="1"/>
  <c r="BH110" i="1" s="1"/>
  <c r="BE110" i="1"/>
  <c r="BA110" i="1"/>
  <c r="AW110" i="1"/>
  <c r="AS110" i="1"/>
  <c r="AT110" i="1" s="1"/>
  <c r="AV110" i="1" s="1"/>
  <c r="BA5" i="1"/>
  <c r="AW5" i="1"/>
  <c r="AS5" i="1"/>
  <c r="AT5" i="1" s="1"/>
  <c r="AV5" i="1" s="1"/>
  <c r="BG5" i="1"/>
  <c r="BH5" i="1" s="1"/>
  <c r="BE5" i="1"/>
  <c r="AW109" i="1"/>
  <c r="AS109" i="1"/>
  <c r="AT109" i="1" s="1"/>
  <c r="AV109" i="1" s="1"/>
  <c r="BE109" i="1"/>
  <c r="BA109" i="1"/>
  <c r="BG109" i="1"/>
  <c r="BH109" i="1" s="1"/>
  <c r="BI109" i="1" s="1"/>
  <c r="BJ109" i="1" s="1"/>
  <c r="BK109" i="1" s="1"/>
  <c r="BE51" i="1"/>
  <c r="BA51" i="1"/>
  <c r="AW51" i="1"/>
  <c r="BG51" i="1"/>
  <c r="BH51" i="1" s="1"/>
  <c r="AS51" i="1"/>
  <c r="AT51" i="1" s="1"/>
  <c r="AV51" i="1" s="1"/>
  <c r="BG101" i="1"/>
  <c r="BH101" i="1" s="1"/>
  <c r="BA101" i="1"/>
  <c r="BE101" i="1"/>
  <c r="AW101" i="1"/>
  <c r="AS101" i="1"/>
  <c r="AT101" i="1" s="1"/>
  <c r="AV101" i="1" s="1"/>
  <c r="BG60" i="1"/>
  <c r="BH60" i="1" s="1"/>
  <c r="BE60" i="1"/>
  <c r="AS60" i="1"/>
  <c r="AT60" i="1" s="1"/>
  <c r="AV60" i="1" s="1"/>
  <c r="AW60" i="1"/>
  <c r="BA60" i="1"/>
  <c r="AX105" i="1"/>
  <c r="AZ105" i="1" s="1"/>
  <c r="BB105" i="1" s="1"/>
  <c r="BD105" i="1" s="1"/>
  <c r="BF105" i="1" s="1"/>
  <c r="BI105" i="1" s="1"/>
  <c r="BJ105" i="1" s="1"/>
  <c r="BK105" i="1" s="1"/>
  <c r="AW82" i="1"/>
  <c r="BA82" i="1"/>
  <c r="BG82" i="1"/>
  <c r="BH82" i="1" s="1"/>
  <c r="BE82" i="1"/>
  <c r="AS82" i="1"/>
  <c r="AT82" i="1" s="1"/>
  <c r="AV82" i="1" s="1"/>
  <c r="BE113" i="1"/>
  <c r="BA113" i="1"/>
  <c r="AW113" i="1"/>
  <c r="AS113" i="1"/>
  <c r="AT113" i="1" s="1"/>
  <c r="AV113" i="1" s="1"/>
  <c r="BG113" i="1"/>
  <c r="BH113" i="1" s="1"/>
  <c r="BA52" i="1"/>
  <c r="AW52" i="1"/>
  <c r="BG52" i="1"/>
  <c r="BH52" i="1" s="1"/>
  <c r="BE52" i="1"/>
  <c r="AS52" i="1"/>
  <c r="AT52" i="1" s="1"/>
  <c r="AV52" i="1" s="1"/>
  <c r="BG53" i="1"/>
  <c r="BH53" i="1" s="1"/>
  <c r="BA53" i="1"/>
  <c r="AS53" i="1"/>
  <c r="AT53" i="1" s="1"/>
  <c r="AV53" i="1" s="1"/>
  <c r="AW53" i="1"/>
  <c r="BE53" i="1"/>
  <c r="BG68" i="1"/>
  <c r="BH68" i="1" s="1"/>
  <c r="BE68" i="1"/>
  <c r="BA68" i="1"/>
  <c r="AS68" i="1"/>
  <c r="AT68" i="1" s="1"/>
  <c r="AV68" i="1" s="1"/>
  <c r="AW68" i="1"/>
  <c r="AS44" i="1"/>
  <c r="AT44" i="1" s="1"/>
  <c r="AV44" i="1" s="1"/>
  <c r="BG44" i="1"/>
  <c r="BH44" i="1" s="1"/>
  <c r="AW44" i="1"/>
  <c r="BE44" i="1"/>
  <c r="BA44" i="1"/>
  <c r="AW30" i="1"/>
  <c r="BE30" i="1"/>
  <c r="BA30" i="1"/>
  <c r="BG30" i="1"/>
  <c r="BH30" i="1" s="1"/>
  <c r="AS30" i="1"/>
  <c r="AT30" i="1" s="1"/>
  <c r="AV30" i="1" s="1"/>
  <c r="BE124" i="1"/>
  <c r="BA124" i="1"/>
  <c r="AW124" i="1"/>
  <c r="BG124" i="1"/>
  <c r="BH124" i="1" s="1"/>
  <c r="AS124" i="1"/>
  <c r="AT124" i="1" s="1"/>
  <c r="AV124" i="1" s="1"/>
  <c r="AX124" i="1" s="1"/>
  <c r="AZ124" i="1" s="1"/>
  <c r="BB124" i="1" s="1"/>
  <c r="BD124" i="1" s="1"/>
  <c r="AS97" i="1"/>
  <c r="AT97" i="1" s="1"/>
  <c r="AV97" i="1" s="1"/>
  <c r="AW97" i="1"/>
  <c r="BE97" i="1"/>
  <c r="BA97" i="1"/>
  <c r="BG97" i="1"/>
  <c r="BH97" i="1" s="1"/>
  <c r="BG57" i="1"/>
  <c r="BH57" i="1" s="1"/>
  <c r="BE57" i="1"/>
  <c r="AW57" i="1"/>
  <c r="AS57" i="1"/>
  <c r="AT57" i="1" s="1"/>
  <c r="AV57" i="1" s="1"/>
  <c r="BA57" i="1"/>
  <c r="BG117" i="1"/>
  <c r="BH117" i="1" s="1"/>
  <c r="BI117" i="1" s="1"/>
  <c r="BJ117" i="1" s="1"/>
  <c r="BK117" i="1" s="1"/>
  <c r="BA117" i="1"/>
  <c r="AW117" i="1"/>
  <c r="AS117" i="1"/>
  <c r="AT117" i="1" s="1"/>
  <c r="AV117" i="1" s="1"/>
  <c r="BE117" i="1"/>
  <c r="BG54" i="1"/>
  <c r="BH54" i="1" s="1"/>
  <c r="BE54" i="1"/>
  <c r="BA54" i="1"/>
  <c r="AW54" i="1"/>
  <c r="AS54" i="1"/>
  <c r="AT54" i="1" s="1"/>
  <c r="AV54" i="1" s="1"/>
  <c r="BG84" i="1"/>
  <c r="BH84" i="1" s="1"/>
  <c r="BA84" i="1"/>
  <c r="AW84" i="1"/>
  <c r="BE84" i="1"/>
  <c r="AS84" i="1"/>
  <c r="AT84" i="1" s="1"/>
  <c r="AV84" i="1" s="1"/>
  <c r="BF102" i="1"/>
  <c r="BI102" i="1" s="1"/>
  <c r="BJ102" i="1" s="1"/>
  <c r="BK102" i="1" s="1"/>
  <c r="AS121" i="1"/>
  <c r="AT121" i="1" s="1"/>
  <c r="AV121" i="1" s="1"/>
  <c r="AW121" i="1"/>
  <c r="BA121" i="1"/>
  <c r="BE121" i="1"/>
  <c r="BG121" i="1"/>
  <c r="BH121" i="1" s="1"/>
  <c r="BG38" i="1"/>
  <c r="BH38" i="1" s="1"/>
  <c r="AW38" i="1"/>
  <c r="AS38" i="1"/>
  <c r="AT38" i="1" s="1"/>
  <c r="AV38" i="1" s="1"/>
  <c r="BE38" i="1"/>
  <c r="BA38" i="1"/>
  <c r="AS21" i="1"/>
  <c r="AT21" i="1" s="1"/>
  <c r="AV21" i="1" s="1"/>
  <c r="BG21" i="1"/>
  <c r="BH21" i="1" s="1"/>
  <c r="AW21" i="1"/>
  <c r="BE21" i="1"/>
  <c r="BA21" i="1"/>
  <c r="BE11" i="1"/>
  <c r="BG11" i="1"/>
  <c r="BH11" i="1" s="1"/>
  <c r="AW11" i="1"/>
  <c r="AS11" i="1"/>
  <c r="AT11" i="1" s="1"/>
  <c r="AV11" i="1" s="1"/>
  <c r="BA11" i="1"/>
  <c r="BG104" i="1"/>
  <c r="BH104" i="1" s="1"/>
  <c r="BE104" i="1"/>
  <c r="AW104" i="1"/>
  <c r="AS104" i="1"/>
  <c r="AT104" i="1" s="1"/>
  <c r="AV104" i="1" s="1"/>
  <c r="AX104" i="1" s="1"/>
  <c r="AZ104" i="1" s="1"/>
  <c r="BA104" i="1"/>
  <c r="AS72" i="1"/>
  <c r="AT72" i="1" s="1"/>
  <c r="AV72" i="1" s="1"/>
  <c r="BA72" i="1"/>
  <c r="AW72" i="1"/>
  <c r="BG72" i="1"/>
  <c r="BH72" i="1" s="1"/>
  <c r="BE72" i="1"/>
  <c r="AW93" i="1"/>
  <c r="BG93" i="1"/>
  <c r="BH93" i="1" s="1"/>
  <c r="BA93" i="1"/>
  <c r="BE93" i="1"/>
  <c r="AS93" i="1"/>
  <c r="AT93" i="1" s="1"/>
  <c r="AV93" i="1" s="1"/>
  <c r="BE95" i="1"/>
  <c r="BA95" i="1"/>
  <c r="BG95" i="1"/>
  <c r="BH95" i="1" s="1"/>
  <c r="AW95" i="1"/>
  <c r="AS95" i="1"/>
  <c r="AT95" i="1" s="1"/>
  <c r="AV95" i="1" s="1"/>
  <c r="AX95" i="1" s="1"/>
  <c r="AZ95" i="1" s="1"/>
  <c r="BE61" i="1"/>
  <c r="BA61" i="1"/>
  <c r="AW61" i="1"/>
  <c r="AS61" i="1"/>
  <c r="AT61" i="1" s="1"/>
  <c r="AV61" i="1" s="1"/>
  <c r="BG61" i="1"/>
  <c r="BH61" i="1" s="1"/>
  <c r="AS78" i="1"/>
  <c r="AT78" i="1" s="1"/>
  <c r="AV78" i="1" s="1"/>
  <c r="BE78" i="1"/>
  <c r="AW78" i="1"/>
  <c r="BA78" i="1"/>
  <c r="BG78" i="1"/>
  <c r="BH78" i="1" s="1"/>
  <c r="BE92" i="1"/>
  <c r="BG92" i="1"/>
  <c r="BH92" i="1" s="1"/>
  <c r="BA92" i="1"/>
  <c r="AW92" i="1"/>
  <c r="AS92" i="1"/>
  <c r="AT92" i="1" s="1"/>
  <c r="AV92" i="1" s="1"/>
  <c r="AS103" i="1"/>
  <c r="AT103" i="1" s="1"/>
  <c r="AV103" i="1" s="1"/>
  <c r="BG103" i="1"/>
  <c r="BH103" i="1" s="1"/>
  <c r="BI103" i="1" s="1"/>
  <c r="BJ103" i="1" s="1"/>
  <c r="BK103" i="1" s="1"/>
  <c r="AW103" i="1"/>
  <c r="BA103" i="1"/>
  <c r="BE103" i="1"/>
  <c r="BE94" i="1"/>
  <c r="AS94" i="1"/>
  <c r="AT94" i="1" s="1"/>
  <c r="AV94" i="1" s="1"/>
  <c r="BA94" i="1"/>
  <c r="AW94" i="1"/>
  <c r="BG94" i="1"/>
  <c r="BH94" i="1" s="1"/>
  <c r="AX46" i="1"/>
  <c r="AZ46" i="1" s="1"/>
  <c r="BB46" i="1" s="1"/>
  <c r="BD46" i="1" s="1"/>
  <c r="BF46" i="1" s="1"/>
  <c r="BI46" i="1" s="1"/>
  <c r="BJ46" i="1" s="1"/>
  <c r="BK46" i="1" s="1"/>
  <c r="BB13" i="1"/>
  <c r="BD13" i="1" s="1"/>
  <c r="BF13" i="1" s="1"/>
  <c r="BI13" i="1" s="1"/>
  <c r="BJ13" i="1" s="1"/>
  <c r="BK13" i="1" s="1"/>
  <c r="BA70" i="1"/>
  <c r="AW70" i="1"/>
  <c r="AS70" i="1"/>
  <c r="AT70" i="1" s="1"/>
  <c r="AV70" i="1" s="1"/>
  <c r="AX70" i="1" s="1"/>
  <c r="AZ70" i="1" s="1"/>
  <c r="BB70" i="1" s="1"/>
  <c r="BD70" i="1" s="1"/>
  <c r="BG70" i="1"/>
  <c r="BH70" i="1" s="1"/>
  <c r="BE70" i="1"/>
  <c r="BE14" i="1"/>
  <c r="BA14" i="1"/>
  <c r="AW14" i="1"/>
  <c r="BG14" i="1"/>
  <c r="BH14" i="1" s="1"/>
  <c r="AS14" i="1"/>
  <c r="AT14" i="1" s="1"/>
  <c r="AV14" i="1" s="1"/>
  <c r="AX35" i="1"/>
  <c r="AZ35" i="1" s="1"/>
  <c r="BB35" i="1" s="1"/>
  <c r="BD35" i="1" s="1"/>
  <c r="BF35" i="1" s="1"/>
  <c r="BI35" i="1" s="1"/>
  <c r="BJ35" i="1" s="1"/>
  <c r="BK35" i="1" s="1"/>
  <c r="BG67" i="1"/>
  <c r="BH67" i="1" s="1"/>
  <c r="BE67" i="1"/>
  <c r="BA67" i="1"/>
  <c r="AS67" i="1"/>
  <c r="AT67" i="1" s="1"/>
  <c r="AV67" i="1" s="1"/>
  <c r="AW67" i="1"/>
  <c r="BA49" i="1"/>
  <c r="AW49" i="1"/>
  <c r="BE49" i="1"/>
  <c r="AS49" i="1"/>
  <c r="AT49" i="1" s="1"/>
  <c r="AV49" i="1" s="1"/>
  <c r="BG49" i="1"/>
  <c r="BH49" i="1" s="1"/>
  <c r="AX88" i="1"/>
  <c r="AZ88" i="1" s="1"/>
  <c r="BB88" i="1" s="1"/>
  <c r="BD88" i="1" s="1"/>
  <c r="BF88" i="1" s="1"/>
  <c r="BI88" i="1" s="1"/>
  <c r="BJ88" i="1" s="1"/>
  <c r="BK88" i="1" s="1"/>
  <c r="BG48" i="1"/>
  <c r="BH48" i="1" s="1"/>
  <c r="AS48" i="1"/>
  <c r="AT48" i="1" s="1"/>
  <c r="AV48" i="1" s="1"/>
  <c r="BA48" i="1"/>
  <c r="BE48" i="1"/>
  <c r="AW48" i="1"/>
  <c r="AW15" i="1"/>
  <c r="AS15" i="1"/>
  <c r="AT15" i="1" s="1"/>
  <c r="AV15" i="1" s="1"/>
  <c r="BA15" i="1"/>
  <c r="BG15" i="1"/>
  <c r="BH15" i="1" s="1"/>
  <c r="BE15" i="1"/>
  <c r="AS100" i="1"/>
  <c r="AT100" i="1" s="1"/>
  <c r="AV100" i="1" s="1"/>
  <c r="BE100" i="1"/>
  <c r="AW100" i="1"/>
  <c r="BA100" i="1"/>
  <c r="BG100" i="1"/>
  <c r="BH100" i="1" s="1"/>
  <c r="AW122" i="1"/>
  <c r="BE122" i="1"/>
  <c r="BG122" i="1"/>
  <c r="BH122" i="1" s="1"/>
  <c r="BA122" i="1"/>
  <c r="AS122" i="1"/>
  <c r="AT122" i="1" s="1"/>
  <c r="AV122" i="1" s="1"/>
  <c r="BE66" i="1"/>
  <c r="BA66" i="1"/>
  <c r="AW66" i="1"/>
  <c r="BG66" i="1"/>
  <c r="BH66" i="1" s="1"/>
  <c r="AS66" i="1"/>
  <c r="AT66" i="1" s="1"/>
  <c r="AV66" i="1" s="1"/>
  <c r="AX66" i="1" s="1"/>
  <c r="AZ66" i="1" s="1"/>
  <c r="BA62" i="1"/>
  <c r="AW62" i="1"/>
  <c r="BG62" i="1"/>
  <c r="BH62" i="1" s="1"/>
  <c r="BE62" i="1"/>
  <c r="AS62" i="1"/>
  <c r="AT62" i="1" s="1"/>
  <c r="AV62" i="1" s="1"/>
  <c r="BE73" i="1"/>
  <c r="BA73" i="1"/>
  <c r="AW73" i="1"/>
  <c r="BG73" i="1"/>
  <c r="BH73" i="1" s="1"/>
  <c r="AS73" i="1"/>
  <c r="AT73" i="1" s="1"/>
  <c r="AV73" i="1" s="1"/>
  <c r="AW87" i="1"/>
  <c r="BG87" i="1"/>
  <c r="BH87" i="1" s="1"/>
  <c r="BE87" i="1"/>
  <c r="BA87" i="1"/>
  <c r="AS87" i="1"/>
  <c r="AT87" i="1" s="1"/>
  <c r="AV87" i="1" s="1"/>
  <c r="AX17" i="1"/>
  <c r="AZ17" i="1" s="1"/>
  <c r="BB17" i="1" s="1"/>
  <c r="BD17" i="1" s="1"/>
  <c r="BF17" i="1" s="1"/>
  <c r="BI17" i="1" s="1"/>
  <c r="BJ17" i="1" s="1"/>
  <c r="BK17" i="1" s="1"/>
  <c r="AX81" i="1"/>
  <c r="AZ81" i="1" s="1"/>
  <c r="AX69" i="1"/>
  <c r="AZ69" i="1" s="1"/>
  <c r="BB69" i="1" s="1"/>
  <c r="BD69" i="1" s="1"/>
  <c r="BF69" i="1" s="1"/>
  <c r="BI69" i="1" s="1"/>
  <c r="BJ69" i="1" s="1"/>
  <c r="BK69" i="1" s="1"/>
  <c r="AS9" i="1"/>
  <c r="AT9" i="1" s="1"/>
  <c r="AV9" i="1" s="1"/>
  <c r="BA9" i="1"/>
  <c r="AW9" i="1"/>
  <c r="BG9" i="1"/>
  <c r="BH9" i="1" s="1"/>
  <c r="BE9" i="1"/>
  <c r="AW71" i="1"/>
  <c r="AS71" i="1"/>
  <c r="AT71" i="1" s="1"/>
  <c r="AV71" i="1" s="1"/>
  <c r="AX71" i="1" s="1"/>
  <c r="AZ71" i="1" s="1"/>
  <c r="BA71" i="1"/>
  <c r="BG71" i="1"/>
  <c r="BH71" i="1" s="1"/>
  <c r="BE71" i="1"/>
  <c r="BG4" i="1"/>
  <c r="BH4" i="1" s="1"/>
  <c r="AW4" i="1"/>
  <c r="BE4" i="1"/>
  <c r="AS4" i="1"/>
  <c r="AT4" i="1" s="1"/>
  <c r="AV4" i="1" s="1"/>
  <c r="BA4" i="1"/>
  <c r="AS115" i="1"/>
  <c r="AT115" i="1" s="1"/>
  <c r="AV115" i="1" s="1"/>
  <c r="BA115" i="1"/>
  <c r="AW115" i="1"/>
  <c r="BG115" i="1"/>
  <c r="BH115" i="1" s="1"/>
  <c r="BE115" i="1"/>
  <c r="AW12" i="1"/>
  <c r="AS12" i="1"/>
  <c r="AT12" i="1" s="1"/>
  <c r="AV12" i="1" s="1"/>
  <c r="BE12" i="1"/>
  <c r="BG12" i="1"/>
  <c r="BH12" i="1" s="1"/>
  <c r="BA12" i="1"/>
  <c r="BE91" i="1"/>
  <c r="AW91" i="1"/>
  <c r="AS91" i="1"/>
  <c r="AT91" i="1" s="1"/>
  <c r="AV91" i="1" s="1"/>
  <c r="BA91" i="1"/>
  <c r="BG91" i="1"/>
  <c r="BH91" i="1" s="1"/>
  <c r="AS16" i="1"/>
  <c r="AT16" i="1" s="1"/>
  <c r="AV16" i="1" s="1"/>
  <c r="AW16" i="1"/>
  <c r="BA16" i="1"/>
  <c r="BG16" i="1"/>
  <c r="BH16" i="1" s="1"/>
  <c r="BE16" i="1"/>
  <c r="AX96" i="1"/>
  <c r="AZ96" i="1" s="1"/>
  <c r="BB96" i="1" s="1"/>
  <c r="BD96" i="1" s="1"/>
  <c r="BF96" i="1" s="1"/>
  <c r="BI96" i="1" s="1"/>
  <c r="BJ96" i="1" s="1"/>
  <c r="BK96" i="1" s="1"/>
  <c r="BG24" i="1"/>
  <c r="BH24" i="1" s="1"/>
  <c r="AW24" i="1"/>
  <c r="AS24" i="1"/>
  <c r="AT24" i="1" s="1"/>
  <c r="AV24" i="1" s="1"/>
  <c r="BE24" i="1"/>
  <c r="BA24" i="1"/>
  <c r="BE75" i="1"/>
  <c r="BA75" i="1"/>
  <c r="AS75" i="1"/>
  <c r="AT75" i="1" s="1"/>
  <c r="AV75" i="1" s="1"/>
  <c r="BG75" i="1"/>
  <c r="BH75" i="1" s="1"/>
  <c r="AW75" i="1"/>
  <c r="BI31" i="1"/>
  <c r="BJ31" i="1" s="1"/>
  <c r="BK31" i="1" s="1"/>
  <c r="AS6" i="1"/>
  <c r="AT6" i="1" s="1"/>
  <c r="AV6" i="1" s="1"/>
  <c r="BG6" i="1"/>
  <c r="BH6" i="1" s="1"/>
  <c r="AW6" i="1"/>
  <c r="BE6" i="1"/>
  <c r="BA6" i="1"/>
  <c r="AX50" i="1" l="1"/>
  <c r="AZ50" i="1" s="1"/>
  <c r="BB50" i="1" s="1"/>
  <c r="BD50" i="1" s="1"/>
  <c r="BF50" i="1" s="1"/>
  <c r="BI50" i="1" s="1"/>
  <c r="BJ50" i="1" s="1"/>
  <c r="BK50" i="1" s="1"/>
  <c r="BI122" i="1"/>
  <c r="BJ122" i="1" s="1"/>
  <c r="BK122" i="1" s="1"/>
  <c r="BB23" i="1"/>
  <c r="BD23" i="1" s="1"/>
  <c r="BB90" i="1"/>
  <c r="BD90" i="1" s="1"/>
  <c r="BF90" i="1" s="1"/>
  <c r="BI95" i="1"/>
  <c r="BJ95" i="1" s="1"/>
  <c r="BK95" i="1" s="1"/>
  <c r="AX113" i="1"/>
  <c r="AZ113" i="1" s="1"/>
  <c r="BB113" i="1" s="1"/>
  <c r="BD113" i="1" s="1"/>
  <c r="BF113" i="1" s="1"/>
  <c r="BI113" i="1" s="1"/>
  <c r="BJ113" i="1" s="1"/>
  <c r="BK113" i="1" s="1"/>
  <c r="AX5" i="1"/>
  <c r="AZ5" i="1" s="1"/>
  <c r="BB5" i="1" s="1"/>
  <c r="BD5" i="1" s="1"/>
  <c r="BI110" i="1"/>
  <c r="BJ110" i="1" s="1"/>
  <c r="BK110" i="1" s="1"/>
  <c r="BI104" i="1"/>
  <c r="BJ104" i="1" s="1"/>
  <c r="BK104" i="1" s="1"/>
  <c r="BI121" i="1"/>
  <c r="BJ121" i="1" s="1"/>
  <c r="BK121" i="1" s="1"/>
  <c r="BF124" i="1"/>
  <c r="BI124" i="1" s="1"/>
  <c r="BJ124" i="1" s="1"/>
  <c r="BK124" i="1" s="1"/>
  <c r="BB55" i="1"/>
  <c r="BD55" i="1" s="1"/>
  <c r="BF55" i="1" s="1"/>
  <c r="BI55" i="1" s="1"/>
  <c r="BJ55" i="1" s="1"/>
  <c r="BK55" i="1" s="1"/>
  <c r="BB66" i="1"/>
  <c r="BD66" i="1" s="1"/>
  <c r="BF66" i="1" s="1"/>
  <c r="BB18" i="1"/>
  <c r="BD18" i="1" s="1"/>
  <c r="BF18" i="1" s="1"/>
  <c r="BI18" i="1" s="1"/>
  <c r="BJ18" i="1" s="1"/>
  <c r="BK18" i="1" s="1"/>
  <c r="AX22" i="1"/>
  <c r="AZ22" i="1" s="1"/>
  <c r="BB22" i="1" s="1"/>
  <c r="BD22" i="1" s="1"/>
  <c r="AX91" i="1"/>
  <c r="AZ91" i="1" s="1"/>
  <c r="BB91" i="1" s="1"/>
  <c r="BD91" i="1" s="1"/>
  <c r="BF91" i="1" s="1"/>
  <c r="BI91" i="1" s="1"/>
  <c r="BJ91" i="1" s="1"/>
  <c r="BK91" i="1" s="1"/>
  <c r="BB42" i="1"/>
  <c r="BD42" i="1" s="1"/>
  <c r="BF42" i="1" s="1"/>
  <c r="BI42" i="1" s="1"/>
  <c r="BJ42" i="1" s="1"/>
  <c r="BK42" i="1" s="1"/>
  <c r="BF43" i="1"/>
  <c r="BI43" i="1" s="1"/>
  <c r="BJ43" i="1" s="1"/>
  <c r="BK43" i="1" s="1"/>
  <c r="BF37" i="1"/>
  <c r="BI37" i="1" s="1"/>
  <c r="BJ37" i="1" s="1"/>
  <c r="BK37" i="1" s="1"/>
  <c r="AX36" i="1"/>
  <c r="AZ36" i="1" s="1"/>
  <c r="BB36" i="1" s="1"/>
  <c r="BD36" i="1" s="1"/>
  <c r="BF36" i="1" s="1"/>
  <c r="BI36" i="1" s="1"/>
  <c r="BJ36" i="1" s="1"/>
  <c r="BK36" i="1" s="1"/>
  <c r="AX61" i="1"/>
  <c r="AZ61" i="1" s="1"/>
  <c r="BB61" i="1" s="1"/>
  <c r="BD61" i="1" s="1"/>
  <c r="BF61" i="1" s="1"/>
  <c r="BI61" i="1" s="1"/>
  <c r="BJ61" i="1" s="1"/>
  <c r="BK61" i="1" s="1"/>
  <c r="BB81" i="1"/>
  <c r="BD81" i="1" s="1"/>
  <c r="BF81" i="1" s="1"/>
  <c r="BI81" i="1" s="1"/>
  <c r="BJ81" i="1" s="1"/>
  <c r="BK81" i="1" s="1"/>
  <c r="AX101" i="1"/>
  <c r="AZ101" i="1" s="1"/>
  <c r="BB101" i="1" s="1"/>
  <c r="BD101" i="1" s="1"/>
  <c r="BF101" i="1" s="1"/>
  <c r="BI101" i="1" s="1"/>
  <c r="BJ101" i="1" s="1"/>
  <c r="BK101" i="1" s="1"/>
  <c r="AX56" i="1"/>
  <c r="AZ56" i="1" s="1"/>
  <c r="BB56" i="1" s="1"/>
  <c r="BD56" i="1" s="1"/>
  <c r="BF56" i="1" s="1"/>
  <c r="BI56" i="1" s="1"/>
  <c r="BJ56" i="1" s="1"/>
  <c r="BK56" i="1" s="1"/>
  <c r="AX12" i="1"/>
  <c r="AZ12" i="1" s="1"/>
  <c r="BB12" i="1" s="1"/>
  <c r="BD12" i="1" s="1"/>
  <c r="BF12" i="1" s="1"/>
  <c r="BI12" i="1" s="1"/>
  <c r="BJ12" i="1" s="1"/>
  <c r="BK12" i="1" s="1"/>
  <c r="AX73" i="1"/>
  <c r="AZ73" i="1" s="1"/>
  <c r="BB73" i="1" s="1"/>
  <c r="BD73" i="1" s="1"/>
  <c r="BF73" i="1" s="1"/>
  <c r="BI73" i="1" s="1"/>
  <c r="BJ73" i="1" s="1"/>
  <c r="BK73" i="1" s="1"/>
  <c r="AX14" i="1"/>
  <c r="AZ14" i="1" s="1"/>
  <c r="AX84" i="1"/>
  <c r="AZ84" i="1" s="1"/>
  <c r="BB84" i="1" s="1"/>
  <c r="BD84" i="1" s="1"/>
  <c r="BF84" i="1" s="1"/>
  <c r="BI84" i="1" s="1"/>
  <c r="BJ84" i="1" s="1"/>
  <c r="BK84" i="1" s="1"/>
  <c r="AX57" i="1"/>
  <c r="AZ57" i="1" s="1"/>
  <c r="BB57" i="1" s="1"/>
  <c r="BD57" i="1" s="1"/>
  <c r="BF57" i="1" s="1"/>
  <c r="BI57" i="1" s="1"/>
  <c r="BJ57" i="1" s="1"/>
  <c r="BK57" i="1" s="1"/>
  <c r="AX79" i="1"/>
  <c r="AZ79" i="1" s="1"/>
  <c r="BB79" i="1" s="1"/>
  <c r="BD79" i="1" s="1"/>
  <c r="BF79" i="1" s="1"/>
  <c r="BI79" i="1" s="1"/>
  <c r="BJ79" i="1" s="1"/>
  <c r="BK79" i="1" s="1"/>
  <c r="BF22" i="1"/>
  <c r="BI22" i="1" s="1"/>
  <c r="BJ22" i="1" s="1"/>
  <c r="BK22" i="1" s="1"/>
  <c r="BB85" i="1"/>
  <c r="BD85" i="1" s="1"/>
  <c r="BF85" i="1" s="1"/>
  <c r="BI85" i="1" s="1"/>
  <c r="BJ85" i="1" s="1"/>
  <c r="BK85" i="1" s="1"/>
  <c r="AX117" i="1"/>
  <c r="AZ117" i="1" s="1"/>
  <c r="BB117" i="1" s="1"/>
  <c r="BD117" i="1" s="1"/>
  <c r="BF117" i="1" s="1"/>
  <c r="BB34" i="1"/>
  <c r="BD34" i="1" s="1"/>
  <c r="BF34" i="1" s="1"/>
  <c r="BI34" i="1" s="1"/>
  <c r="BJ34" i="1" s="1"/>
  <c r="BK34" i="1" s="1"/>
  <c r="AX118" i="1"/>
  <c r="AZ118" i="1" s="1"/>
  <c r="BB118" i="1" s="1"/>
  <c r="BD118" i="1" s="1"/>
  <c r="BF118" i="1" s="1"/>
  <c r="AX52" i="1"/>
  <c r="AZ52" i="1" s="1"/>
  <c r="BB52" i="1" s="1"/>
  <c r="BD52" i="1" s="1"/>
  <c r="BF52" i="1" s="1"/>
  <c r="BI52" i="1" s="1"/>
  <c r="BJ52" i="1" s="1"/>
  <c r="BK52" i="1" s="1"/>
  <c r="BI90" i="1"/>
  <c r="BJ90" i="1" s="1"/>
  <c r="BK90" i="1" s="1"/>
  <c r="AX51" i="1"/>
  <c r="AZ51" i="1" s="1"/>
  <c r="BB51" i="1" s="1"/>
  <c r="BD51" i="1" s="1"/>
  <c r="BF51" i="1" s="1"/>
  <c r="BI51" i="1" s="1"/>
  <c r="BJ51" i="1" s="1"/>
  <c r="BK51" i="1" s="1"/>
  <c r="AX110" i="1"/>
  <c r="AZ110" i="1" s="1"/>
  <c r="BB110" i="1" s="1"/>
  <c r="BD110" i="1" s="1"/>
  <c r="BF110" i="1" s="1"/>
  <c r="AX86" i="1"/>
  <c r="AZ86" i="1" s="1"/>
  <c r="BB86" i="1" s="1"/>
  <c r="BD86" i="1" s="1"/>
  <c r="BF86" i="1" s="1"/>
  <c r="BI86" i="1" s="1"/>
  <c r="BJ86" i="1" s="1"/>
  <c r="BK86" i="1" s="1"/>
  <c r="AX58" i="1"/>
  <c r="AZ58" i="1" s="1"/>
  <c r="BB58" i="1" s="1"/>
  <c r="BD58" i="1" s="1"/>
  <c r="BF58" i="1" s="1"/>
  <c r="BI58" i="1" s="1"/>
  <c r="BJ58" i="1" s="1"/>
  <c r="BK58" i="1" s="1"/>
  <c r="BF23" i="1"/>
  <c r="BI23" i="1" s="1"/>
  <c r="BJ23" i="1" s="1"/>
  <c r="BK23" i="1" s="1"/>
  <c r="BB14" i="1"/>
  <c r="BD14" i="1" s="1"/>
  <c r="BF14" i="1" s="1"/>
  <c r="BI14" i="1" s="1"/>
  <c r="BJ14" i="1" s="1"/>
  <c r="BK14" i="1" s="1"/>
  <c r="AX119" i="1"/>
  <c r="AZ119" i="1" s="1"/>
  <c r="BB119" i="1" s="1"/>
  <c r="BD119" i="1" s="1"/>
  <c r="BF119" i="1" s="1"/>
  <c r="AX30" i="1"/>
  <c r="AZ30" i="1" s="1"/>
  <c r="BB30" i="1" s="1"/>
  <c r="BD30" i="1" s="1"/>
  <c r="BF30" i="1" s="1"/>
  <c r="BI30" i="1" s="1"/>
  <c r="BJ30" i="1" s="1"/>
  <c r="BK30" i="1" s="1"/>
  <c r="BB32" i="1"/>
  <c r="BD32" i="1" s="1"/>
  <c r="BF32" i="1" s="1"/>
  <c r="BI32" i="1" s="1"/>
  <c r="BJ32" i="1" s="1"/>
  <c r="BK32" i="1" s="1"/>
  <c r="AX89" i="1"/>
  <c r="AZ89" i="1" s="1"/>
  <c r="BB89" i="1" s="1"/>
  <c r="BD89" i="1" s="1"/>
  <c r="BF89" i="1" s="1"/>
  <c r="BI89" i="1" s="1"/>
  <c r="BJ89" i="1" s="1"/>
  <c r="BK89" i="1" s="1"/>
  <c r="AX60" i="1"/>
  <c r="AZ60" i="1" s="1"/>
  <c r="BB60" i="1" s="1"/>
  <c r="BD60" i="1" s="1"/>
  <c r="BF60" i="1" s="1"/>
  <c r="BI60" i="1" s="1"/>
  <c r="BJ60" i="1" s="1"/>
  <c r="BK60" i="1" s="1"/>
  <c r="BF5" i="1"/>
  <c r="BI5" i="1" s="1"/>
  <c r="BJ5" i="1" s="1"/>
  <c r="BK5" i="1" s="1"/>
  <c r="AX75" i="1"/>
  <c r="AZ75" i="1" s="1"/>
  <c r="BB75" i="1" s="1"/>
  <c r="BD75" i="1" s="1"/>
  <c r="BF75" i="1" s="1"/>
  <c r="BI75" i="1" s="1"/>
  <c r="BJ75" i="1" s="1"/>
  <c r="BK75" i="1" s="1"/>
  <c r="BB120" i="1"/>
  <c r="BD120" i="1" s="1"/>
  <c r="BF120" i="1" s="1"/>
  <c r="AX39" i="1"/>
  <c r="AZ39" i="1" s="1"/>
  <c r="BB39" i="1" s="1"/>
  <c r="BD39" i="1" s="1"/>
  <c r="BF39" i="1" s="1"/>
  <c r="BI39" i="1" s="1"/>
  <c r="BJ39" i="1" s="1"/>
  <c r="BK39" i="1" s="1"/>
  <c r="AX122" i="1"/>
  <c r="AZ122" i="1" s="1"/>
  <c r="BB122" i="1" s="1"/>
  <c r="BD122" i="1" s="1"/>
  <c r="BF122" i="1" s="1"/>
  <c r="BB95" i="1"/>
  <c r="BD95" i="1" s="1"/>
  <c r="BF95" i="1" s="1"/>
  <c r="AX93" i="1"/>
  <c r="AZ93" i="1" s="1"/>
  <c r="BB93" i="1" s="1"/>
  <c r="BD93" i="1" s="1"/>
  <c r="BF93" i="1" s="1"/>
  <c r="BI93" i="1" s="1"/>
  <c r="BJ93" i="1" s="1"/>
  <c r="BK93" i="1" s="1"/>
  <c r="AX11" i="1"/>
  <c r="AZ11" i="1" s="1"/>
  <c r="BB11" i="1" s="1"/>
  <c r="BD11" i="1" s="1"/>
  <c r="BF11" i="1" s="1"/>
  <c r="BI11" i="1" s="1"/>
  <c r="BJ11" i="1" s="1"/>
  <c r="BK11" i="1" s="1"/>
  <c r="AX38" i="1"/>
  <c r="AZ38" i="1" s="1"/>
  <c r="BB38" i="1" s="1"/>
  <c r="BD38" i="1" s="1"/>
  <c r="BF38" i="1" s="1"/>
  <c r="BI38" i="1" s="1"/>
  <c r="BJ38" i="1" s="1"/>
  <c r="BK38" i="1" s="1"/>
  <c r="AX82" i="1"/>
  <c r="AZ82" i="1" s="1"/>
  <c r="BB82" i="1" s="1"/>
  <c r="BD82" i="1" s="1"/>
  <c r="BF82" i="1" s="1"/>
  <c r="BI82" i="1" s="1"/>
  <c r="BJ82" i="1" s="1"/>
  <c r="BK82" i="1" s="1"/>
  <c r="AX63" i="1"/>
  <c r="AZ63" i="1" s="1"/>
  <c r="BB63" i="1" s="1"/>
  <c r="BD63" i="1" s="1"/>
  <c r="BF63" i="1" s="1"/>
  <c r="BI63" i="1" s="1"/>
  <c r="BJ63" i="1" s="1"/>
  <c r="BK63" i="1" s="1"/>
  <c r="AX15" i="1"/>
  <c r="AZ15" i="1" s="1"/>
  <c r="BB15" i="1" s="1"/>
  <c r="BD15" i="1" s="1"/>
  <c r="BF15" i="1" s="1"/>
  <c r="BI15" i="1" s="1"/>
  <c r="BJ15" i="1" s="1"/>
  <c r="BK15" i="1" s="1"/>
  <c r="AX49" i="1"/>
  <c r="AZ49" i="1" s="1"/>
  <c r="BB49" i="1" s="1"/>
  <c r="BD49" i="1" s="1"/>
  <c r="BF49" i="1" s="1"/>
  <c r="BI49" i="1" s="1"/>
  <c r="BJ49" i="1" s="1"/>
  <c r="BK49" i="1" s="1"/>
  <c r="AX92" i="1"/>
  <c r="AZ92" i="1" s="1"/>
  <c r="BB92" i="1" s="1"/>
  <c r="BD92" i="1" s="1"/>
  <c r="BF92" i="1" s="1"/>
  <c r="BI92" i="1" s="1"/>
  <c r="BJ92" i="1" s="1"/>
  <c r="BK92" i="1" s="1"/>
  <c r="AX54" i="1"/>
  <c r="AZ54" i="1" s="1"/>
  <c r="BB54" i="1" s="1"/>
  <c r="BD54" i="1" s="1"/>
  <c r="BF54" i="1" s="1"/>
  <c r="BI54" i="1" s="1"/>
  <c r="BJ54" i="1" s="1"/>
  <c r="BK54" i="1" s="1"/>
  <c r="AX44" i="1"/>
  <c r="AZ44" i="1" s="1"/>
  <c r="BB44" i="1" s="1"/>
  <c r="BD44" i="1" s="1"/>
  <c r="BF44" i="1" s="1"/>
  <c r="BI44" i="1" s="1"/>
  <c r="BJ44" i="1" s="1"/>
  <c r="BK44" i="1" s="1"/>
  <c r="AX21" i="1"/>
  <c r="AZ21" i="1" s="1"/>
  <c r="BB21" i="1" s="1"/>
  <c r="BD21" i="1" s="1"/>
  <c r="BF21" i="1" s="1"/>
  <c r="BI21" i="1" s="1"/>
  <c r="BJ21" i="1" s="1"/>
  <c r="BK21" i="1" s="1"/>
  <c r="AX6" i="1"/>
  <c r="AZ6" i="1" s="1"/>
  <c r="BB6" i="1" s="1"/>
  <c r="BD6" i="1" s="1"/>
  <c r="BF6" i="1" s="1"/>
  <c r="BI6" i="1" s="1"/>
  <c r="BJ6" i="1" s="1"/>
  <c r="BK6" i="1" s="1"/>
  <c r="AX68" i="1"/>
  <c r="AZ68" i="1" s="1"/>
  <c r="BB68" i="1" s="1"/>
  <c r="BD68" i="1" s="1"/>
  <c r="BF68" i="1" s="1"/>
  <c r="BI68" i="1" s="1"/>
  <c r="BJ68" i="1" s="1"/>
  <c r="BK68" i="1" s="1"/>
  <c r="AX48" i="1"/>
  <c r="AZ48" i="1" s="1"/>
  <c r="BB48" i="1" s="1"/>
  <c r="BD48" i="1" s="1"/>
  <c r="BF48" i="1" s="1"/>
  <c r="BI48" i="1" s="1"/>
  <c r="BJ48" i="1" s="1"/>
  <c r="BK48" i="1" s="1"/>
  <c r="AX64" i="1"/>
  <c r="AZ64" i="1" s="1"/>
  <c r="BB64" i="1" s="1"/>
  <c r="BD64" i="1" s="1"/>
  <c r="BF64" i="1" s="1"/>
  <c r="BI64" i="1" s="1"/>
  <c r="BJ64" i="1" s="1"/>
  <c r="BK64" i="1" s="1"/>
  <c r="AX9" i="1"/>
  <c r="AZ9" i="1" s="1"/>
  <c r="BB9" i="1" s="1"/>
  <c r="BD9" i="1" s="1"/>
  <c r="BF9" i="1" s="1"/>
  <c r="BI9" i="1" s="1"/>
  <c r="BJ9" i="1" s="1"/>
  <c r="BK9" i="1" s="1"/>
  <c r="AX67" i="1"/>
  <c r="AZ67" i="1" s="1"/>
  <c r="BB67" i="1" s="1"/>
  <c r="BD67" i="1" s="1"/>
  <c r="BF67" i="1" s="1"/>
  <c r="BI67" i="1" s="1"/>
  <c r="BJ67" i="1" s="1"/>
  <c r="BK67" i="1" s="1"/>
  <c r="BF70" i="1"/>
  <c r="BI70" i="1" s="1"/>
  <c r="BJ70" i="1" s="1"/>
  <c r="BK70" i="1" s="1"/>
  <c r="AX24" i="1"/>
  <c r="AZ24" i="1" s="1"/>
  <c r="BB24" i="1" s="1"/>
  <c r="BD24" i="1" s="1"/>
  <c r="BF24" i="1" s="1"/>
  <c r="BI24" i="1" s="1"/>
  <c r="BJ24" i="1" s="1"/>
  <c r="BK24" i="1" s="1"/>
  <c r="AX109" i="1"/>
  <c r="AZ109" i="1" s="1"/>
  <c r="BB109" i="1" s="1"/>
  <c r="BD109" i="1" s="1"/>
  <c r="BF109" i="1" s="1"/>
  <c r="AX33" i="1"/>
  <c r="AZ33" i="1" s="1"/>
  <c r="BB33" i="1" s="1"/>
  <c r="BD33" i="1" s="1"/>
  <c r="BF33" i="1" s="1"/>
  <c r="BI33" i="1" s="1"/>
  <c r="BJ33" i="1" s="1"/>
  <c r="BK33" i="1" s="1"/>
  <c r="AX106" i="1"/>
  <c r="AZ106" i="1" s="1"/>
  <c r="BB106" i="1" s="1"/>
  <c r="BD106" i="1" s="1"/>
  <c r="BF106" i="1" s="1"/>
  <c r="BI106" i="1" s="1"/>
  <c r="BJ106" i="1" s="1"/>
  <c r="BK106" i="1" s="1"/>
  <c r="BI66" i="1"/>
  <c r="BJ66" i="1" s="1"/>
  <c r="BK66" i="1" s="1"/>
  <c r="BB104" i="1"/>
  <c r="BD104" i="1" s="1"/>
  <c r="BF104" i="1" s="1"/>
  <c r="AX72" i="1"/>
  <c r="AZ72" i="1" s="1"/>
  <c r="BB72" i="1" s="1"/>
  <c r="BD72" i="1" s="1"/>
  <c r="BF72" i="1" s="1"/>
  <c r="BI72" i="1" s="1"/>
  <c r="BJ72" i="1" s="1"/>
  <c r="BK72" i="1" s="1"/>
  <c r="AX115" i="1"/>
  <c r="AZ115" i="1" s="1"/>
  <c r="BB115" i="1" s="1"/>
  <c r="BD115" i="1" s="1"/>
  <c r="BF115" i="1" s="1"/>
  <c r="BI115" i="1" s="1"/>
  <c r="BJ115" i="1" s="1"/>
  <c r="BK115" i="1" s="1"/>
  <c r="AX100" i="1"/>
  <c r="AZ100" i="1" s="1"/>
  <c r="BB100" i="1" s="1"/>
  <c r="BD100" i="1" s="1"/>
  <c r="BF100" i="1" s="1"/>
  <c r="BI100" i="1" s="1"/>
  <c r="BJ100" i="1" s="1"/>
  <c r="BK100" i="1" s="1"/>
  <c r="AX16" i="1"/>
  <c r="AZ16" i="1" s="1"/>
  <c r="BB16" i="1" s="1"/>
  <c r="BD16" i="1" s="1"/>
  <c r="BF16" i="1" s="1"/>
  <c r="BI16" i="1" s="1"/>
  <c r="BJ16" i="1" s="1"/>
  <c r="BK16" i="1" s="1"/>
  <c r="AX94" i="1"/>
  <c r="AZ94" i="1" s="1"/>
  <c r="BB94" i="1" s="1"/>
  <c r="BD94" i="1" s="1"/>
  <c r="BF94" i="1" s="1"/>
  <c r="BI94" i="1" s="1"/>
  <c r="BJ94" i="1" s="1"/>
  <c r="BK94" i="1" s="1"/>
  <c r="AX78" i="1"/>
  <c r="AZ78" i="1" s="1"/>
  <c r="BB78" i="1" s="1"/>
  <c r="BD78" i="1" s="1"/>
  <c r="BF78" i="1" s="1"/>
  <c r="BI78" i="1" s="1"/>
  <c r="BJ78" i="1" s="1"/>
  <c r="BK78" i="1" s="1"/>
  <c r="AX4" i="1"/>
  <c r="AZ4" i="1" s="1"/>
  <c r="BB4" i="1" s="1"/>
  <c r="BD4" i="1" s="1"/>
  <c r="BF4" i="1" s="1"/>
  <c r="BI4" i="1" s="1"/>
  <c r="BJ4" i="1" s="1"/>
  <c r="BK4" i="1" s="1"/>
  <c r="AX103" i="1"/>
  <c r="AZ103" i="1" s="1"/>
  <c r="BB103" i="1" s="1"/>
  <c r="BD103" i="1" s="1"/>
  <c r="BF103" i="1" s="1"/>
  <c r="AX97" i="1"/>
  <c r="AZ97" i="1" s="1"/>
  <c r="BB97" i="1" s="1"/>
  <c r="BD97" i="1" s="1"/>
  <c r="BF97" i="1" s="1"/>
  <c r="BI97" i="1" s="1"/>
  <c r="BJ97" i="1" s="1"/>
  <c r="BK97" i="1" s="1"/>
  <c r="BB71" i="1"/>
  <c r="BD71" i="1" s="1"/>
  <c r="BF71" i="1" s="1"/>
  <c r="BI71" i="1" s="1"/>
  <c r="BJ71" i="1" s="1"/>
  <c r="BK71" i="1" s="1"/>
  <c r="AX87" i="1"/>
  <c r="AZ87" i="1" s="1"/>
  <c r="BB87" i="1" s="1"/>
  <c r="BD87" i="1" s="1"/>
  <c r="BF87" i="1" s="1"/>
  <c r="BI87" i="1" s="1"/>
  <c r="BJ87" i="1" s="1"/>
  <c r="BK87" i="1" s="1"/>
  <c r="AX62" i="1"/>
  <c r="AZ62" i="1" s="1"/>
  <c r="BB62" i="1" s="1"/>
  <c r="BD62" i="1" s="1"/>
  <c r="BF62" i="1" s="1"/>
  <c r="BI62" i="1" s="1"/>
  <c r="BJ62" i="1" s="1"/>
  <c r="BK62" i="1" s="1"/>
  <c r="AX121" i="1"/>
  <c r="AZ121" i="1" s="1"/>
  <c r="BB121" i="1" s="1"/>
  <c r="BD121" i="1" s="1"/>
  <c r="BF121" i="1" s="1"/>
  <c r="AX53" i="1"/>
  <c r="AZ53" i="1" s="1"/>
  <c r="BB53" i="1" s="1"/>
  <c r="BD53" i="1" s="1"/>
  <c r="BF53" i="1" s="1"/>
  <c r="BI53" i="1" s="1"/>
  <c r="BJ53" i="1" s="1"/>
  <c r="BK53" i="1" s="1"/>
  <c r="AX28" i="1"/>
  <c r="AZ28" i="1" s="1"/>
  <c r="BB28" i="1" s="1"/>
  <c r="BD28" i="1" s="1"/>
  <c r="BF28" i="1" s="1"/>
  <c r="BI28" i="1" s="1"/>
  <c r="BJ28" i="1" s="1"/>
  <c r="BK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Coreptec S.A. Manuel Espinoza</author>
    <author>Coreptec S.A. Juan Zumba</author>
  </authors>
  <commentList>
    <comment ref="AR2" authorId="0" shapeId="0" xr:uid="{508EFAAB-B51E-4F42-93C1-ACE112D64027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Dias laborables del mes</t>
        </r>
      </text>
    </comment>
    <comment ref="A9" authorId="0" shapeId="0" xr:uid="{8ECE35A0-FC8E-491B-8A71-797B03EF17C9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VARIAS SOLUCIONES LIMPIEZA</t>
        </r>
      </text>
    </comment>
    <comment ref="AU16" authorId="1" shapeId="0" xr:uid="{E3D6D179-8CC8-4691-BC1B-0C1BDBDD9C0D}">
      <text>
        <r>
          <rPr>
            <b/>
            <sz val="9"/>
            <color indexed="81"/>
            <rFont val="Tahoma"/>
            <family val="2"/>
          </rPr>
          <t>Coreptec S.A. Juan Zumba:</t>
        </r>
        <r>
          <rPr>
            <sz val="9"/>
            <color indexed="81"/>
            <rFont val="Tahoma"/>
            <family val="2"/>
          </rPr>
          <t xml:space="preserve">
de ésta OC despachan todo menos el V411-D</t>
        </r>
      </text>
    </comment>
    <comment ref="K26" authorId="1" shapeId="0" xr:uid="{BE59E417-698B-421F-9EE7-E882684BD94F}">
      <text>
        <r>
          <rPr>
            <b/>
            <sz val="9"/>
            <color indexed="81"/>
            <rFont val="Tahoma"/>
            <family val="2"/>
          </rPr>
          <t>Coreptec S.A. Juan Zumba:</t>
        </r>
        <r>
          <rPr>
            <sz val="9"/>
            <color indexed="81"/>
            <rFont val="Tahoma"/>
            <family val="2"/>
          </rPr>
          <t xml:space="preserve">
12 und</t>
        </r>
      </text>
    </comment>
    <comment ref="A30" authorId="0" shapeId="0" xr:uid="{CF6CFA9D-5033-4155-A192-31A3A8584C8C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empezar a consumir Pronaca desde ene18</t>
        </r>
      </text>
    </comment>
    <comment ref="A36" authorId="0" shapeId="0" xr:uid="{09C427C8-AAA4-46B5-99F4-C34700AE101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la 8205</t>
        </r>
      </text>
    </comment>
    <comment ref="A45" authorId="0" shapeId="0" xr:uid="{5D27FD57-332A-4FDC-A97D-472CC5F398F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11 caducan en sept18</t>
        </r>
      </text>
    </comment>
    <comment ref="A68" authorId="0" shapeId="0" xr:uid="{DC43F9F9-B701-457D-8F9D-1AF58D231FCA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revisar consumos ya que esta tiene mas ltrs que la m512-4 y deberian pedir con menos frecuencia</t>
        </r>
      </text>
    </comment>
    <comment ref="A77" authorId="0" shapeId="0" xr:uid="{FEFC9F7B-597E-4ABD-BC33-5B96E13806C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las 15 caducan en dic 2018</t>
        </r>
      </text>
    </comment>
    <comment ref="A84" authorId="0" shapeId="0" xr:uid="{7597E323-2A24-41FA-A20E-77A41DCEB279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hay 30und en 1080</t>
        </r>
      </text>
    </comment>
    <comment ref="A106" authorId="0" shapeId="0" xr:uid="{5A066B17-6C42-4104-842C-AB2FF15C03F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Reemplaza al V0001-602
</t>
        </r>
      </text>
    </comment>
  </commentList>
</comments>
</file>

<file path=xl/sharedStrings.xml><?xml version="1.0" encoding="utf-8"?>
<sst xmlns="http://schemas.openxmlformats.org/spreadsheetml/2006/main" count="505" uniqueCount="272">
  <si>
    <t>min</t>
  </si>
  <si>
    <t>30 dias 
SS</t>
  </si>
  <si>
    <t>max</t>
  </si>
  <si>
    <t>CODIGO</t>
  </si>
  <si>
    <t>DESCRIPCION</t>
  </si>
  <si>
    <t>COSTO</t>
  </si>
  <si>
    <t>xxx</t>
  </si>
  <si>
    <t>UNID/CAJA</t>
  </si>
  <si>
    <t>80/20</t>
  </si>
  <si>
    <t>CATEGORIA ROTACION</t>
  </si>
  <si>
    <t>STOCK  TOTAL</t>
  </si>
  <si>
    <t>CONS ENE
2023</t>
  </si>
  <si>
    <t>CONS FEB
2023</t>
  </si>
  <si>
    <t>CONS MAR
2023</t>
  </si>
  <si>
    <t>CONS ABR
2023</t>
  </si>
  <si>
    <t>CONS MAY
2023</t>
  </si>
  <si>
    <t>CONS JUN
2023</t>
  </si>
  <si>
    <t>CONS JUL
2023</t>
  </si>
  <si>
    <t>CONS AGO
2023</t>
  </si>
  <si>
    <t>CONS SEP
2023</t>
  </si>
  <si>
    <t>CONS OCT
2023</t>
  </si>
  <si>
    <t>CONS NOV
2023</t>
  </si>
  <si>
    <t>CONS DIC
2023</t>
  </si>
  <si>
    <t>CONS ENE
2024</t>
  </si>
  <si>
    <t>CONS FEB
2024</t>
  </si>
  <si>
    <t>CONS MAR
2024</t>
  </si>
  <si>
    <t>CONS ABR
2024</t>
  </si>
  <si>
    <t>CONS MAY
2024</t>
  </si>
  <si>
    <t>CONS JUN
2024</t>
  </si>
  <si>
    <t>CONS JUL
2024</t>
  </si>
  <si>
    <t>CONS AGO
2024</t>
  </si>
  <si>
    <t>CONS SEP
2024</t>
  </si>
  <si>
    <t>PROM CONS+Proyec</t>
  </si>
  <si>
    <t>PROM CONSU</t>
  </si>
  <si>
    <t>Proyec de 
Conss</t>
  </si>
  <si>
    <t>Prom 8 meses</t>
  </si>
  <si>
    <t>DIARIO</t>
  </si>
  <si>
    <t>CONSUMO  PROYECTADO HASTA ANTES DEL ARRIBO DEL  PROX PO</t>
  </si>
  <si>
    <t xml:space="preserve">STOCK HASTA ANTES DEL ARRIBO DEL PROXIMO PO </t>
  </si>
  <si>
    <t>A PEDIR
UNID
PO
V2580</t>
  </si>
  <si>
    <t>STOCK INCLUYENDO 
PO-2580</t>
  </si>
  <si>
    <t>A PEDIR
UNID
PO
V2589
AIR</t>
  </si>
  <si>
    <t>STOCK INCLUYENDO 
PO-2589</t>
  </si>
  <si>
    <t>A PEDIR
UNID
PO
V2585</t>
  </si>
  <si>
    <t>STOCK INCLUYENDO V2585</t>
  </si>
  <si>
    <t>STOCK HASTA ANTES DEL ARRIBO DEL PROXIMO PO 2478</t>
  </si>
  <si>
    <t xml:space="preserve">SS </t>
  </si>
  <si>
    <t>STOCK MINIMO (Prom + SS)</t>
  </si>
  <si>
    <t>STOCK ACTUAL - STOCK MINIMO CON ESTO TENGO LAS CANT. A PEDIR ( EN ROJO)</t>
  </si>
  <si>
    <t>cajas</t>
  </si>
  <si>
    <t>redondeo cajas</t>
  </si>
  <si>
    <t>CANT
SUGERIDA
V-2590</t>
  </si>
  <si>
    <t>A PEDIR
UNID&amp;CAJAS
V-2590</t>
  </si>
  <si>
    <t>V7201-D</t>
  </si>
  <si>
    <t>SOLVENTE DE CODIFICACION</t>
  </si>
  <si>
    <t>N</t>
  </si>
  <si>
    <t>V7206-D</t>
  </si>
  <si>
    <t>V706-D</t>
  </si>
  <si>
    <t>MAKE-UP VJ1000-CONTROLADO</t>
  </si>
  <si>
    <t>V411</t>
  </si>
  <si>
    <t>A</t>
  </si>
  <si>
    <t>V701-D</t>
  </si>
  <si>
    <t>V401</t>
  </si>
  <si>
    <t>V915-Q</t>
  </si>
  <si>
    <t>Cleaning Solution, 1 liter</t>
  </si>
  <si>
    <t>V462 - V722</t>
  </si>
  <si>
    <t>16-3601Q</t>
  </si>
  <si>
    <t>SOLUCION LIMPIEZA-CONTROLADO</t>
  </si>
  <si>
    <t>V7222-D</t>
  </si>
  <si>
    <t>V721-D</t>
  </si>
  <si>
    <t>V483AB-C</t>
  </si>
  <si>
    <t>C</t>
  </si>
  <si>
    <t>V7204-D</t>
  </si>
  <si>
    <t>V4201-D</t>
  </si>
  <si>
    <t>TINTA DE CODIFICACION AZUL CLARO</t>
  </si>
  <si>
    <t>V4211-D</t>
  </si>
  <si>
    <t>V7205-D</t>
  </si>
  <si>
    <t>V411-D</t>
  </si>
  <si>
    <t>TINTA VJ 1000 NEGRA</t>
  </si>
  <si>
    <t>V706</t>
  </si>
  <si>
    <t>V705-D</t>
  </si>
  <si>
    <t>V410/v418</t>
  </si>
  <si>
    <t>V827-D</t>
  </si>
  <si>
    <t>MAKE-UP VJ1000-UHS- CONTROLADO</t>
  </si>
  <si>
    <t>V523</t>
  </si>
  <si>
    <t>V7223-D</t>
  </si>
  <si>
    <t>V401-D</t>
  </si>
  <si>
    <t>V701</t>
  </si>
  <si>
    <t>V712-D</t>
  </si>
  <si>
    <t>MAKE-UP VJ1000</t>
  </si>
  <si>
    <t>V460</t>
  </si>
  <si>
    <t>V840-D</t>
  </si>
  <si>
    <t>V528-D</t>
  </si>
  <si>
    <t>D</t>
  </si>
  <si>
    <t>V7250-D</t>
  </si>
  <si>
    <t>TINTA VJ 1000 ROJO OSCURO-ROJO CLARO</t>
  </si>
  <si>
    <t>V711</t>
  </si>
  <si>
    <t>B</t>
  </si>
  <si>
    <t>V4262-D</t>
  </si>
  <si>
    <t>20943</t>
  </si>
  <si>
    <t>TINTA UNICORNIO NEGRA</t>
  </si>
  <si>
    <t>V822-D</t>
  </si>
  <si>
    <t>TINTA VJ 1000 AMARILLA OPACA</t>
  </si>
  <si>
    <t>V721</t>
  </si>
  <si>
    <t>V7212-D</t>
  </si>
  <si>
    <t>V826-D</t>
  </si>
  <si>
    <t>V904-Q</t>
  </si>
  <si>
    <t>V467-68-69</t>
  </si>
  <si>
    <t>V4238-D</t>
  </si>
  <si>
    <t>V704-D</t>
  </si>
  <si>
    <t>V7206-L</t>
  </si>
  <si>
    <t>MEK METIL ETIL CETONA (MEK CODIFICACION)</t>
  </si>
  <si>
    <t>V4237</t>
  </si>
  <si>
    <t>V716-D</t>
  </si>
  <si>
    <t>V471 - V472</t>
  </si>
  <si>
    <t>V851-R</t>
  </si>
  <si>
    <t>V571-R</t>
  </si>
  <si>
    <t>16-8535Q</t>
  </si>
  <si>
    <t>MAKE-UP EXCEL-CONTROLADO</t>
  </si>
  <si>
    <t>V7223-L</t>
  </si>
  <si>
    <t>TINTA EXCEL BLANCA OPACA</t>
  </si>
  <si>
    <t>V4237-D</t>
  </si>
  <si>
    <t>V4276</t>
  </si>
  <si>
    <t>V4220-D</t>
  </si>
  <si>
    <t>V821-D</t>
  </si>
  <si>
    <t>V526</t>
  </si>
  <si>
    <t>V722-D</t>
  </si>
  <si>
    <t>SOLVENTE  NO CONTROLADO</t>
  </si>
  <si>
    <t>V462 - V915Q</t>
  </si>
  <si>
    <t>V7278-D</t>
  </si>
  <si>
    <t>V4218-D</t>
  </si>
  <si>
    <t>V7216-D</t>
  </si>
  <si>
    <t>TINTA VJ 1000-UHS NEGRA</t>
  </si>
  <si>
    <t>V514-D</t>
  </si>
  <si>
    <t>TINTA VJ 1000-UHS VIOLETA-ROSADA</t>
  </si>
  <si>
    <t>V523-D</t>
  </si>
  <si>
    <t>V827</t>
  </si>
  <si>
    <t>V4259-D</t>
  </si>
  <si>
    <t>V720</t>
  </si>
  <si>
    <t>V7211-D</t>
  </si>
  <si>
    <t>V7201-L</t>
  </si>
  <si>
    <t>V4260-D</t>
  </si>
  <si>
    <t>V430-D</t>
  </si>
  <si>
    <t>V7219-D</t>
  </si>
  <si>
    <t>V418-D</t>
  </si>
  <si>
    <t>V705</t>
  </si>
  <si>
    <t>V4271-D</t>
  </si>
  <si>
    <t>TINTA WILLET NEGRA</t>
  </si>
  <si>
    <t>V4201-L</t>
  </si>
  <si>
    <t>V4230-D</t>
  </si>
  <si>
    <t>MEK METIL ETIL CETONA (MEK TINTA)</t>
  </si>
  <si>
    <t>V821</t>
  </si>
  <si>
    <t>V4275-D</t>
  </si>
  <si>
    <t>V7212</t>
  </si>
  <si>
    <t>V460-D</t>
  </si>
  <si>
    <t>TINTA VJ 1000-NC NEGRA</t>
  </si>
  <si>
    <t>V712</t>
  </si>
  <si>
    <t>V910-Q</t>
  </si>
  <si>
    <t>SOLUCION DE LIMPIEZA</t>
  </si>
  <si>
    <t>V460 -V712</t>
  </si>
  <si>
    <t>V4220-L</t>
  </si>
  <si>
    <t>V720-D</t>
  </si>
  <si>
    <t>V480,94-C</t>
  </si>
  <si>
    <t>V410-D</t>
  </si>
  <si>
    <t>V4250-D</t>
  </si>
  <si>
    <t>V526-D</t>
  </si>
  <si>
    <t>V912-Q</t>
  </si>
  <si>
    <t>V523 - V827</t>
  </si>
  <si>
    <t>V718-D</t>
  </si>
  <si>
    <t>V414</t>
  </si>
  <si>
    <t>M512-K</t>
  </si>
  <si>
    <t>TINTA 2300 NEGRA 375ml</t>
  </si>
  <si>
    <t>E</t>
  </si>
  <si>
    <t>V7217-L</t>
  </si>
  <si>
    <t>V462-D</t>
  </si>
  <si>
    <t>TINTA DE CODIFICACION NO CONTROLADA</t>
  </si>
  <si>
    <t>V722 - V915Q</t>
  </si>
  <si>
    <t>V723-D</t>
  </si>
  <si>
    <t>V420 -3601Q</t>
  </si>
  <si>
    <t>20947</t>
  </si>
  <si>
    <t>SOLVENTE-UNICORNIO</t>
  </si>
  <si>
    <t>V730-D</t>
  </si>
  <si>
    <t>V496</t>
  </si>
  <si>
    <t>V4211-L</t>
  </si>
  <si>
    <t>V7206</t>
  </si>
  <si>
    <t>V7221-D</t>
  </si>
  <si>
    <t>V719-D</t>
  </si>
  <si>
    <t>V415</t>
  </si>
  <si>
    <t>V496-D</t>
  </si>
  <si>
    <t>TINTA VJ 1000 AZUL</t>
  </si>
  <si>
    <t>V730</t>
  </si>
  <si>
    <t>V4287-E</t>
  </si>
  <si>
    <t>V507-D</t>
  </si>
  <si>
    <t>V471-D</t>
  </si>
  <si>
    <t>TINTA VJ 1000 VIOLETA-ROSADA</t>
  </si>
  <si>
    <t>V716 -3420</t>
  </si>
  <si>
    <t>V438-D</t>
  </si>
  <si>
    <t>V4264-D</t>
  </si>
  <si>
    <t>201-0001-401</t>
  </si>
  <si>
    <t>MAKE-UP WILLET-CONTROLADO</t>
  </si>
  <si>
    <t>V4212-L</t>
  </si>
  <si>
    <t>V4283-E</t>
  </si>
  <si>
    <t>V909-Q</t>
  </si>
  <si>
    <t>V710-D</t>
  </si>
  <si>
    <t>MAKE-UP VJ1000 NO CONTROLADO</t>
  </si>
  <si>
    <t>V469 - 3601</t>
  </si>
  <si>
    <t>16-5605Q</t>
  </si>
  <si>
    <t>V480-C</t>
  </si>
  <si>
    <t>MEK METIL ETIL CETONA PQT (MEK TINTA BLANCA)</t>
  </si>
  <si>
    <t>V720 - 902Q</t>
  </si>
  <si>
    <t>V4215-D</t>
  </si>
  <si>
    <t>V415-D</t>
  </si>
  <si>
    <t>TINTA VJ 1000 PURPURA</t>
  </si>
  <si>
    <t>V719 -3601</t>
  </si>
  <si>
    <t>V905-Q</t>
  </si>
  <si>
    <t>V7220-D</t>
  </si>
  <si>
    <t>V4226-E</t>
  </si>
  <si>
    <t>V4278-D</t>
  </si>
  <si>
    <t>V473-D</t>
  </si>
  <si>
    <t>TINTA VJ 1000 NEGRA-AZUL</t>
  </si>
  <si>
    <t>16-7135Q</t>
  </si>
  <si>
    <t>MAKE-UP EXCEL</t>
  </si>
  <si>
    <t>V711-D</t>
  </si>
  <si>
    <t>V470,3,4,5,6 - 3420</t>
  </si>
  <si>
    <t>V521-D</t>
  </si>
  <si>
    <t>TINTA VJ 1000-UHS ROJO OSCURO-ROJO CLARO</t>
  </si>
  <si>
    <t>V825</t>
  </si>
  <si>
    <t>V476-D</t>
  </si>
  <si>
    <t>V825-D</t>
  </si>
  <si>
    <t>MAKE-UP VJ1000-UHS</t>
  </si>
  <si>
    <t>V521</t>
  </si>
  <si>
    <t>V7211-L</t>
  </si>
  <si>
    <t>V4276-D</t>
  </si>
  <si>
    <t>V459-D</t>
  </si>
  <si>
    <t>TINTA</t>
  </si>
  <si>
    <t>V701 - 3601Q</t>
  </si>
  <si>
    <t>201-0001-602</t>
  </si>
  <si>
    <t>V469-D</t>
  </si>
  <si>
    <t>V710 - 3601</t>
  </si>
  <si>
    <t>V420-D</t>
  </si>
  <si>
    <t>MEK METIL ETIL CETONA PQT (MEK TINTA)</t>
  </si>
  <si>
    <t>V723 - 3601Q</t>
  </si>
  <si>
    <t>V7248-D</t>
  </si>
  <si>
    <t>16-7130Q</t>
  </si>
  <si>
    <t>TINTA EXCEL-NC NEGRA</t>
  </si>
  <si>
    <t>V490-C</t>
  </si>
  <si>
    <t>TINTA VJ 1710 BLANCA</t>
  </si>
  <si>
    <t>V481-C</t>
  </si>
  <si>
    <t>V414-D</t>
  </si>
  <si>
    <t>TINTA VJ 1000 ROJA</t>
  </si>
  <si>
    <t>V718 - 3601</t>
  </si>
  <si>
    <t>V4248-D</t>
  </si>
  <si>
    <t>V4218-L</t>
  </si>
  <si>
    <t>V7205-L</t>
  </si>
  <si>
    <t>V4240-D</t>
  </si>
  <si>
    <t>16-8545Q</t>
  </si>
  <si>
    <t>V708-D</t>
  </si>
  <si>
    <t>16-3420Q</t>
  </si>
  <si>
    <t>SOLUCION DE LIMPIEZA-CONTROLADO</t>
  </si>
  <si>
    <t>IJ-P-BK2-G5</t>
  </si>
  <si>
    <t>V4202-D</t>
  </si>
  <si>
    <t>V833-D</t>
  </si>
  <si>
    <t>V531 - V910-Q</t>
  </si>
  <si>
    <t>V531-D</t>
  </si>
  <si>
    <t>V833 - V910Q</t>
  </si>
  <si>
    <t>CONS OCT
2024</t>
  </si>
  <si>
    <t>CONS NOV
2024</t>
  </si>
  <si>
    <t>CONS DIC
2024</t>
  </si>
  <si>
    <t>CONS ENE
2025</t>
  </si>
  <si>
    <t>CONS FEB
2025</t>
  </si>
  <si>
    <t>CONS MAR
2025</t>
  </si>
  <si>
    <t>CONS ABR
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</si>
</sst>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0_);[Red]\(0\)"/>
    <numFmt numFmtId="165" formatCode="[$-1540A]dd/mmm/yy;@"/>
    <numFmt numFmtId="166" formatCode="0.00_);[Red]\(0.00\)"/>
    <numFmt numFmtId="167" formatCode="_-* #,##0.00_-;\-* #,##0.00_-;_-* &quot;-&quot;??_-;_-@_-"/>
    <numFmt numFmtId="168" formatCode="_-* #,##0_-;\-* #,##0_-;_-* &quot;-&quot;??_-;_-@_-"/>
    <numFmt numFmtId="169" formatCode="0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0"/>
      <color indexed="8"/>
      <name val="Calibri"/>
      <family val="2"/>
    </font>
    <font>
      <b/>
      <sz val="9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5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5" fontId="5" fillId="0" borderId="0" xfId="0" applyNumberFormat="1" applyFont="1"/>
    <xf numFmtId="15" fontId="5" fillId="0" borderId="0" xfId="0" applyNumberFormat="1" applyFont="1" applyAlignment="1">
      <alignment horizontal="left" wrapText="1"/>
    </xf>
    <xf numFmtId="16" fontId="5" fillId="0" borderId="0" xfId="0" applyNumberFormat="1" applyFont="1" applyAlignment="1">
      <alignment horizontal="center" wrapText="1"/>
    </xf>
    <xf numFmtId="16" fontId="3" fillId="0" borderId="0" xfId="0" applyNumberFormat="1" applyFont="1"/>
    <xf numFmtId="0" fontId="3" fillId="0" borderId="0" xfId="0" applyFont="1" applyAlignment="1">
      <alignment horizontal="left"/>
    </xf>
    <xf numFmtId="164" fontId="5" fillId="0" borderId="0" xfId="0" applyNumberFormat="1" applyFont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2" applyAlignment="1">
      <alignment horizontal="center" vertical="center" wrapText="1"/>
    </xf>
    <xf numFmtId="0" fontId="5" fillId="0" borderId="0" xfId="0" applyFont="1"/>
    <xf numFmtId="15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3" borderId="4" xfId="0" applyFont="1" applyFill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6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6" fontId="5" fillId="5" borderId="3" xfId="0" applyNumberFormat="1" applyFont="1" applyFill="1" applyBorder="1" applyAlignment="1">
      <alignment horizontal="center" vertical="center" wrapText="1"/>
    </xf>
    <xf numFmtId="1" fontId="5" fillId="6" borderId="3" xfId="0" applyNumberFormat="1" applyFont="1" applyFill="1" applyBorder="1" applyAlignment="1">
      <alignment horizontal="center" vertical="center" wrapText="1"/>
    </xf>
    <xf numFmtId="1" fontId="5" fillId="7" borderId="3" xfId="0" applyNumberFormat="1" applyFont="1" applyFill="1" applyBorder="1" applyAlignment="1">
      <alignment horizontal="center" vertical="center" wrapText="1"/>
    </xf>
    <xf numFmtId="1" fontId="5" fillId="8" borderId="3" xfId="0" applyNumberFormat="1" applyFont="1" applyFill="1" applyBorder="1" applyAlignment="1">
      <alignment horizontal="center" vertical="center" wrapText="1"/>
    </xf>
    <xf numFmtId="3" fontId="11" fillId="9" borderId="2" xfId="3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13" borderId="0" xfId="0" applyFont="1" applyFill="1"/>
    <xf numFmtId="44" fontId="5" fillId="14" borderId="0" xfId="4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0" fontId="3" fillId="0" borderId="0" xfId="0" applyNumberFormat="1" applyFont="1"/>
    <xf numFmtId="9" fontId="3" fillId="0" borderId="0" xfId="0" applyNumberFormat="1" applyFont="1" applyAlignment="1">
      <alignment horizontal="center"/>
    </xf>
    <xf numFmtId="168" fontId="3" fillId="0" borderId="0" xfId="5" applyNumberFormat="1" applyFont="1" applyAlignment="1">
      <alignment horizontal="center"/>
    </xf>
    <xf numFmtId="1" fontId="3" fillId="15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9" fontId="3" fillId="7" borderId="0" xfId="0" applyNumberFormat="1" applyFont="1" applyFill="1" applyAlignment="1">
      <alignment horizontal="center"/>
    </xf>
    <xf numFmtId="169" fontId="3" fillId="8" borderId="0" xfId="0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6" borderId="0" xfId="0" applyNumberFormat="1" applyFont="1" applyFill="1" applyAlignment="1">
      <alignment horizontal="center"/>
    </xf>
    <xf numFmtId="164" fontId="3" fillId="17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" fontId="3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5" fillId="18" borderId="0" xfId="0" applyFont="1" applyFill="1"/>
    <xf numFmtId="0" fontId="5" fillId="18" borderId="0" xfId="0" applyFont="1" applyFill="1" applyAlignment="1">
      <alignment horizontal="left"/>
    </xf>
    <xf numFmtId="9" fontId="3" fillId="0" borderId="0" xfId="0" applyNumberFormat="1" applyFont="1"/>
    <xf numFmtId="44" fontId="5" fillId="0" borderId="0" xfId="4" applyFont="1" applyFill="1" applyBorder="1"/>
    <xf numFmtId="164" fontId="3" fillId="19" borderId="0" xfId="0" applyNumberFormat="1" applyFont="1" applyFill="1" applyAlignment="1">
      <alignment horizontal="center"/>
    </xf>
    <xf numFmtId="0" fontId="3" fillId="20" borderId="0" xfId="0" applyFont="1" applyFill="1"/>
    <xf numFmtId="0" fontId="5" fillId="21" borderId="0" xfId="0" applyFont="1" applyFill="1"/>
    <xf numFmtId="0" fontId="5" fillId="21" borderId="0" xfId="0" applyFont="1" applyFill="1" applyAlignment="1">
      <alignment horizontal="left"/>
    </xf>
    <xf numFmtId="0" fontId="5" fillId="0" borderId="6" xfId="0" applyFont="1" applyBorder="1" applyAlignment="1">
      <alignment horizontal="left"/>
    </xf>
    <xf numFmtId="0" fontId="5" fillId="22" borderId="0" xfId="0" applyFont="1" applyFill="1" applyAlignment="1">
      <alignment horizontal="left"/>
    </xf>
    <xf numFmtId="1" fontId="3" fillId="6" borderId="0" xfId="1" applyNumberFormat="1" applyFont="1" applyFill="1" applyAlignment="1">
      <alignment horizontal="center"/>
    </xf>
    <xf numFmtId="0" fontId="5" fillId="23" borderId="0" xfId="0" applyFont="1" applyFill="1" applyAlignment="1">
      <alignment horizontal="left"/>
    </xf>
    <xf numFmtId="164" fontId="3" fillId="24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9" fontId="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" fillId="0" borderId="6" xfId="0" applyFont="1" applyBorder="1"/>
    <xf numFmtId="0" fontId="2" fillId="0" borderId="6" xfId="0" applyFont="1" applyBorder="1" applyAlignment="1">
      <alignment horizontal="left"/>
    </xf>
    <xf numFmtId="0" fontId="3" fillId="0" borderId="7" xfId="0" applyFont="1" applyBorder="1"/>
    <xf numFmtId="0" fontId="3" fillId="0" borderId="6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13" fillId="0" borderId="10" xfId="0" applyFont="1" applyBorder="1" applyAlignment="1">
      <alignment horizontal="left" vertical="center"/>
    </xf>
    <xf numFmtId="0" fontId="3" fillId="0" borderId="11" xfId="0" applyFont="1" applyBorder="1"/>
    <xf numFmtId="15" fontId="4" fillId="0" borderId="0" xfId="0" applyNumberFormat="1" applyFont="1" applyAlignment="1">
      <alignment horizontal="center" vertical="center"/>
    </xf>
  </cellXfs>
  <cellStyles count="6">
    <cellStyle name="Hipervínculo" xfId="2" builtinId="8"/>
    <cellStyle name="Millares 2 6" xfId="5" xr:uid="{0B8E9425-D401-4CFD-BDB9-C70EAA41EF4E}"/>
    <cellStyle name="Moneda 3 3" xfId="4" xr:uid="{A7DF44DF-0AC1-4870-B2BF-9364A219F1D3}"/>
    <cellStyle name="Normal" xfId="0" builtinId="0"/>
    <cellStyle name="Normal 2" xfId="3" xr:uid="{E6ABD6D3-0C6F-4A7C-AF5D-34EEF567FB70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DA7C-7710-4C21-B848-4CC994CEDD80}">
  <sheetPr>
    <tabColor theme="3"/>
    <pageSetUpPr fitToPage="1"/>
  </sheetPr>
  <dimension ref="A1:CJ202"/>
  <sheetViews>
    <sheetView tabSelected="1" topLeftCell="N1" zoomScaleNormal="100" workbookViewId="0">
      <selection activeCell="AO5" sqref="AO5"/>
    </sheetView>
  </sheetViews>
  <sheetFormatPr baseColWidth="10" defaultColWidth="11.42578125" defaultRowHeight="13.5" x14ac:dyDescent="0.25"/>
  <cols>
    <col min="1" max="2" width="20.140625" style="1" customWidth="1"/>
    <col min="3" max="3" width="28.5703125" style="1" customWidth="1"/>
    <col min="4" max="4" width="20.140625" style="5" customWidth="1"/>
    <col min="5" max="5" width="20.140625" style="10" customWidth="1"/>
    <col min="6" max="6" width="20.140625" style="5" customWidth="1"/>
    <col min="7" max="7" width="5" style="5" customWidth="1"/>
    <col min="8" max="8" width="3.85546875" style="1" customWidth="1"/>
    <col min="9" max="9" width="4.85546875" style="1" customWidth="1"/>
    <col min="10" max="10" width="10.42578125" style="1" customWidth="1"/>
    <col min="11" max="11" width="6.140625" style="5" customWidth="1"/>
    <col min="12" max="32" width="6.42578125" style="20" customWidth="1"/>
    <col min="33" max="39" width="4.85546875" style="20" customWidth="1"/>
    <col min="40" max="41" width="9.42578125" style="20" customWidth="1"/>
    <col min="42" max="42" width="6.5703125" style="20" customWidth="1"/>
    <col min="43" max="43" width="6.5703125" style="20" hidden="1" customWidth="1"/>
    <col min="44" max="44" width="7.85546875" style="1" customWidth="1"/>
    <col min="45" max="45" width="10.42578125" style="1" customWidth="1"/>
    <col min="46" max="46" width="9.140625" style="5" customWidth="1"/>
    <col min="47" max="47" width="8" style="1" customWidth="1"/>
    <col min="48" max="48" width="9" style="1" customWidth="1"/>
    <col min="49" max="49" width="10.42578125" style="1" customWidth="1"/>
    <col min="50" max="50" width="9.140625" style="5" customWidth="1"/>
    <col min="51" max="51" width="7.42578125" style="1" customWidth="1"/>
    <col min="52" max="52" width="9" style="1" customWidth="1"/>
    <col min="53" max="53" width="10.42578125" style="1" customWidth="1"/>
    <col min="54" max="54" width="9.140625" style="5" customWidth="1"/>
    <col min="55" max="56" width="9" style="1" customWidth="1"/>
    <col min="57" max="57" width="10.42578125" style="1" customWidth="1"/>
    <col min="58" max="58" width="9.140625" style="5" customWidth="1"/>
    <col min="59" max="59" width="7" style="1" customWidth="1"/>
    <col min="60" max="60" width="8.42578125" style="1" customWidth="1"/>
    <col min="61" max="61" width="11.140625" style="1" customWidth="1"/>
    <col min="62" max="62" width="6.5703125" style="1" customWidth="1"/>
    <col min="63" max="63" width="8" style="1" customWidth="1"/>
    <col min="64" max="64" width="8.85546875" style="1" customWidth="1"/>
    <col min="65" max="65" width="8.5703125" style="1" customWidth="1"/>
    <col min="66" max="67" width="8.5703125" style="1" hidden="1" customWidth="1"/>
    <col min="68" max="71" width="11.42578125" style="1" customWidth="1"/>
    <col min="72" max="16384" width="11.42578125" style="1"/>
  </cols>
  <sheetData>
    <row r="1" spans="1:80" ht="11.25" customHeight="1" thickBot="1" x14ac:dyDescent="0.3">
      <c r="A1" s="2"/>
      <c r="B1" s="2"/>
      <c r="C1" s="100"/>
      <c r="D1" s="100"/>
      <c r="E1" s="3"/>
      <c r="F1" s="4"/>
      <c r="G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7"/>
      <c r="AO1" s="7"/>
      <c r="AP1" s="7"/>
      <c r="AQ1" s="7"/>
      <c r="AS1" s="8"/>
      <c r="AT1" s="9"/>
      <c r="AU1" s="9"/>
      <c r="AV1" s="9"/>
      <c r="AW1" s="8"/>
      <c r="AX1" s="9"/>
      <c r="AY1" s="9"/>
      <c r="AZ1" s="9"/>
      <c r="BA1" s="8"/>
      <c r="BB1" s="9"/>
      <c r="BC1" s="9"/>
      <c r="BD1" s="9"/>
      <c r="BE1" s="8"/>
      <c r="BF1" s="10"/>
      <c r="BG1" s="9"/>
      <c r="BH1" s="9"/>
      <c r="BI1" s="9"/>
      <c r="BJ1" s="11"/>
      <c r="BK1" s="11"/>
      <c r="BL1" s="9"/>
      <c r="BM1" s="9"/>
      <c r="BN1" s="9"/>
      <c r="BO1" s="9"/>
    </row>
    <row r="2" spans="1:80" ht="24.75" customHeight="1" thickBot="1" x14ac:dyDescent="0.3">
      <c r="A2" s="12">
        <v>45762</v>
      </c>
      <c r="B2" s="13"/>
      <c r="C2" s="14"/>
      <c r="D2" s="15"/>
      <c r="H2" s="16"/>
      <c r="I2" s="16"/>
      <c r="J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  <c r="AO2" s="19" t="s">
        <v>0</v>
      </c>
      <c r="AR2" s="21">
        <v>22</v>
      </c>
      <c r="AS2" s="22">
        <v>7</v>
      </c>
      <c r="AT2" s="23">
        <v>45771</v>
      </c>
      <c r="AU2" s="24"/>
      <c r="AV2" s="23">
        <v>45771</v>
      </c>
      <c r="AW2" s="25">
        <v>7</v>
      </c>
      <c r="AX2" s="26">
        <v>45783</v>
      </c>
      <c r="AY2" s="24"/>
      <c r="AZ2" s="26">
        <v>45783</v>
      </c>
      <c r="BA2" s="27">
        <v>4</v>
      </c>
      <c r="BB2" s="26">
        <v>45789</v>
      </c>
      <c r="BC2" s="24"/>
      <c r="BD2" s="26">
        <v>45789</v>
      </c>
      <c r="BE2" s="27">
        <v>26</v>
      </c>
      <c r="BF2" s="26">
        <v>45825</v>
      </c>
      <c r="BG2" s="28" t="s">
        <v>1</v>
      </c>
      <c r="BH2" s="28" t="s">
        <v>2</v>
      </c>
      <c r="BI2" s="28"/>
      <c r="BJ2" s="24"/>
      <c r="BK2" s="24">
        <f>96/6</f>
        <v>16</v>
      </c>
      <c r="BL2" s="29"/>
      <c r="BM2" s="24"/>
      <c r="BN2" s="24"/>
      <c r="BO2" s="24"/>
    </row>
    <row r="3" spans="1:80" s="30" customFormat="1" ht="90" customHeight="1" x14ac:dyDescent="0.25">
      <c r="A3" s="31" t="s">
        <v>3</v>
      </c>
      <c r="B3" s="32"/>
      <c r="C3" s="33" t="s">
        <v>4</v>
      </c>
      <c r="D3" s="34" t="s">
        <v>5</v>
      </c>
      <c r="E3" s="35" t="s">
        <v>6</v>
      </c>
      <c r="F3" s="36" t="s">
        <v>7</v>
      </c>
      <c r="G3" s="34"/>
      <c r="H3" s="37" t="s">
        <v>8</v>
      </c>
      <c r="I3" s="38" t="s">
        <v>9</v>
      </c>
      <c r="J3" s="38"/>
      <c r="K3" s="39" t="s">
        <v>10</v>
      </c>
      <c r="L3" s="40" t="s">
        <v>11</v>
      </c>
      <c r="M3" s="40" t="s">
        <v>12</v>
      </c>
      <c r="N3" s="40" t="s">
        <v>13</v>
      </c>
      <c r="O3" s="40" t="s">
        <v>14</v>
      </c>
      <c r="P3" s="40" t="s">
        <v>15</v>
      </c>
      <c r="Q3" s="40" t="s">
        <v>16</v>
      </c>
      <c r="R3" s="40" t="s">
        <v>17</v>
      </c>
      <c r="S3" s="40" t="s">
        <v>18</v>
      </c>
      <c r="T3" s="40" t="s">
        <v>19</v>
      </c>
      <c r="U3" s="40" t="s">
        <v>20</v>
      </c>
      <c r="V3" s="40" t="s">
        <v>21</v>
      </c>
      <c r="W3" s="40" t="s">
        <v>22</v>
      </c>
      <c r="X3" s="40" t="s">
        <v>23</v>
      </c>
      <c r="Y3" s="40" t="s">
        <v>24</v>
      </c>
      <c r="Z3" s="40" t="s">
        <v>25</v>
      </c>
      <c r="AA3" s="40" t="s">
        <v>26</v>
      </c>
      <c r="AB3" s="40" t="s">
        <v>27</v>
      </c>
      <c r="AC3" s="40" t="s">
        <v>28</v>
      </c>
      <c r="AD3" s="40" t="s">
        <v>29</v>
      </c>
      <c r="AE3" s="40" t="s">
        <v>30</v>
      </c>
      <c r="AF3" s="40" t="s">
        <v>31</v>
      </c>
      <c r="AG3" s="40" t="s">
        <v>265</v>
      </c>
      <c r="AH3" s="40" t="s">
        <v>266</v>
      </c>
      <c r="AI3" s="40" t="s">
        <v>267</v>
      </c>
      <c r="AJ3" s="40" t="s">
        <v>268</v>
      </c>
      <c r="AK3" s="40" t="s">
        <v>269</v>
      </c>
      <c r="AL3" s="40" t="s">
        <v>270</v>
      </c>
      <c r="AM3" s="40" t="s">
        <v>271</v>
      </c>
      <c r="AN3" s="41" t="s">
        <v>32</v>
      </c>
      <c r="AO3" s="42" t="s">
        <v>33</v>
      </c>
      <c r="AP3" s="40" t="s">
        <v>34</v>
      </c>
      <c r="AQ3" s="40" t="s">
        <v>35</v>
      </c>
      <c r="AR3" s="43" t="s">
        <v>36</v>
      </c>
      <c r="AS3" s="44" t="s">
        <v>37</v>
      </c>
      <c r="AT3" s="45" t="s">
        <v>38</v>
      </c>
      <c r="AU3" s="46" t="s">
        <v>39</v>
      </c>
      <c r="AV3" s="47" t="s">
        <v>40</v>
      </c>
      <c r="AW3" s="48" t="s">
        <v>37</v>
      </c>
      <c r="AX3" s="45" t="s">
        <v>38</v>
      </c>
      <c r="AY3" s="46" t="s">
        <v>41</v>
      </c>
      <c r="AZ3" s="47" t="s">
        <v>42</v>
      </c>
      <c r="BA3" s="49" t="s">
        <v>37</v>
      </c>
      <c r="BB3" s="45" t="s">
        <v>38</v>
      </c>
      <c r="BC3" s="46" t="s">
        <v>43</v>
      </c>
      <c r="BD3" s="47" t="s">
        <v>44</v>
      </c>
      <c r="BE3" s="49" t="s">
        <v>37</v>
      </c>
      <c r="BF3" s="50" t="s">
        <v>45</v>
      </c>
      <c r="BG3" s="51" t="s">
        <v>46</v>
      </c>
      <c r="BH3" s="51" t="s">
        <v>47</v>
      </c>
      <c r="BI3" s="51" t="s">
        <v>48</v>
      </c>
      <c r="BJ3" s="46" t="s">
        <v>49</v>
      </c>
      <c r="BK3" s="46" t="s">
        <v>50</v>
      </c>
      <c r="BL3" s="46" t="s">
        <v>51</v>
      </c>
      <c r="BM3" s="46" t="s">
        <v>52</v>
      </c>
      <c r="BN3" s="46"/>
      <c r="BO3" s="46"/>
    </row>
    <row r="4" spans="1:80" ht="12" customHeight="1" x14ac:dyDescent="0.25">
      <c r="A4" s="52" t="s">
        <v>53</v>
      </c>
      <c r="B4" s="53">
        <v>0</v>
      </c>
      <c r="C4" s="54" t="s">
        <v>54</v>
      </c>
      <c r="D4" s="55">
        <v>15.113277006172833</v>
      </c>
      <c r="E4" s="3"/>
      <c r="F4" s="56">
        <v>6</v>
      </c>
      <c r="G4" s="56">
        <v>1</v>
      </c>
      <c r="H4" s="57" t="e">
        <f>AN4/#REF!</f>
        <v>#REF!</v>
      </c>
      <c r="I4" s="58" t="s">
        <v>55</v>
      </c>
      <c r="J4" s="59">
        <v>0</v>
      </c>
      <c r="K4" s="60">
        <v>518</v>
      </c>
      <c r="L4" s="61">
        <v>519</v>
      </c>
      <c r="M4" s="61">
        <v>485</v>
      </c>
      <c r="N4" s="61">
        <v>575</v>
      </c>
      <c r="O4" s="61">
        <v>669</v>
      </c>
      <c r="P4" s="61">
        <v>743</v>
      </c>
      <c r="Q4" s="61">
        <v>566</v>
      </c>
      <c r="R4" s="61">
        <v>649</v>
      </c>
      <c r="S4" s="61">
        <v>637</v>
      </c>
      <c r="T4" s="61">
        <v>786</v>
      </c>
      <c r="U4" s="61">
        <v>713</v>
      </c>
      <c r="V4" s="61">
        <v>568</v>
      </c>
      <c r="W4" s="61">
        <v>725</v>
      </c>
      <c r="X4" s="61">
        <v>674</v>
      </c>
      <c r="Y4" s="61">
        <v>564</v>
      </c>
      <c r="Z4" s="61">
        <v>801</v>
      </c>
      <c r="AA4" s="61">
        <v>701</v>
      </c>
      <c r="AB4" s="61">
        <v>789</v>
      </c>
      <c r="AC4" s="61">
        <v>533</v>
      </c>
      <c r="AD4" s="61">
        <v>1003</v>
      </c>
      <c r="AE4" s="61">
        <v>614</v>
      </c>
      <c r="AF4" s="61">
        <v>810</v>
      </c>
      <c r="AG4" s="61">
        <v>635</v>
      </c>
      <c r="AH4" s="61">
        <v>619</v>
      </c>
      <c r="AI4" s="61">
        <v>868</v>
      </c>
      <c r="AJ4" s="61">
        <v>564</v>
      </c>
      <c r="AK4" s="61">
        <v>902</v>
      </c>
      <c r="AL4" s="61">
        <v>783</v>
      </c>
      <c r="AM4" s="61">
        <v>223</v>
      </c>
      <c r="AN4" s="62">
        <f t="shared" ref="AN4:AN67" si="0">+AO4+AP4</f>
        <v>668.5</v>
      </c>
      <c r="AO4" s="63">
        <f>AVERAGE(L4:AM4)</f>
        <v>668.5</v>
      </c>
      <c r="AP4" s="64">
        <v>0</v>
      </c>
      <c r="AQ4" s="64">
        <f t="shared" ref="AQ4:AQ67" si="1">AVERAGE(T4:AA4)</f>
        <v>691.5</v>
      </c>
      <c r="AR4" s="65">
        <f t="shared" ref="AR4:AR67" si="2">AN4/$AR$2</f>
        <v>30.386363636363637</v>
      </c>
      <c r="AS4" s="66">
        <f t="shared" ref="AS4:AS67" si="3">AR4*$AS$2</f>
        <v>212.70454545454547</v>
      </c>
      <c r="AT4" s="67">
        <f t="shared" ref="AT4:AT67" si="4">+K4-AS4</f>
        <v>305.2954545454545</v>
      </c>
      <c r="AU4" s="66">
        <v>864</v>
      </c>
      <c r="AV4" s="66">
        <f t="shared" ref="AV4:AV67" si="5">SUM(AT4:AU4)</f>
        <v>1169.2954545454545</v>
      </c>
      <c r="AW4" s="66">
        <f t="shared" ref="AW4:AW67" si="6">AR4*$AW$2</f>
        <v>212.70454545454547</v>
      </c>
      <c r="AX4" s="67">
        <f t="shared" ref="AX4:AX67" si="7">+AV4-AW4</f>
        <v>956.59090909090901</v>
      </c>
      <c r="AY4" s="66"/>
      <c r="AZ4" s="66">
        <f t="shared" ref="AZ4:AZ67" si="8">SUM(AX4:AY4)</f>
        <v>956.59090909090901</v>
      </c>
      <c r="BA4" s="66">
        <f t="shared" ref="BA4:BA67" si="9">AR4*$BA$2</f>
        <v>121.54545454545455</v>
      </c>
      <c r="BB4" s="67">
        <f t="shared" ref="BB4:BB67" si="10">+AZ4-BA4</f>
        <v>835.0454545454545</v>
      </c>
      <c r="BC4" s="66">
        <v>894</v>
      </c>
      <c r="BD4" s="66">
        <f t="shared" ref="BD4:BD67" si="11">SUM(BB4:BC4)</f>
        <v>1729.0454545454545</v>
      </c>
      <c r="BE4" s="66">
        <f t="shared" ref="BE4:BE67" si="12">AR4*$BE$2</f>
        <v>790.0454545454545</v>
      </c>
      <c r="BF4" s="67">
        <f t="shared" ref="BF4:BF67" si="13">BD4-BE4</f>
        <v>939</v>
      </c>
      <c r="BG4" s="68">
        <f t="shared" ref="BG4:BG9" si="14">AR4*19</f>
        <v>577.34090909090912</v>
      </c>
      <c r="BH4" s="68">
        <f t="shared" ref="BH4:BH67" si="15">AN4+BG4</f>
        <v>1245.840909090909</v>
      </c>
      <c r="BI4" s="69">
        <f t="shared" ref="BI4:BI67" si="16">IF(BH4=0,"0",(BF4-BH4))</f>
        <v>-306.84090909090901</v>
      </c>
      <c r="BJ4" s="66">
        <f t="shared" ref="BJ4:BJ67" si="17">SUM(BI4/F4)</f>
        <v>-51.140151515151501</v>
      </c>
      <c r="BK4" s="66">
        <f t="shared" ref="BK4:BK67" si="18">ABS(ROUNDUP(BJ4,0))</f>
        <v>52</v>
      </c>
      <c r="BL4" s="66">
        <v>738</v>
      </c>
      <c r="BM4" s="66">
        <v>738</v>
      </c>
      <c r="BN4" s="66">
        <v>864</v>
      </c>
      <c r="BO4" s="66">
        <v>0</v>
      </c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ht="12" customHeight="1" x14ac:dyDescent="0.25">
      <c r="A5" s="52" t="s">
        <v>56</v>
      </c>
      <c r="B5" s="53" t="s">
        <v>56</v>
      </c>
      <c r="C5" s="54" t="s">
        <v>54</v>
      </c>
      <c r="D5" s="55">
        <v>14.00199586454432</v>
      </c>
      <c r="E5" s="3"/>
      <c r="F5" s="56">
        <v>6</v>
      </c>
      <c r="G5" s="56">
        <v>1</v>
      </c>
      <c r="H5" s="57" t="e">
        <f>AN5/#REF!</f>
        <v>#REF!</v>
      </c>
      <c r="I5" s="58" t="s">
        <v>55</v>
      </c>
      <c r="J5" s="59">
        <v>0</v>
      </c>
      <c r="K5" s="60">
        <v>631</v>
      </c>
      <c r="L5" s="61">
        <v>550</v>
      </c>
      <c r="M5" s="61">
        <v>465</v>
      </c>
      <c r="N5" s="61">
        <v>654</v>
      </c>
      <c r="O5" s="61">
        <v>652</v>
      </c>
      <c r="P5" s="61">
        <v>669</v>
      </c>
      <c r="Q5" s="61">
        <v>551</v>
      </c>
      <c r="R5" s="61">
        <v>546</v>
      </c>
      <c r="S5" s="61">
        <v>664</v>
      </c>
      <c r="T5" s="61">
        <v>569</v>
      </c>
      <c r="U5" s="61">
        <v>685</v>
      </c>
      <c r="V5" s="61">
        <v>590</v>
      </c>
      <c r="W5" s="61">
        <v>736</v>
      </c>
      <c r="X5" s="61">
        <v>603</v>
      </c>
      <c r="Y5" s="61">
        <v>630</v>
      </c>
      <c r="Z5" s="61">
        <v>1190</v>
      </c>
      <c r="AA5" s="61">
        <v>731</v>
      </c>
      <c r="AB5" s="61">
        <v>752</v>
      </c>
      <c r="AC5" s="61">
        <v>713</v>
      </c>
      <c r="AD5" s="61">
        <v>808</v>
      </c>
      <c r="AE5" s="61">
        <v>682</v>
      </c>
      <c r="AF5" s="61">
        <v>713</v>
      </c>
      <c r="AG5" s="61">
        <v>657</v>
      </c>
      <c r="AH5" s="61">
        <v>671</v>
      </c>
      <c r="AI5" s="61">
        <v>677</v>
      </c>
      <c r="AJ5" s="61">
        <v>748</v>
      </c>
      <c r="AK5" s="61">
        <v>696</v>
      </c>
      <c r="AL5" s="61">
        <v>699</v>
      </c>
      <c r="AM5" s="61">
        <v>43</v>
      </c>
      <c r="AN5" s="62">
        <f t="shared" si="0"/>
        <v>707.14285714285711</v>
      </c>
      <c r="AO5" s="63">
        <f t="shared" ref="AO5:AO68" si="19">AVERAGE(L5:AM5)</f>
        <v>655.14285714285711</v>
      </c>
      <c r="AP5" s="64">
        <v>52</v>
      </c>
      <c r="AQ5" s="64">
        <f t="shared" si="1"/>
        <v>716.75</v>
      </c>
      <c r="AR5" s="65">
        <f t="shared" si="2"/>
        <v>32.142857142857139</v>
      </c>
      <c r="AS5" s="66">
        <f t="shared" si="3"/>
        <v>224.99999999999997</v>
      </c>
      <c r="AT5" s="67">
        <f t="shared" si="4"/>
        <v>406</v>
      </c>
      <c r="AU5" s="66">
        <v>1098</v>
      </c>
      <c r="AV5" s="66">
        <f t="shared" si="5"/>
        <v>1504</v>
      </c>
      <c r="AW5" s="66">
        <f t="shared" si="6"/>
        <v>224.99999999999997</v>
      </c>
      <c r="AX5" s="67">
        <f t="shared" si="7"/>
        <v>1279</v>
      </c>
      <c r="AY5" s="66"/>
      <c r="AZ5" s="66">
        <f t="shared" si="8"/>
        <v>1279</v>
      </c>
      <c r="BA5" s="66">
        <f t="shared" si="9"/>
        <v>128.57142857142856</v>
      </c>
      <c r="BB5" s="67">
        <f t="shared" si="10"/>
        <v>1150.4285714285716</v>
      </c>
      <c r="BC5" s="66">
        <v>642</v>
      </c>
      <c r="BD5" s="66">
        <f t="shared" si="11"/>
        <v>1792.4285714285716</v>
      </c>
      <c r="BE5" s="66">
        <f t="shared" si="12"/>
        <v>835.71428571428555</v>
      </c>
      <c r="BF5" s="67">
        <f t="shared" si="13"/>
        <v>956.71428571428601</v>
      </c>
      <c r="BG5" s="68">
        <f t="shared" si="14"/>
        <v>610.71428571428567</v>
      </c>
      <c r="BH5" s="68">
        <f t="shared" si="15"/>
        <v>1317.8571428571427</v>
      </c>
      <c r="BI5" s="69">
        <f t="shared" si="16"/>
        <v>-361.14285714285666</v>
      </c>
      <c r="BJ5" s="66">
        <f t="shared" si="17"/>
        <v>-60.190476190476112</v>
      </c>
      <c r="BK5" s="66">
        <f t="shared" si="18"/>
        <v>61</v>
      </c>
      <c r="BL5" s="66">
        <v>558</v>
      </c>
      <c r="BM5" s="66">
        <v>558</v>
      </c>
      <c r="BN5" s="66">
        <v>1098</v>
      </c>
      <c r="BO5" s="66">
        <v>0</v>
      </c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ht="12" customHeight="1" x14ac:dyDescent="0.25">
      <c r="A6" s="89" t="s">
        <v>57</v>
      </c>
      <c r="B6" s="53" t="s">
        <v>57</v>
      </c>
      <c r="C6" s="54" t="s">
        <v>58</v>
      </c>
      <c r="D6" s="55">
        <v>17.006852671288737</v>
      </c>
      <c r="E6" s="3" t="s">
        <v>59</v>
      </c>
      <c r="F6" s="56">
        <v>6</v>
      </c>
      <c r="G6" s="56">
        <v>1</v>
      </c>
      <c r="H6" s="57" t="e">
        <f>AN6/#REF!</f>
        <v>#REF!</v>
      </c>
      <c r="I6" s="58" t="s">
        <v>60</v>
      </c>
      <c r="J6" s="59">
        <v>0</v>
      </c>
      <c r="K6" s="60">
        <v>418</v>
      </c>
      <c r="L6" s="61">
        <v>411</v>
      </c>
      <c r="M6" s="61">
        <v>566</v>
      </c>
      <c r="N6" s="61">
        <v>444</v>
      </c>
      <c r="O6" s="61">
        <v>631</v>
      </c>
      <c r="P6" s="61">
        <v>514</v>
      </c>
      <c r="Q6" s="61">
        <v>466</v>
      </c>
      <c r="R6" s="61">
        <v>750</v>
      </c>
      <c r="S6" s="61">
        <v>508</v>
      </c>
      <c r="T6" s="61">
        <v>456</v>
      </c>
      <c r="U6" s="61">
        <v>527</v>
      </c>
      <c r="V6" s="61">
        <v>399</v>
      </c>
      <c r="W6" s="61">
        <v>442</v>
      </c>
      <c r="X6" s="61">
        <v>434</v>
      </c>
      <c r="Y6" s="61">
        <v>410</v>
      </c>
      <c r="Z6" s="61">
        <v>1060</v>
      </c>
      <c r="AA6" s="61">
        <v>540</v>
      </c>
      <c r="AB6" s="61">
        <v>486</v>
      </c>
      <c r="AC6" s="61">
        <v>454</v>
      </c>
      <c r="AD6" s="61">
        <v>575</v>
      </c>
      <c r="AE6" s="61">
        <v>429</v>
      </c>
      <c r="AF6" s="61">
        <v>426</v>
      </c>
      <c r="AG6" s="61">
        <v>539</v>
      </c>
      <c r="AH6" s="61">
        <v>427</v>
      </c>
      <c r="AI6" s="61">
        <v>527</v>
      </c>
      <c r="AJ6" s="61">
        <v>384</v>
      </c>
      <c r="AK6" s="61">
        <v>516</v>
      </c>
      <c r="AL6" s="61">
        <v>468</v>
      </c>
      <c r="AM6" s="61">
        <v>42</v>
      </c>
      <c r="AN6" s="62">
        <f t="shared" si="0"/>
        <v>493.96428571428572</v>
      </c>
      <c r="AO6" s="63">
        <f t="shared" si="19"/>
        <v>493.96428571428572</v>
      </c>
      <c r="AP6" s="64">
        <v>0</v>
      </c>
      <c r="AQ6" s="64">
        <f t="shared" si="1"/>
        <v>533.5</v>
      </c>
      <c r="AR6" s="65">
        <f t="shared" si="2"/>
        <v>22.452922077922079</v>
      </c>
      <c r="AS6" s="66">
        <f t="shared" si="3"/>
        <v>157.17045454545456</v>
      </c>
      <c r="AT6" s="67">
        <f t="shared" si="4"/>
        <v>260.82954545454544</v>
      </c>
      <c r="AU6" s="66">
        <v>492</v>
      </c>
      <c r="AV6" s="66">
        <f t="shared" si="5"/>
        <v>752.8295454545455</v>
      </c>
      <c r="AW6" s="66">
        <f t="shared" si="6"/>
        <v>157.17045454545456</v>
      </c>
      <c r="AX6" s="67">
        <f t="shared" si="7"/>
        <v>595.65909090909099</v>
      </c>
      <c r="AY6" s="66"/>
      <c r="AZ6" s="66">
        <f t="shared" si="8"/>
        <v>595.65909090909099</v>
      </c>
      <c r="BA6" s="66">
        <f t="shared" si="9"/>
        <v>89.811688311688314</v>
      </c>
      <c r="BB6" s="67">
        <f t="shared" si="10"/>
        <v>505.84740259740266</v>
      </c>
      <c r="BC6" s="66">
        <v>516</v>
      </c>
      <c r="BD6" s="66">
        <f t="shared" si="11"/>
        <v>1021.8474025974026</v>
      </c>
      <c r="BE6" s="66">
        <f t="shared" si="12"/>
        <v>583.77597402597405</v>
      </c>
      <c r="BF6" s="67">
        <f t="shared" si="13"/>
        <v>438.07142857142856</v>
      </c>
      <c r="BG6" s="66">
        <f t="shared" si="14"/>
        <v>426.60551948051949</v>
      </c>
      <c r="BH6" s="68">
        <f t="shared" si="15"/>
        <v>920.56980519480521</v>
      </c>
      <c r="BI6" s="69">
        <f t="shared" si="16"/>
        <v>-482.49837662337666</v>
      </c>
      <c r="BJ6" s="66">
        <f t="shared" si="17"/>
        <v>-80.416396103896105</v>
      </c>
      <c r="BK6" s="66">
        <f t="shared" si="18"/>
        <v>81</v>
      </c>
      <c r="BL6" s="66">
        <v>408</v>
      </c>
      <c r="BM6" s="66">
        <v>408</v>
      </c>
      <c r="BN6" s="66">
        <v>492</v>
      </c>
      <c r="BO6" s="66">
        <v>0</v>
      </c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ht="12" customHeight="1" x14ac:dyDescent="0.25">
      <c r="A7" s="89" t="s">
        <v>61</v>
      </c>
      <c r="B7" s="53">
        <v>0</v>
      </c>
      <c r="C7" s="54" t="s">
        <v>58</v>
      </c>
      <c r="D7" s="55">
        <v>17.094000000000001</v>
      </c>
      <c r="E7" s="3" t="s">
        <v>62</v>
      </c>
      <c r="F7" s="56">
        <v>6</v>
      </c>
      <c r="G7" s="56">
        <v>1</v>
      </c>
      <c r="H7" s="57" t="e">
        <f>AN7/#REF!</f>
        <v>#REF!</v>
      </c>
      <c r="I7" s="58" t="s">
        <v>60</v>
      </c>
      <c r="J7" s="59">
        <v>0</v>
      </c>
      <c r="K7" s="60">
        <v>195</v>
      </c>
      <c r="L7" s="61">
        <v>367</v>
      </c>
      <c r="M7" s="61">
        <v>393</v>
      </c>
      <c r="N7" s="61">
        <v>422</v>
      </c>
      <c r="O7" s="61">
        <v>440</v>
      </c>
      <c r="P7" s="61">
        <v>488</v>
      </c>
      <c r="Q7" s="61">
        <v>410</v>
      </c>
      <c r="R7" s="61">
        <v>276</v>
      </c>
      <c r="S7" s="61">
        <v>332</v>
      </c>
      <c r="T7" s="61">
        <v>307</v>
      </c>
      <c r="U7" s="61">
        <v>325</v>
      </c>
      <c r="V7" s="61">
        <v>358</v>
      </c>
      <c r="W7" s="61">
        <v>285</v>
      </c>
      <c r="X7" s="61">
        <v>278</v>
      </c>
      <c r="Y7" s="61">
        <v>325</v>
      </c>
      <c r="Z7" s="61">
        <v>306</v>
      </c>
      <c r="AA7" s="61">
        <v>271</v>
      </c>
      <c r="AB7" s="61">
        <v>301</v>
      </c>
      <c r="AC7" s="61">
        <v>232</v>
      </c>
      <c r="AD7" s="61">
        <v>317</v>
      </c>
      <c r="AE7" s="61">
        <v>206</v>
      </c>
      <c r="AF7" s="61">
        <v>229</v>
      </c>
      <c r="AG7" s="61">
        <v>254</v>
      </c>
      <c r="AH7" s="61">
        <v>180</v>
      </c>
      <c r="AI7" s="61">
        <v>256</v>
      </c>
      <c r="AJ7" s="61">
        <v>287</v>
      </c>
      <c r="AK7" s="61">
        <v>265</v>
      </c>
      <c r="AL7" s="61">
        <v>275</v>
      </c>
      <c r="AM7" s="61">
        <v>104</v>
      </c>
      <c r="AN7" s="62">
        <f t="shared" si="0"/>
        <v>303.17857142857144</v>
      </c>
      <c r="AO7" s="63">
        <f t="shared" si="19"/>
        <v>303.17857142857144</v>
      </c>
      <c r="AP7" s="64">
        <v>0</v>
      </c>
      <c r="AQ7" s="64">
        <f t="shared" si="1"/>
        <v>306.875</v>
      </c>
      <c r="AR7" s="65">
        <f t="shared" si="2"/>
        <v>13.780844155844157</v>
      </c>
      <c r="AS7" s="66">
        <f t="shared" si="3"/>
        <v>96.465909090909093</v>
      </c>
      <c r="AT7" s="67">
        <f t="shared" si="4"/>
        <v>98.534090909090907</v>
      </c>
      <c r="AU7" s="66">
        <v>312</v>
      </c>
      <c r="AV7" s="66">
        <f t="shared" si="5"/>
        <v>410.53409090909088</v>
      </c>
      <c r="AW7" s="66">
        <f t="shared" si="6"/>
        <v>96.465909090909093</v>
      </c>
      <c r="AX7" s="67">
        <f t="shared" si="7"/>
        <v>314.06818181818176</v>
      </c>
      <c r="AY7" s="66"/>
      <c r="AZ7" s="66">
        <f t="shared" si="8"/>
        <v>314.06818181818176</v>
      </c>
      <c r="BA7" s="66">
        <f t="shared" si="9"/>
        <v>55.123376623376629</v>
      </c>
      <c r="BB7" s="67">
        <f t="shared" si="10"/>
        <v>258.9448051948051</v>
      </c>
      <c r="BC7" s="66">
        <v>270</v>
      </c>
      <c r="BD7" s="66">
        <f t="shared" si="11"/>
        <v>528.9448051948051</v>
      </c>
      <c r="BE7" s="66">
        <f t="shared" si="12"/>
        <v>358.3019480519481</v>
      </c>
      <c r="BF7" s="67">
        <f t="shared" si="13"/>
        <v>170.642857142857</v>
      </c>
      <c r="BG7" s="66">
        <f t="shared" si="14"/>
        <v>261.83603896103898</v>
      </c>
      <c r="BH7" s="68">
        <f t="shared" si="15"/>
        <v>565.01461038961043</v>
      </c>
      <c r="BI7" s="69">
        <f t="shared" si="16"/>
        <v>-394.37175324675343</v>
      </c>
      <c r="BJ7" s="66">
        <f t="shared" si="17"/>
        <v>-65.728625541125567</v>
      </c>
      <c r="BK7" s="66">
        <f t="shared" si="18"/>
        <v>66</v>
      </c>
      <c r="BL7" s="66">
        <v>270</v>
      </c>
      <c r="BM7" s="66">
        <v>270</v>
      </c>
      <c r="BN7" s="66">
        <v>312</v>
      </c>
      <c r="BO7" s="66">
        <v>0</v>
      </c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</row>
    <row r="8" spans="1:80" ht="12" customHeight="1" x14ac:dyDescent="0.25">
      <c r="A8" s="89" t="s">
        <v>63</v>
      </c>
      <c r="B8" s="53">
        <v>0</v>
      </c>
      <c r="C8" s="54" t="s">
        <v>64</v>
      </c>
      <c r="D8" s="55">
        <v>11.671304347826087</v>
      </c>
      <c r="E8" s="70" t="s">
        <v>65</v>
      </c>
      <c r="F8" s="56">
        <v>12</v>
      </c>
      <c r="G8" s="56">
        <v>1</v>
      </c>
      <c r="H8" s="57" t="e">
        <f>AN8/#REF!</f>
        <v>#REF!</v>
      </c>
      <c r="I8" s="58"/>
      <c r="J8" s="59">
        <v>0</v>
      </c>
      <c r="K8" s="60">
        <v>262</v>
      </c>
      <c r="L8" s="61">
        <v>171</v>
      </c>
      <c r="M8" s="61">
        <v>132</v>
      </c>
      <c r="N8" s="61">
        <v>160</v>
      </c>
      <c r="O8" s="61">
        <v>183</v>
      </c>
      <c r="P8" s="61">
        <v>175</v>
      </c>
      <c r="Q8" s="61">
        <v>161</v>
      </c>
      <c r="R8" s="61">
        <v>157</v>
      </c>
      <c r="S8" s="61">
        <v>151</v>
      </c>
      <c r="T8" s="61">
        <v>159</v>
      </c>
      <c r="U8" s="61">
        <v>179</v>
      </c>
      <c r="V8" s="61">
        <v>140</v>
      </c>
      <c r="W8" s="61">
        <v>179</v>
      </c>
      <c r="X8" s="61">
        <v>203</v>
      </c>
      <c r="Y8" s="61">
        <v>197</v>
      </c>
      <c r="Z8" s="61">
        <v>221</v>
      </c>
      <c r="AA8" s="61">
        <v>168</v>
      </c>
      <c r="AB8" s="61">
        <v>194</v>
      </c>
      <c r="AC8" s="61">
        <v>188</v>
      </c>
      <c r="AD8" s="61">
        <v>165</v>
      </c>
      <c r="AE8" s="61">
        <v>199</v>
      </c>
      <c r="AF8" s="61">
        <v>207</v>
      </c>
      <c r="AG8" s="61">
        <v>178</v>
      </c>
      <c r="AH8" s="61">
        <v>197</v>
      </c>
      <c r="AI8" s="61">
        <v>174</v>
      </c>
      <c r="AJ8" s="61">
        <v>153</v>
      </c>
      <c r="AK8" s="61">
        <v>191</v>
      </c>
      <c r="AL8" s="61">
        <v>151</v>
      </c>
      <c r="AM8" s="61">
        <v>70</v>
      </c>
      <c r="AN8" s="62">
        <f t="shared" si="0"/>
        <v>172.53571428571428</v>
      </c>
      <c r="AO8" s="63">
        <f t="shared" si="19"/>
        <v>171.53571428571428</v>
      </c>
      <c r="AP8" s="64">
        <v>1</v>
      </c>
      <c r="AQ8" s="64">
        <f t="shared" si="1"/>
        <v>180.75</v>
      </c>
      <c r="AR8" s="65">
        <f t="shared" si="2"/>
        <v>7.8425324675324672</v>
      </c>
      <c r="AS8" s="66">
        <f t="shared" si="3"/>
        <v>54.897727272727273</v>
      </c>
      <c r="AT8" s="67">
        <f t="shared" si="4"/>
        <v>207.10227272727272</v>
      </c>
      <c r="AU8" s="66">
        <v>156</v>
      </c>
      <c r="AV8" s="66">
        <f t="shared" si="5"/>
        <v>363.10227272727275</v>
      </c>
      <c r="AW8" s="66">
        <f t="shared" si="6"/>
        <v>54.897727272727273</v>
      </c>
      <c r="AX8" s="67">
        <f t="shared" si="7"/>
        <v>308.2045454545455</v>
      </c>
      <c r="AY8" s="66"/>
      <c r="AZ8" s="66">
        <f t="shared" si="8"/>
        <v>308.2045454545455</v>
      </c>
      <c r="BA8" s="66">
        <f t="shared" si="9"/>
        <v>31.370129870129869</v>
      </c>
      <c r="BB8" s="67">
        <f t="shared" si="10"/>
        <v>276.83441558441564</v>
      </c>
      <c r="BC8" s="66">
        <v>84</v>
      </c>
      <c r="BD8" s="66">
        <f t="shared" si="11"/>
        <v>360.83441558441564</v>
      </c>
      <c r="BE8" s="66">
        <f t="shared" si="12"/>
        <v>203.90584415584414</v>
      </c>
      <c r="BF8" s="67">
        <f t="shared" si="13"/>
        <v>156.9285714285715</v>
      </c>
      <c r="BG8" s="66">
        <f t="shared" si="14"/>
        <v>149.00811688311688</v>
      </c>
      <c r="BH8" s="68">
        <f t="shared" si="15"/>
        <v>321.54383116883116</v>
      </c>
      <c r="BI8" s="69">
        <f t="shared" si="16"/>
        <v>-164.61525974025966</v>
      </c>
      <c r="BJ8" s="66">
        <f t="shared" si="17"/>
        <v>-13.717938311688306</v>
      </c>
      <c r="BK8" s="66">
        <f t="shared" si="18"/>
        <v>14</v>
      </c>
      <c r="BL8" s="66">
        <v>156</v>
      </c>
      <c r="BM8" s="66">
        <v>156</v>
      </c>
      <c r="BN8" s="66">
        <v>156</v>
      </c>
      <c r="BO8" s="66">
        <v>0</v>
      </c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</row>
    <row r="9" spans="1:80" ht="12" customHeight="1" x14ac:dyDescent="0.25">
      <c r="A9" s="89" t="s">
        <v>66</v>
      </c>
      <c r="B9" s="53" t="s">
        <v>66</v>
      </c>
      <c r="C9" s="54" t="s">
        <v>67</v>
      </c>
      <c r="D9" s="55">
        <v>6.3822000000000001</v>
      </c>
      <c r="E9" s="3"/>
      <c r="F9" s="56">
        <v>9</v>
      </c>
      <c r="G9" s="56">
        <v>9</v>
      </c>
      <c r="H9" s="57" t="e">
        <f>AN9/#REF!</f>
        <v>#REF!</v>
      </c>
      <c r="I9" s="58" t="s">
        <v>60</v>
      </c>
      <c r="J9" s="59">
        <v>0</v>
      </c>
      <c r="K9" s="60">
        <v>327</v>
      </c>
      <c r="L9" s="61">
        <v>92</v>
      </c>
      <c r="M9" s="61">
        <v>103</v>
      </c>
      <c r="N9" s="61">
        <v>120</v>
      </c>
      <c r="O9" s="61">
        <v>164</v>
      </c>
      <c r="P9" s="61">
        <v>111</v>
      </c>
      <c r="Q9" s="61">
        <v>159</v>
      </c>
      <c r="R9" s="61">
        <v>110</v>
      </c>
      <c r="S9" s="61">
        <v>137</v>
      </c>
      <c r="T9" s="61">
        <v>95</v>
      </c>
      <c r="U9" s="61">
        <v>117</v>
      </c>
      <c r="V9" s="61">
        <v>78</v>
      </c>
      <c r="W9" s="61">
        <v>144</v>
      </c>
      <c r="X9" s="61">
        <v>95</v>
      </c>
      <c r="Y9" s="61">
        <v>81</v>
      </c>
      <c r="Z9" s="61">
        <v>348</v>
      </c>
      <c r="AA9" s="61">
        <v>102</v>
      </c>
      <c r="AB9" s="61">
        <v>155</v>
      </c>
      <c r="AC9" s="61">
        <v>103</v>
      </c>
      <c r="AD9" s="61">
        <v>171</v>
      </c>
      <c r="AE9" s="61">
        <v>136</v>
      </c>
      <c r="AF9" s="61">
        <v>175</v>
      </c>
      <c r="AG9" s="61">
        <v>186</v>
      </c>
      <c r="AH9" s="61">
        <v>154</v>
      </c>
      <c r="AI9" s="61">
        <v>147</v>
      </c>
      <c r="AJ9" s="61">
        <v>106</v>
      </c>
      <c r="AK9" s="61">
        <v>133</v>
      </c>
      <c r="AL9" s="61">
        <v>201</v>
      </c>
      <c r="AM9" s="61">
        <v>23</v>
      </c>
      <c r="AN9" s="62">
        <f t="shared" si="0"/>
        <v>135.78571428571428</v>
      </c>
      <c r="AO9" s="63">
        <f t="shared" si="19"/>
        <v>133.78571428571428</v>
      </c>
      <c r="AP9" s="64">
        <v>2</v>
      </c>
      <c r="AQ9" s="64">
        <f t="shared" si="1"/>
        <v>132.5</v>
      </c>
      <c r="AR9" s="65">
        <f t="shared" si="2"/>
        <v>6.1720779220779214</v>
      </c>
      <c r="AS9" s="66">
        <f t="shared" si="3"/>
        <v>43.204545454545453</v>
      </c>
      <c r="AT9" s="67">
        <f t="shared" si="4"/>
        <v>283.79545454545456</v>
      </c>
      <c r="AU9" s="66"/>
      <c r="AV9" s="66">
        <f t="shared" si="5"/>
        <v>283.79545454545456</v>
      </c>
      <c r="AW9" s="66">
        <f t="shared" si="6"/>
        <v>43.204545454545453</v>
      </c>
      <c r="AX9" s="67">
        <f t="shared" si="7"/>
        <v>240.59090909090912</v>
      </c>
      <c r="AY9" s="66"/>
      <c r="AZ9" s="66">
        <f t="shared" si="8"/>
        <v>240.59090909090912</v>
      </c>
      <c r="BA9" s="66">
        <f t="shared" si="9"/>
        <v>24.688311688311686</v>
      </c>
      <c r="BB9" s="67">
        <f t="shared" si="10"/>
        <v>215.90259740259745</v>
      </c>
      <c r="BC9" s="66">
        <v>45</v>
      </c>
      <c r="BD9" s="66">
        <f t="shared" si="11"/>
        <v>260.90259740259745</v>
      </c>
      <c r="BE9" s="66">
        <f t="shared" si="12"/>
        <v>160.47402597402595</v>
      </c>
      <c r="BF9" s="67">
        <f t="shared" si="13"/>
        <v>100.4285714285715</v>
      </c>
      <c r="BG9" s="66">
        <f t="shared" si="14"/>
        <v>117.26948051948051</v>
      </c>
      <c r="BH9" s="68">
        <f t="shared" si="15"/>
        <v>253.05519480519479</v>
      </c>
      <c r="BI9" s="69">
        <f t="shared" si="16"/>
        <v>-152.62662337662329</v>
      </c>
      <c r="BJ9" s="66">
        <f t="shared" si="17"/>
        <v>-16.958513708513699</v>
      </c>
      <c r="BK9" s="66">
        <f t="shared" si="18"/>
        <v>17</v>
      </c>
      <c r="BL9" s="66">
        <v>207</v>
      </c>
      <c r="BM9" s="66">
        <v>23</v>
      </c>
      <c r="BN9" s="66">
        <v>0</v>
      </c>
      <c r="BO9" s="66">
        <v>0</v>
      </c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</row>
    <row r="10" spans="1:80" ht="12" customHeight="1" x14ac:dyDescent="0.25">
      <c r="A10" s="52" t="s">
        <v>68</v>
      </c>
      <c r="B10" s="53">
        <v>0</v>
      </c>
      <c r="C10" s="54" t="s">
        <v>54</v>
      </c>
      <c r="D10" s="55">
        <v>15.531171171171172</v>
      </c>
      <c r="E10" s="3"/>
      <c r="F10" s="56">
        <v>6</v>
      </c>
      <c r="G10" s="56">
        <v>1</v>
      </c>
      <c r="H10" s="57" t="e">
        <f>AN10/#REF!</f>
        <v>#REF!</v>
      </c>
      <c r="I10" s="58" t="s">
        <v>55</v>
      </c>
      <c r="J10" s="59">
        <v>0</v>
      </c>
      <c r="K10" s="60">
        <v>320</v>
      </c>
      <c r="L10" s="61">
        <v>118</v>
      </c>
      <c r="M10" s="61">
        <v>61</v>
      </c>
      <c r="N10" s="61">
        <v>184</v>
      </c>
      <c r="O10" s="61">
        <v>91</v>
      </c>
      <c r="P10" s="61">
        <v>167</v>
      </c>
      <c r="Q10" s="61">
        <v>100</v>
      </c>
      <c r="R10" s="61">
        <v>103</v>
      </c>
      <c r="S10" s="61">
        <v>102</v>
      </c>
      <c r="T10" s="61">
        <v>210</v>
      </c>
      <c r="U10" s="61">
        <v>193</v>
      </c>
      <c r="V10" s="61">
        <v>125</v>
      </c>
      <c r="W10" s="61">
        <v>143</v>
      </c>
      <c r="X10" s="61">
        <v>106</v>
      </c>
      <c r="Y10" s="61">
        <v>82</v>
      </c>
      <c r="Z10" s="61">
        <v>138</v>
      </c>
      <c r="AA10" s="61">
        <v>53</v>
      </c>
      <c r="AB10" s="61">
        <v>166</v>
      </c>
      <c r="AC10" s="61">
        <v>153</v>
      </c>
      <c r="AD10" s="61">
        <v>115</v>
      </c>
      <c r="AE10" s="61">
        <v>155</v>
      </c>
      <c r="AF10" s="61">
        <v>182</v>
      </c>
      <c r="AG10" s="61">
        <v>249</v>
      </c>
      <c r="AH10" s="61">
        <v>130</v>
      </c>
      <c r="AI10" s="61">
        <v>159</v>
      </c>
      <c r="AJ10" s="61">
        <v>53</v>
      </c>
      <c r="AK10" s="61">
        <v>149</v>
      </c>
      <c r="AL10" s="61">
        <v>133</v>
      </c>
      <c r="AM10" s="61">
        <v>82</v>
      </c>
      <c r="AN10" s="62">
        <f t="shared" si="0"/>
        <v>132.21428571428572</v>
      </c>
      <c r="AO10" s="63">
        <f t="shared" si="19"/>
        <v>132.21428571428572</v>
      </c>
      <c r="AP10" s="64">
        <v>0</v>
      </c>
      <c r="AQ10" s="64">
        <f t="shared" si="1"/>
        <v>131.25</v>
      </c>
      <c r="AR10" s="65">
        <f t="shared" si="2"/>
        <v>6.0097402597402603</v>
      </c>
      <c r="AS10" s="66">
        <f t="shared" si="3"/>
        <v>42.06818181818182</v>
      </c>
      <c r="AT10" s="67">
        <f t="shared" si="4"/>
        <v>277.93181818181819</v>
      </c>
      <c r="AU10" s="66">
        <v>162</v>
      </c>
      <c r="AV10" s="66">
        <f t="shared" si="5"/>
        <v>439.93181818181819</v>
      </c>
      <c r="AW10" s="66">
        <f t="shared" si="6"/>
        <v>42.06818181818182</v>
      </c>
      <c r="AX10" s="67">
        <f t="shared" si="7"/>
        <v>397.86363636363637</v>
      </c>
      <c r="AY10" s="66"/>
      <c r="AZ10" s="66">
        <f t="shared" si="8"/>
        <v>397.86363636363637</v>
      </c>
      <c r="BA10" s="66">
        <f t="shared" si="9"/>
        <v>24.038961038961041</v>
      </c>
      <c r="BB10" s="67">
        <f t="shared" si="10"/>
        <v>373.82467532467535</v>
      </c>
      <c r="BC10" s="66"/>
      <c r="BD10" s="66">
        <f t="shared" si="11"/>
        <v>373.82467532467535</v>
      </c>
      <c r="BE10" s="66">
        <f t="shared" si="12"/>
        <v>156.25324675324677</v>
      </c>
      <c r="BF10" s="67">
        <f t="shared" si="13"/>
        <v>217.57142857142858</v>
      </c>
      <c r="BG10" s="66">
        <f>AR10*23</f>
        <v>138.22402597402598</v>
      </c>
      <c r="BH10" s="68">
        <f t="shared" si="15"/>
        <v>270.43831168831173</v>
      </c>
      <c r="BI10" s="69">
        <f t="shared" si="16"/>
        <v>-52.866883116883145</v>
      </c>
      <c r="BJ10" s="66">
        <f t="shared" si="17"/>
        <v>-8.8111471861471902</v>
      </c>
      <c r="BK10" s="66">
        <f t="shared" si="18"/>
        <v>9</v>
      </c>
      <c r="BL10" s="66">
        <v>18</v>
      </c>
      <c r="BM10" s="66">
        <v>18</v>
      </c>
      <c r="BN10" s="66">
        <v>162</v>
      </c>
      <c r="BO10" s="66">
        <v>0</v>
      </c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</row>
    <row r="11" spans="1:80" ht="12" customHeight="1" x14ac:dyDescent="0.25">
      <c r="A11" s="89" t="s">
        <v>69</v>
      </c>
      <c r="B11" s="53" t="s">
        <v>69</v>
      </c>
      <c r="C11" s="54" t="s">
        <v>58</v>
      </c>
      <c r="D11" s="55">
        <v>16.559999999999999</v>
      </c>
      <c r="E11" s="16" t="s">
        <v>70</v>
      </c>
      <c r="F11" s="56">
        <v>6</v>
      </c>
      <c r="G11" s="56">
        <v>1</v>
      </c>
      <c r="H11" s="57" t="e">
        <f>AN11/#REF!</f>
        <v>#REF!</v>
      </c>
      <c r="I11" s="58" t="s">
        <v>71</v>
      </c>
      <c r="J11" s="59">
        <v>30</v>
      </c>
      <c r="K11" s="60">
        <v>95</v>
      </c>
      <c r="L11" s="61">
        <v>137</v>
      </c>
      <c r="M11" s="61">
        <v>109</v>
      </c>
      <c r="N11" s="61">
        <v>153</v>
      </c>
      <c r="O11" s="61">
        <v>118</v>
      </c>
      <c r="P11" s="61">
        <v>118</v>
      </c>
      <c r="Q11" s="61">
        <v>117</v>
      </c>
      <c r="R11" s="61">
        <v>142</v>
      </c>
      <c r="S11" s="61">
        <v>146</v>
      </c>
      <c r="T11" s="61">
        <v>111</v>
      </c>
      <c r="U11" s="61">
        <v>147</v>
      </c>
      <c r="V11" s="61">
        <v>118</v>
      </c>
      <c r="W11" s="61">
        <v>114</v>
      </c>
      <c r="X11" s="61">
        <v>110</v>
      </c>
      <c r="Y11" s="61">
        <v>115</v>
      </c>
      <c r="Z11" s="61">
        <v>140</v>
      </c>
      <c r="AA11" s="61">
        <v>138</v>
      </c>
      <c r="AB11" s="61">
        <v>129</v>
      </c>
      <c r="AC11" s="61">
        <v>118</v>
      </c>
      <c r="AD11" s="61">
        <v>130</v>
      </c>
      <c r="AE11" s="61">
        <v>92</v>
      </c>
      <c r="AF11" s="61">
        <v>113</v>
      </c>
      <c r="AG11" s="61">
        <v>105</v>
      </c>
      <c r="AH11" s="61">
        <v>115</v>
      </c>
      <c r="AI11" s="61">
        <v>121</v>
      </c>
      <c r="AJ11" s="61">
        <v>123</v>
      </c>
      <c r="AK11" s="61">
        <v>100</v>
      </c>
      <c r="AL11" s="61">
        <v>106</v>
      </c>
      <c r="AM11" s="61">
        <v>6</v>
      </c>
      <c r="AN11" s="62">
        <f t="shared" si="0"/>
        <v>117.53571428571429</v>
      </c>
      <c r="AO11" s="63">
        <f t="shared" si="19"/>
        <v>117.53571428571429</v>
      </c>
      <c r="AP11" s="64">
        <v>0</v>
      </c>
      <c r="AQ11" s="64">
        <f t="shared" si="1"/>
        <v>124.125</v>
      </c>
      <c r="AR11" s="65">
        <f t="shared" si="2"/>
        <v>5.3425324675324681</v>
      </c>
      <c r="AS11" s="66">
        <f t="shared" si="3"/>
        <v>37.39772727272728</v>
      </c>
      <c r="AT11" s="67">
        <f t="shared" si="4"/>
        <v>57.60227272727272</v>
      </c>
      <c r="AU11" s="66">
        <v>126</v>
      </c>
      <c r="AV11" s="66">
        <f t="shared" si="5"/>
        <v>183.60227272727272</v>
      </c>
      <c r="AW11" s="66">
        <f t="shared" si="6"/>
        <v>37.39772727272728</v>
      </c>
      <c r="AX11" s="67">
        <f t="shared" si="7"/>
        <v>146.20454545454544</v>
      </c>
      <c r="AY11" s="66"/>
      <c r="AZ11" s="66">
        <f t="shared" si="8"/>
        <v>146.20454545454544</v>
      </c>
      <c r="BA11" s="66">
        <f t="shared" si="9"/>
        <v>21.370129870129873</v>
      </c>
      <c r="BB11" s="67">
        <f t="shared" si="10"/>
        <v>124.83441558441557</v>
      </c>
      <c r="BC11" s="66">
        <v>84</v>
      </c>
      <c r="BD11" s="66">
        <f t="shared" si="11"/>
        <v>208.83441558441558</v>
      </c>
      <c r="BE11" s="66">
        <f t="shared" si="12"/>
        <v>138.90584415584416</v>
      </c>
      <c r="BF11" s="67">
        <f t="shared" si="13"/>
        <v>69.928571428571416</v>
      </c>
      <c r="BG11" s="66">
        <f>AR11*19</f>
        <v>101.5081168831169</v>
      </c>
      <c r="BH11" s="68">
        <f t="shared" si="15"/>
        <v>219.04383116883119</v>
      </c>
      <c r="BI11" s="69">
        <f t="shared" si="16"/>
        <v>-149.11525974025977</v>
      </c>
      <c r="BJ11" s="66">
        <f t="shared" si="17"/>
        <v>-24.852543290043297</v>
      </c>
      <c r="BK11" s="66">
        <f t="shared" si="18"/>
        <v>25</v>
      </c>
      <c r="BL11" s="66">
        <v>132</v>
      </c>
      <c r="BM11" s="66">
        <v>132</v>
      </c>
      <c r="BN11" s="66">
        <v>126</v>
      </c>
      <c r="BO11" s="66">
        <v>0</v>
      </c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</row>
    <row r="12" spans="1:80" ht="12" customHeight="1" x14ac:dyDescent="0.25">
      <c r="A12" s="52" t="s">
        <v>72</v>
      </c>
      <c r="B12" s="53">
        <v>0</v>
      </c>
      <c r="C12" s="54" t="s">
        <v>54</v>
      </c>
      <c r="D12" s="55">
        <v>17.329384328358209</v>
      </c>
      <c r="E12" s="3"/>
      <c r="F12" s="56">
        <v>6</v>
      </c>
      <c r="G12" s="56">
        <v>1</v>
      </c>
      <c r="H12" s="57" t="e">
        <f>AN12/#REF!</f>
        <v>#REF!</v>
      </c>
      <c r="I12" s="58" t="s">
        <v>55</v>
      </c>
      <c r="J12" s="59">
        <v>0</v>
      </c>
      <c r="K12" s="60">
        <v>48</v>
      </c>
      <c r="L12" s="61">
        <v>47</v>
      </c>
      <c r="M12" s="61">
        <v>41</v>
      </c>
      <c r="N12" s="61">
        <v>26</v>
      </c>
      <c r="O12" s="61">
        <v>67</v>
      </c>
      <c r="P12" s="61">
        <v>32</v>
      </c>
      <c r="Q12" s="61">
        <v>39</v>
      </c>
      <c r="R12" s="61">
        <v>43</v>
      </c>
      <c r="S12" s="61">
        <v>24</v>
      </c>
      <c r="T12" s="61">
        <v>65</v>
      </c>
      <c r="U12" s="61">
        <v>77</v>
      </c>
      <c r="V12" s="61">
        <v>47</v>
      </c>
      <c r="W12" s="61">
        <v>47</v>
      </c>
      <c r="X12" s="61">
        <v>87</v>
      </c>
      <c r="Y12" s="61">
        <v>114</v>
      </c>
      <c r="Z12" s="61">
        <v>66</v>
      </c>
      <c r="AA12" s="61">
        <v>88</v>
      </c>
      <c r="AB12" s="61">
        <v>136</v>
      </c>
      <c r="AC12" s="61">
        <v>43</v>
      </c>
      <c r="AD12" s="61">
        <v>98</v>
      </c>
      <c r="AE12" s="61">
        <v>129</v>
      </c>
      <c r="AF12" s="61">
        <v>75</v>
      </c>
      <c r="AG12" s="61">
        <v>111</v>
      </c>
      <c r="AH12" s="61">
        <v>92</v>
      </c>
      <c r="AI12" s="61">
        <v>94</v>
      </c>
      <c r="AJ12" s="61">
        <v>94</v>
      </c>
      <c r="AK12" s="61">
        <v>97</v>
      </c>
      <c r="AL12" s="61">
        <v>114</v>
      </c>
      <c r="AM12" s="61">
        <v>65</v>
      </c>
      <c r="AN12" s="62">
        <f t="shared" si="0"/>
        <v>73.5</v>
      </c>
      <c r="AO12" s="63">
        <f t="shared" si="19"/>
        <v>73.5</v>
      </c>
      <c r="AP12" s="64">
        <v>0</v>
      </c>
      <c r="AQ12" s="64">
        <f t="shared" si="1"/>
        <v>73.875</v>
      </c>
      <c r="AR12" s="65">
        <f t="shared" si="2"/>
        <v>3.3409090909090908</v>
      </c>
      <c r="AS12" s="66">
        <f t="shared" si="3"/>
        <v>23.386363636363637</v>
      </c>
      <c r="AT12" s="67">
        <f t="shared" si="4"/>
        <v>24.613636363636363</v>
      </c>
      <c r="AU12" s="66">
        <v>90</v>
      </c>
      <c r="AV12" s="66">
        <f t="shared" si="5"/>
        <v>114.61363636363636</v>
      </c>
      <c r="AW12" s="66">
        <f t="shared" si="6"/>
        <v>23.386363636363637</v>
      </c>
      <c r="AX12" s="67">
        <f t="shared" si="7"/>
        <v>91.22727272727272</v>
      </c>
      <c r="AY12" s="66"/>
      <c r="AZ12" s="66">
        <f t="shared" si="8"/>
        <v>91.22727272727272</v>
      </c>
      <c r="BA12" s="66">
        <f t="shared" si="9"/>
        <v>13.363636363636363</v>
      </c>
      <c r="BB12" s="67">
        <f t="shared" si="10"/>
        <v>77.86363636363636</v>
      </c>
      <c r="BC12" s="66">
        <v>126</v>
      </c>
      <c r="BD12" s="66">
        <f t="shared" si="11"/>
        <v>203.86363636363637</v>
      </c>
      <c r="BE12" s="66">
        <f t="shared" si="12"/>
        <v>86.86363636363636</v>
      </c>
      <c r="BF12" s="67">
        <f t="shared" si="13"/>
        <v>117.00000000000001</v>
      </c>
      <c r="BG12" s="66">
        <f>AR12*19</f>
        <v>63.477272727272727</v>
      </c>
      <c r="BH12" s="68">
        <f t="shared" si="15"/>
        <v>136.97727272727272</v>
      </c>
      <c r="BI12" s="69">
        <f t="shared" si="16"/>
        <v>-19.977272727272705</v>
      </c>
      <c r="BJ12" s="66">
        <f t="shared" si="17"/>
        <v>-3.329545454545451</v>
      </c>
      <c r="BK12" s="66">
        <f t="shared" si="18"/>
        <v>4</v>
      </c>
      <c r="BL12" s="66">
        <v>126</v>
      </c>
      <c r="BM12" s="66">
        <v>126</v>
      </c>
      <c r="BN12" s="66">
        <v>90</v>
      </c>
      <c r="BO12" s="66">
        <v>0</v>
      </c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</row>
    <row r="13" spans="1:80" ht="12" customHeight="1" x14ac:dyDescent="0.25">
      <c r="A13" s="52" t="s">
        <v>73</v>
      </c>
      <c r="B13" s="53">
        <v>0</v>
      </c>
      <c r="C13" s="54" t="s">
        <v>74</v>
      </c>
      <c r="D13" s="55">
        <v>65.012735294117633</v>
      </c>
      <c r="E13" s="3"/>
      <c r="F13" s="56">
        <v>6</v>
      </c>
      <c r="G13" s="56">
        <v>1</v>
      </c>
      <c r="H13" s="57" t="e">
        <f>AN13/#REF!</f>
        <v>#REF!</v>
      </c>
      <c r="I13" s="58" t="s">
        <v>55</v>
      </c>
      <c r="J13" s="59">
        <v>0</v>
      </c>
      <c r="K13" s="60">
        <v>42</v>
      </c>
      <c r="L13" s="61">
        <v>40</v>
      </c>
      <c r="M13" s="61">
        <v>63</v>
      </c>
      <c r="N13" s="61">
        <v>100</v>
      </c>
      <c r="O13" s="61">
        <v>87</v>
      </c>
      <c r="P13" s="61">
        <v>97</v>
      </c>
      <c r="Q13" s="61">
        <v>120</v>
      </c>
      <c r="R13" s="61">
        <v>104</v>
      </c>
      <c r="S13" s="61">
        <v>75</v>
      </c>
      <c r="T13" s="61">
        <v>96</v>
      </c>
      <c r="U13" s="61">
        <v>124</v>
      </c>
      <c r="V13" s="61">
        <v>70</v>
      </c>
      <c r="W13" s="61">
        <v>90</v>
      </c>
      <c r="X13" s="61">
        <v>106</v>
      </c>
      <c r="Y13" s="61">
        <v>90</v>
      </c>
      <c r="Z13" s="61">
        <v>111</v>
      </c>
      <c r="AA13" s="61">
        <v>95</v>
      </c>
      <c r="AB13" s="61">
        <v>62</v>
      </c>
      <c r="AC13" s="61">
        <v>68</v>
      </c>
      <c r="AD13" s="61">
        <v>116</v>
      </c>
      <c r="AE13" s="61">
        <v>70</v>
      </c>
      <c r="AF13" s="61">
        <v>82</v>
      </c>
      <c r="AG13" s="61">
        <v>54</v>
      </c>
      <c r="AH13" s="61">
        <v>81</v>
      </c>
      <c r="AI13" s="61">
        <v>128</v>
      </c>
      <c r="AJ13" s="61">
        <v>44</v>
      </c>
      <c r="AK13" s="61">
        <v>110</v>
      </c>
      <c r="AL13" s="61">
        <v>112</v>
      </c>
      <c r="AM13" s="61">
        <v>25</v>
      </c>
      <c r="AN13" s="62">
        <f t="shared" si="0"/>
        <v>86.428571428571431</v>
      </c>
      <c r="AO13" s="63">
        <f t="shared" si="19"/>
        <v>86.428571428571431</v>
      </c>
      <c r="AP13" s="64">
        <v>0</v>
      </c>
      <c r="AQ13" s="64">
        <f t="shared" si="1"/>
        <v>97.75</v>
      </c>
      <c r="AR13" s="65">
        <f t="shared" si="2"/>
        <v>3.9285714285714288</v>
      </c>
      <c r="AS13" s="66">
        <f t="shared" si="3"/>
        <v>27.5</v>
      </c>
      <c r="AT13" s="67">
        <f t="shared" si="4"/>
        <v>14.5</v>
      </c>
      <c r="AU13" s="66">
        <v>84</v>
      </c>
      <c r="AV13" s="66">
        <f t="shared" si="5"/>
        <v>98.5</v>
      </c>
      <c r="AW13" s="66">
        <f t="shared" si="6"/>
        <v>27.5</v>
      </c>
      <c r="AX13" s="67">
        <f t="shared" si="7"/>
        <v>71</v>
      </c>
      <c r="AY13" s="66"/>
      <c r="AZ13" s="66">
        <f t="shared" si="8"/>
        <v>71</v>
      </c>
      <c r="BA13" s="66">
        <f t="shared" si="9"/>
        <v>15.714285714285715</v>
      </c>
      <c r="BB13" s="67">
        <f t="shared" si="10"/>
        <v>55.285714285714285</v>
      </c>
      <c r="BC13" s="66">
        <v>126</v>
      </c>
      <c r="BD13" s="66">
        <f t="shared" si="11"/>
        <v>181.28571428571428</v>
      </c>
      <c r="BE13" s="66">
        <f t="shared" si="12"/>
        <v>102.14285714285715</v>
      </c>
      <c r="BF13" s="67">
        <f t="shared" si="13"/>
        <v>79.142857142857125</v>
      </c>
      <c r="BG13" s="66">
        <f>AR13*19</f>
        <v>74.642857142857153</v>
      </c>
      <c r="BH13" s="68">
        <f t="shared" si="15"/>
        <v>161.07142857142858</v>
      </c>
      <c r="BI13" s="69">
        <f t="shared" si="16"/>
        <v>-81.928571428571459</v>
      </c>
      <c r="BJ13" s="66">
        <f t="shared" si="17"/>
        <v>-13.65476190476191</v>
      </c>
      <c r="BK13" s="66">
        <f t="shared" si="18"/>
        <v>14</v>
      </c>
      <c r="BL13" s="66">
        <v>132</v>
      </c>
      <c r="BM13" s="66">
        <v>132</v>
      </c>
      <c r="BN13" s="66">
        <v>84</v>
      </c>
      <c r="BO13" s="66">
        <v>0</v>
      </c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</row>
    <row r="14" spans="1:80" ht="12" customHeight="1" x14ac:dyDescent="0.25">
      <c r="A14" s="52" t="s">
        <v>75</v>
      </c>
      <c r="B14" s="53">
        <v>0</v>
      </c>
      <c r="C14" s="54" t="s">
        <v>74</v>
      </c>
      <c r="D14" s="55">
        <v>65.328023972602736</v>
      </c>
      <c r="E14" s="3"/>
      <c r="F14" s="56">
        <v>6</v>
      </c>
      <c r="G14" s="56">
        <v>1</v>
      </c>
      <c r="H14" s="57" t="e">
        <f>AN14/#REF!</f>
        <v>#REF!</v>
      </c>
      <c r="I14" s="58" t="s">
        <v>55</v>
      </c>
      <c r="J14" s="59">
        <v>0</v>
      </c>
      <c r="K14" s="60">
        <v>205</v>
      </c>
      <c r="L14" s="61">
        <v>114</v>
      </c>
      <c r="M14" s="61">
        <v>26</v>
      </c>
      <c r="N14" s="61">
        <v>93</v>
      </c>
      <c r="O14" s="61">
        <v>117</v>
      </c>
      <c r="P14" s="61">
        <v>112</v>
      </c>
      <c r="Q14" s="61">
        <v>29</v>
      </c>
      <c r="R14" s="61">
        <v>93</v>
      </c>
      <c r="S14" s="61">
        <v>75</v>
      </c>
      <c r="T14" s="61">
        <v>56</v>
      </c>
      <c r="U14" s="61">
        <v>96</v>
      </c>
      <c r="V14" s="71">
        <v>80</v>
      </c>
      <c r="W14" s="61">
        <v>113</v>
      </c>
      <c r="X14" s="61">
        <v>54</v>
      </c>
      <c r="Y14" s="61">
        <v>94</v>
      </c>
      <c r="Z14" s="61">
        <v>76</v>
      </c>
      <c r="AA14" s="61">
        <v>118</v>
      </c>
      <c r="AB14" s="61">
        <v>113</v>
      </c>
      <c r="AC14" s="61">
        <v>106</v>
      </c>
      <c r="AD14" s="61">
        <v>94</v>
      </c>
      <c r="AE14" s="61">
        <v>89</v>
      </c>
      <c r="AF14" s="61">
        <v>123</v>
      </c>
      <c r="AG14" s="61">
        <v>96</v>
      </c>
      <c r="AH14" s="61">
        <v>89</v>
      </c>
      <c r="AI14" s="61">
        <v>158</v>
      </c>
      <c r="AJ14" s="61">
        <v>40</v>
      </c>
      <c r="AK14" s="61">
        <v>86</v>
      </c>
      <c r="AL14" s="61">
        <v>69</v>
      </c>
      <c r="AM14" s="61">
        <v>31</v>
      </c>
      <c r="AN14" s="62">
        <f t="shared" si="0"/>
        <v>95.142857142857139</v>
      </c>
      <c r="AO14" s="63">
        <f t="shared" si="19"/>
        <v>87.142857142857139</v>
      </c>
      <c r="AP14" s="64">
        <v>8</v>
      </c>
      <c r="AQ14" s="64">
        <f t="shared" si="1"/>
        <v>85.875</v>
      </c>
      <c r="AR14" s="65">
        <f t="shared" si="2"/>
        <v>4.3246753246753249</v>
      </c>
      <c r="AS14" s="66">
        <f t="shared" si="3"/>
        <v>30.272727272727273</v>
      </c>
      <c r="AT14" s="67">
        <f t="shared" si="4"/>
        <v>174.72727272727272</v>
      </c>
      <c r="AU14" s="66">
        <v>96</v>
      </c>
      <c r="AV14" s="66">
        <f t="shared" si="5"/>
        <v>270.72727272727275</v>
      </c>
      <c r="AW14" s="66">
        <f t="shared" si="6"/>
        <v>30.272727272727273</v>
      </c>
      <c r="AX14" s="67">
        <f t="shared" si="7"/>
        <v>240.45454545454547</v>
      </c>
      <c r="AY14" s="66"/>
      <c r="AZ14" s="66">
        <f t="shared" si="8"/>
        <v>240.45454545454547</v>
      </c>
      <c r="BA14" s="66">
        <f t="shared" si="9"/>
        <v>17.2987012987013</v>
      </c>
      <c r="BB14" s="67">
        <f t="shared" si="10"/>
        <v>223.15584415584416</v>
      </c>
      <c r="BC14" s="66"/>
      <c r="BD14" s="66">
        <f t="shared" si="11"/>
        <v>223.15584415584416</v>
      </c>
      <c r="BE14" s="66">
        <f t="shared" si="12"/>
        <v>112.44155844155844</v>
      </c>
      <c r="BF14" s="67">
        <f t="shared" si="13"/>
        <v>110.71428571428572</v>
      </c>
      <c r="BG14" s="66">
        <f>AR14*19</f>
        <v>82.168831168831176</v>
      </c>
      <c r="BH14" s="68">
        <f t="shared" si="15"/>
        <v>177.31168831168833</v>
      </c>
      <c r="BI14" s="69">
        <f t="shared" si="16"/>
        <v>-66.597402597402606</v>
      </c>
      <c r="BJ14" s="66">
        <f t="shared" si="17"/>
        <v>-11.099567099567102</v>
      </c>
      <c r="BK14" s="66">
        <f t="shared" si="18"/>
        <v>12</v>
      </c>
      <c r="BL14" s="66">
        <v>72</v>
      </c>
      <c r="BM14" s="66">
        <v>72</v>
      </c>
      <c r="BN14" s="66">
        <v>96</v>
      </c>
      <c r="BO14" s="66">
        <v>0</v>
      </c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</row>
    <row r="15" spans="1:80" ht="12" customHeight="1" x14ac:dyDescent="0.25">
      <c r="A15" s="52" t="s">
        <v>76</v>
      </c>
      <c r="B15" s="53" t="s">
        <v>76</v>
      </c>
      <c r="C15" s="54" t="s">
        <v>54</v>
      </c>
      <c r="D15" s="55">
        <v>15.475039999999998</v>
      </c>
      <c r="E15" s="3"/>
      <c r="F15" s="56">
        <v>6</v>
      </c>
      <c r="G15" s="56">
        <v>1</v>
      </c>
      <c r="H15" s="57" t="e">
        <f>AN15/#REF!</f>
        <v>#REF!</v>
      </c>
      <c r="I15" s="58" t="s">
        <v>55</v>
      </c>
      <c r="J15" s="59">
        <v>0</v>
      </c>
      <c r="K15" s="60">
        <v>129</v>
      </c>
      <c r="L15" s="61">
        <v>54</v>
      </c>
      <c r="M15" s="61">
        <v>96</v>
      </c>
      <c r="N15" s="61">
        <v>53</v>
      </c>
      <c r="O15" s="61">
        <v>51</v>
      </c>
      <c r="P15" s="61">
        <v>55</v>
      </c>
      <c r="Q15" s="61">
        <v>82</v>
      </c>
      <c r="R15" s="61">
        <v>39</v>
      </c>
      <c r="S15" s="61">
        <v>69</v>
      </c>
      <c r="T15" s="61">
        <v>50</v>
      </c>
      <c r="U15" s="61">
        <v>57</v>
      </c>
      <c r="V15" s="61">
        <v>28</v>
      </c>
      <c r="W15" s="61">
        <v>63</v>
      </c>
      <c r="X15" s="61">
        <v>50</v>
      </c>
      <c r="Y15" s="61">
        <v>41</v>
      </c>
      <c r="Z15" s="61">
        <v>57</v>
      </c>
      <c r="AA15" s="61">
        <v>62</v>
      </c>
      <c r="AB15" s="61">
        <v>37</v>
      </c>
      <c r="AC15" s="61">
        <v>58</v>
      </c>
      <c r="AD15" s="61">
        <v>63</v>
      </c>
      <c r="AE15" s="61">
        <v>58</v>
      </c>
      <c r="AF15" s="61">
        <v>60</v>
      </c>
      <c r="AG15" s="61">
        <v>59</v>
      </c>
      <c r="AH15" s="61">
        <v>81</v>
      </c>
      <c r="AI15" s="61">
        <v>70</v>
      </c>
      <c r="AJ15" s="61">
        <v>33</v>
      </c>
      <c r="AK15" s="61">
        <v>65</v>
      </c>
      <c r="AL15" s="61">
        <v>188</v>
      </c>
      <c r="AM15" s="61">
        <v>6</v>
      </c>
      <c r="AN15" s="62">
        <f t="shared" si="0"/>
        <v>60.178571428571431</v>
      </c>
      <c r="AO15" s="63">
        <f t="shared" si="19"/>
        <v>60.178571428571431</v>
      </c>
      <c r="AP15" s="64">
        <v>0</v>
      </c>
      <c r="AQ15" s="64">
        <f t="shared" si="1"/>
        <v>51</v>
      </c>
      <c r="AR15" s="65">
        <f t="shared" si="2"/>
        <v>2.7353896103896105</v>
      </c>
      <c r="AS15" s="66">
        <f t="shared" si="3"/>
        <v>19.147727272727273</v>
      </c>
      <c r="AT15" s="67">
        <f t="shared" si="4"/>
        <v>109.85227272727272</v>
      </c>
      <c r="AU15" s="66">
        <v>12</v>
      </c>
      <c r="AV15" s="66">
        <f t="shared" si="5"/>
        <v>121.85227272727272</v>
      </c>
      <c r="AW15" s="66">
        <f t="shared" si="6"/>
        <v>19.147727272727273</v>
      </c>
      <c r="AX15" s="67">
        <f t="shared" si="7"/>
        <v>102.70454545454544</v>
      </c>
      <c r="AY15" s="66"/>
      <c r="AZ15" s="66">
        <f t="shared" si="8"/>
        <v>102.70454545454544</v>
      </c>
      <c r="BA15" s="66">
        <f t="shared" si="9"/>
        <v>10.941558441558442</v>
      </c>
      <c r="BB15" s="67">
        <f t="shared" si="10"/>
        <v>91.762987012986997</v>
      </c>
      <c r="BC15" s="66">
        <v>60</v>
      </c>
      <c r="BD15" s="66">
        <f t="shared" si="11"/>
        <v>151.762987012987</v>
      </c>
      <c r="BE15" s="66">
        <f t="shared" si="12"/>
        <v>71.120129870129873</v>
      </c>
      <c r="BF15" s="67">
        <f t="shared" si="13"/>
        <v>80.642857142857125</v>
      </c>
      <c r="BG15" s="66">
        <f>AR15*23</f>
        <v>62.913961038961041</v>
      </c>
      <c r="BH15" s="68">
        <f t="shared" si="15"/>
        <v>123.09253246753246</v>
      </c>
      <c r="BI15" s="69">
        <f t="shared" si="16"/>
        <v>-42.44967532467534</v>
      </c>
      <c r="BJ15" s="66">
        <f t="shared" si="17"/>
        <v>-7.0749458874458897</v>
      </c>
      <c r="BK15" s="66">
        <f t="shared" si="18"/>
        <v>8</v>
      </c>
      <c r="BL15" s="66">
        <v>54</v>
      </c>
      <c r="BM15" s="66">
        <v>54</v>
      </c>
      <c r="BN15" s="66">
        <v>12</v>
      </c>
      <c r="BO15" s="66">
        <v>0</v>
      </c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</row>
    <row r="16" spans="1:80" ht="12" customHeight="1" x14ac:dyDescent="0.25">
      <c r="A16" s="89" t="s">
        <v>77</v>
      </c>
      <c r="B16" s="53">
        <v>0</v>
      </c>
      <c r="C16" s="54" t="s">
        <v>78</v>
      </c>
      <c r="D16" s="55">
        <v>54.413067850637518</v>
      </c>
      <c r="E16" s="3" t="s">
        <v>79</v>
      </c>
      <c r="F16" s="56">
        <v>6</v>
      </c>
      <c r="G16" s="56">
        <v>1</v>
      </c>
      <c r="H16" s="57" t="e">
        <f>AN16/#REF!</f>
        <v>#REF!</v>
      </c>
      <c r="I16" s="58" t="s">
        <v>60</v>
      </c>
      <c r="J16" s="59">
        <v>0</v>
      </c>
      <c r="K16" s="60">
        <v>216</v>
      </c>
      <c r="L16" s="61">
        <v>75</v>
      </c>
      <c r="M16" s="61">
        <v>112</v>
      </c>
      <c r="N16" s="61">
        <v>120</v>
      </c>
      <c r="O16" s="61">
        <v>129</v>
      </c>
      <c r="P16" s="61">
        <v>87</v>
      </c>
      <c r="Q16" s="61">
        <v>97</v>
      </c>
      <c r="R16" s="61">
        <v>107</v>
      </c>
      <c r="S16" s="61">
        <v>69</v>
      </c>
      <c r="T16" s="61">
        <v>77</v>
      </c>
      <c r="U16" s="61">
        <v>69</v>
      </c>
      <c r="V16" s="71">
        <v>75</v>
      </c>
      <c r="W16" s="61">
        <v>149</v>
      </c>
      <c r="X16" s="61">
        <v>59</v>
      </c>
      <c r="Y16" s="61">
        <v>117</v>
      </c>
      <c r="Z16" s="61">
        <v>66</v>
      </c>
      <c r="AA16" s="61">
        <v>118</v>
      </c>
      <c r="AB16" s="61">
        <v>125</v>
      </c>
      <c r="AC16" s="61">
        <v>94</v>
      </c>
      <c r="AD16" s="61">
        <v>88</v>
      </c>
      <c r="AE16" s="61">
        <v>114</v>
      </c>
      <c r="AF16" s="61">
        <v>124</v>
      </c>
      <c r="AG16" s="61">
        <v>104</v>
      </c>
      <c r="AH16" s="61">
        <v>102</v>
      </c>
      <c r="AI16" s="61">
        <v>90</v>
      </c>
      <c r="AJ16" s="61">
        <v>61</v>
      </c>
      <c r="AK16" s="61">
        <v>69</v>
      </c>
      <c r="AL16" s="61">
        <v>82</v>
      </c>
      <c r="AM16" s="61">
        <v>1</v>
      </c>
      <c r="AN16" s="62">
        <f t="shared" si="0"/>
        <v>92.142857142857139</v>
      </c>
      <c r="AO16" s="63">
        <f t="shared" si="19"/>
        <v>92.142857142857139</v>
      </c>
      <c r="AP16" s="64">
        <v>0</v>
      </c>
      <c r="AQ16" s="64">
        <f t="shared" si="1"/>
        <v>91.25</v>
      </c>
      <c r="AR16" s="65">
        <f t="shared" si="2"/>
        <v>4.1883116883116882</v>
      </c>
      <c r="AS16" s="66">
        <f t="shared" si="3"/>
        <v>29.318181818181817</v>
      </c>
      <c r="AT16" s="67">
        <f t="shared" si="4"/>
        <v>186.68181818181819</v>
      </c>
      <c r="AU16" s="72">
        <v>0</v>
      </c>
      <c r="AV16" s="66">
        <f t="shared" si="5"/>
        <v>186.68181818181819</v>
      </c>
      <c r="AW16" s="66">
        <f t="shared" si="6"/>
        <v>29.318181818181817</v>
      </c>
      <c r="AX16" s="67">
        <f t="shared" si="7"/>
        <v>157.36363636363637</v>
      </c>
      <c r="AY16" s="66">
        <v>18</v>
      </c>
      <c r="AZ16" s="66">
        <f t="shared" si="8"/>
        <v>175.36363636363637</v>
      </c>
      <c r="BA16" s="66">
        <f t="shared" si="9"/>
        <v>16.753246753246753</v>
      </c>
      <c r="BB16" s="67">
        <f t="shared" si="10"/>
        <v>158.61038961038963</v>
      </c>
      <c r="BC16" s="66"/>
      <c r="BD16" s="66">
        <f t="shared" si="11"/>
        <v>158.61038961038963</v>
      </c>
      <c r="BE16" s="66">
        <f t="shared" si="12"/>
        <v>108.8961038961039</v>
      </c>
      <c r="BF16" s="67">
        <f t="shared" si="13"/>
        <v>49.714285714285737</v>
      </c>
      <c r="BG16" s="66">
        <f>AR16*19</f>
        <v>79.577922077922082</v>
      </c>
      <c r="BH16" s="68">
        <f t="shared" si="15"/>
        <v>171.72077922077921</v>
      </c>
      <c r="BI16" s="69">
        <f t="shared" si="16"/>
        <v>-122.00649350649347</v>
      </c>
      <c r="BJ16" s="66">
        <f t="shared" si="17"/>
        <v>-20.334415584415577</v>
      </c>
      <c r="BK16" s="66">
        <f t="shared" si="18"/>
        <v>21</v>
      </c>
      <c r="BL16" s="66">
        <v>60</v>
      </c>
      <c r="BM16" s="66">
        <v>60</v>
      </c>
      <c r="BN16" s="66">
        <v>42</v>
      </c>
      <c r="BO16" s="66">
        <v>0</v>
      </c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</row>
    <row r="17" spans="1:80" ht="12" customHeight="1" x14ac:dyDescent="0.25">
      <c r="A17" s="89" t="s">
        <v>80</v>
      </c>
      <c r="B17" s="53" t="s">
        <v>80</v>
      </c>
      <c r="C17" s="54" t="s">
        <v>58</v>
      </c>
      <c r="D17" s="55">
        <v>16.691598431372551</v>
      </c>
      <c r="E17" s="3" t="s">
        <v>81</v>
      </c>
      <c r="F17" s="56">
        <v>6</v>
      </c>
      <c r="G17" s="56">
        <v>1</v>
      </c>
      <c r="H17" s="57" t="e">
        <f>AN17/#REF!</f>
        <v>#REF!</v>
      </c>
      <c r="I17" s="58" t="s">
        <v>60</v>
      </c>
      <c r="J17" s="59">
        <v>0</v>
      </c>
      <c r="K17" s="60">
        <v>124</v>
      </c>
      <c r="L17" s="61">
        <v>119</v>
      </c>
      <c r="M17" s="61">
        <v>83</v>
      </c>
      <c r="N17" s="61">
        <v>134</v>
      </c>
      <c r="O17" s="61">
        <v>116</v>
      </c>
      <c r="P17" s="61">
        <v>72</v>
      </c>
      <c r="Q17" s="61">
        <v>147</v>
      </c>
      <c r="R17" s="61">
        <v>72</v>
      </c>
      <c r="S17" s="61">
        <v>101</v>
      </c>
      <c r="T17" s="61">
        <v>112</v>
      </c>
      <c r="U17" s="61">
        <v>87</v>
      </c>
      <c r="V17" s="61">
        <v>45</v>
      </c>
      <c r="W17" s="61">
        <v>87</v>
      </c>
      <c r="X17" s="61">
        <v>61</v>
      </c>
      <c r="Y17" s="61">
        <v>52</v>
      </c>
      <c r="Z17" s="61">
        <v>111</v>
      </c>
      <c r="AA17" s="61">
        <v>50</v>
      </c>
      <c r="AB17" s="61">
        <v>102</v>
      </c>
      <c r="AC17" s="61">
        <v>57</v>
      </c>
      <c r="AD17" s="61">
        <v>102</v>
      </c>
      <c r="AE17" s="61">
        <v>77</v>
      </c>
      <c r="AF17" s="61">
        <v>66</v>
      </c>
      <c r="AG17" s="61">
        <v>115</v>
      </c>
      <c r="AH17" s="61">
        <v>91</v>
      </c>
      <c r="AI17" s="61">
        <v>67</v>
      </c>
      <c r="AJ17" s="61">
        <v>96</v>
      </c>
      <c r="AK17" s="61">
        <v>89</v>
      </c>
      <c r="AL17" s="61">
        <v>44</v>
      </c>
      <c r="AM17" s="61">
        <v>23</v>
      </c>
      <c r="AN17" s="62">
        <f t="shared" si="0"/>
        <v>84.928571428571431</v>
      </c>
      <c r="AO17" s="63">
        <f t="shared" si="19"/>
        <v>84.928571428571431</v>
      </c>
      <c r="AP17" s="64">
        <v>0</v>
      </c>
      <c r="AQ17" s="64">
        <f t="shared" si="1"/>
        <v>75.625</v>
      </c>
      <c r="AR17" s="65">
        <f t="shared" si="2"/>
        <v>3.8603896103896105</v>
      </c>
      <c r="AS17" s="66">
        <f t="shared" si="3"/>
        <v>27.022727272727273</v>
      </c>
      <c r="AT17" s="67">
        <f t="shared" si="4"/>
        <v>96.97727272727272</v>
      </c>
      <c r="AU17" s="66">
        <v>96</v>
      </c>
      <c r="AV17" s="66">
        <f t="shared" si="5"/>
        <v>192.97727272727272</v>
      </c>
      <c r="AW17" s="66">
        <f t="shared" si="6"/>
        <v>27.022727272727273</v>
      </c>
      <c r="AX17" s="67">
        <f t="shared" si="7"/>
        <v>165.95454545454544</v>
      </c>
      <c r="AY17" s="66"/>
      <c r="AZ17" s="66">
        <f t="shared" si="8"/>
        <v>165.95454545454544</v>
      </c>
      <c r="BA17" s="66">
        <f t="shared" si="9"/>
        <v>15.441558441558442</v>
      </c>
      <c r="BB17" s="67">
        <f t="shared" si="10"/>
        <v>150.512987012987</v>
      </c>
      <c r="BC17" s="66">
        <v>96</v>
      </c>
      <c r="BD17" s="66">
        <f t="shared" si="11"/>
        <v>246.512987012987</v>
      </c>
      <c r="BE17" s="66">
        <f t="shared" si="12"/>
        <v>100.37012987012987</v>
      </c>
      <c r="BF17" s="67">
        <f t="shared" si="13"/>
        <v>146.14285714285711</v>
      </c>
      <c r="BG17" s="66">
        <f>AR17*19</f>
        <v>73.347402597402606</v>
      </c>
      <c r="BH17" s="68">
        <f t="shared" si="15"/>
        <v>158.27597402597405</v>
      </c>
      <c r="BI17" s="69">
        <f t="shared" si="16"/>
        <v>-12.133116883116941</v>
      </c>
      <c r="BJ17" s="66">
        <f t="shared" si="17"/>
        <v>-2.0221861471861566</v>
      </c>
      <c r="BK17" s="66">
        <f t="shared" si="18"/>
        <v>3</v>
      </c>
      <c r="BL17" s="66"/>
      <c r="BM17" s="66"/>
      <c r="BN17" s="66">
        <v>96</v>
      </c>
      <c r="BO17" s="66">
        <v>0</v>
      </c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</row>
    <row r="18" spans="1:80" ht="12" customHeight="1" x14ac:dyDescent="0.25">
      <c r="A18" s="89" t="s">
        <v>82</v>
      </c>
      <c r="B18" s="53">
        <v>0</v>
      </c>
      <c r="C18" s="54" t="s">
        <v>83</v>
      </c>
      <c r="D18" s="55">
        <v>23.431499999999996</v>
      </c>
      <c r="E18" s="3" t="s">
        <v>84</v>
      </c>
      <c r="F18" s="56">
        <v>6</v>
      </c>
      <c r="G18" s="56">
        <v>1</v>
      </c>
      <c r="H18" s="57" t="e">
        <f>AN18/#REF!</f>
        <v>#REF!</v>
      </c>
      <c r="I18" s="58" t="s">
        <v>60</v>
      </c>
      <c r="J18" s="59">
        <v>0</v>
      </c>
      <c r="K18" s="60">
        <v>30</v>
      </c>
      <c r="L18" s="61">
        <v>144</v>
      </c>
      <c r="M18" s="61">
        <v>135</v>
      </c>
      <c r="N18" s="61">
        <v>85</v>
      </c>
      <c r="O18" s="61">
        <v>112</v>
      </c>
      <c r="P18" s="61">
        <v>143</v>
      </c>
      <c r="Q18" s="61">
        <v>88</v>
      </c>
      <c r="R18" s="61">
        <v>142</v>
      </c>
      <c r="S18" s="61">
        <v>130</v>
      </c>
      <c r="T18" s="61">
        <v>166</v>
      </c>
      <c r="U18" s="61">
        <v>214</v>
      </c>
      <c r="V18" s="61">
        <v>58</v>
      </c>
      <c r="W18" s="61">
        <v>48</v>
      </c>
      <c r="X18" s="61">
        <v>141</v>
      </c>
      <c r="Y18" s="61">
        <v>90</v>
      </c>
      <c r="Z18" s="61">
        <v>166</v>
      </c>
      <c r="AA18" s="61">
        <v>65</v>
      </c>
      <c r="AB18" s="61">
        <v>136</v>
      </c>
      <c r="AC18" s="61">
        <v>35</v>
      </c>
      <c r="AD18" s="61">
        <v>69</v>
      </c>
      <c r="AE18" s="61">
        <v>54</v>
      </c>
      <c r="AF18" s="61">
        <v>43</v>
      </c>
      <c r="AG18" s="61">
        <v>63</v>
      </c>
      <c r="AH18" s="61">
        <v>47</v>
      </c>
      <c r="AI18" s="61">
        <v>60</v>
      </c>
      <c r="AJ18" s="61">
        <v>52</v>
      </c>
      <c r="AK18" s="61">
        <v>63</v>
      </c>
      <c r="AL18" s="61">
        <v>56</v>
      </c>
      <c r="AM18" s="61">
        <v>36</v>
      </c>
      <c r="AN18" s="62">
        <f t="shared" si="0"/>
        <v>94.321428571428569</v>
      </c>
      <c r="AO18" s="63">
        <f t="shared" si="19"/>
        <v>94.321428571428569</v>
      </c>
      <c r="AP18" s="64">
        <v>0</v>
      </c>
      <c r="AQ18" s="64">
        <f t="shared" si="1"/>
        <v>118.5</v>
      </c>
      <c r="AR18" s="65">
        <f t="shared" si="2"/>
        <v>4.287337662337662</v>
      </c>
      <c r="AS18" s="66">
        <f t="shared" si="3"/>
        <v>30.011363636363633</v>
      </c>
      <c r="AT18" s="67">
        <f t="shared" si="4"/>
        <v>-1.1363636363633134E-2</v>
      </c>
      <c r="AU18" s="66">
        <v>72</v>
      </c>
      <c r="AV18" s="66">
        <f t="shared" si="5"/>
        <v>71.988636363636374</v>
      </c>
      <c r="AW18" s="66">
        <f t="shared" si="6"/>
        <v>30.011363636363633</v>
      </c>
      <c r="AX18" s="67">
        <f t="shared" si="7"/>
        <v>41.977272727272741</v>
      </c>
      <c r="AY18" s="66"/>
      <c r="AZ18" s="66">
        <f t="shared" si="8"/>
        <v>41.977272727272741</v>
      </c>
      <c r="BA18" s="66">
        <f t="shared" si="9"/>
        <v>17.149350649350648</v>
      </c>
      <c r="BB18" s="67">
        <f t="shared" si="10"/>
        <v>24.827922077922093</v>
      </c>
      <c r="BC18" s="66">
        <v>90</v>
      </c>
      <c r="BD18" s="66">
        <f t="shared" si="11"/>
        <v>114.8279220779221</v>
      </c>
      <c r="BE18" s="66">
        <f t="shared" si="12"/>
        <v>111.47077922077921</v>
      </c>
      <c r="BF18" s="67">
        <f t="shared" si="13"/>
        <v>3.3571428571428896</v>
      </c>
      <c r="BG18" s="66">
        <f>AR18*19</f>
        <v>81.459415584415581</v>
      </c>
      <c r="BH18" s="68">
        <f t="shared" si="15"/>
        <v>175.78084415584414</v>
      </c>
      <c r="BI18" s="69">
        <f t="shared" si="16"/>
        <v>-172.42370129870125</v>
      </c>
      <c r="BJ18" s="66">
        <f t="shared" si="17"/>
        <v>-28.737283549783541</v>
      </c>
      <c r="BK18" s="66">
        <f t="shared" si="18"/>
        <v>29</v>
      </c>
      <c r="BL18" s="66">
        <v>36</v>
      </c>
      <c r="BM18" s="66">
        <v>36</v>
      </c>
      <c r="BN18" s="66">
        <v>72</v>
      </c>
      <c r="BO18" s="66">
        <v>0</v>
      </c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</row>
    <row r="19" spans="1:80" ht="12" customHeight="1" x14ac:dyDescent="0.25">
      <c r="A19" s="52" t="s">
        <v>85</v>
      </c>
      <c r="B19" s="53" t="s">
        <v>85</v>
      </c>
      <c r="C19" s="54" t="s">
        <v>54</v>
      </c>
      <c r="D19" s="55">
        <v>0</v>
      </c>
      <c r="E19" s="3"/>
      <c r="F19" s="56">
        <v>6</v>
      </c>
      <c r="G19" s="56">
        <v>1</v>
      </c>
      <c r="H19" s="57" t="e">
        <f>AN19/#REF!</f>
        <v>#REF!</v>
      </c>
      <c r="I19" s="58" t="s">
        <v>55</v>
      </c>
      <c r="J19" s="59">
        <v>30</v>
      </c>
      <c r="K19" s="60">
        <v>13</v>
      </c>
      <c r="L19" s="61">
        <v>0</v>
      </c>
      <c r="M19" s="71">
        <v>28</v>
      </c>
      <c r="N19" s="71">
        <v>4</v>
      </c>
      <c r="O19" s="71">
        <v>0</v>
      </c>
      <c r="P19" s="71">
        <v>1</v>
      </c>
      <c r="Q19" s="71">
        <v>87</v>
      </c>
      <c r="R19" s="61">
        <v>32</v>
      </c>
      <c r="S19" s="61">
        <v>33</v>
      </c>
      <c r="T19" s="61">
        <v>25</v>
      </c>
      <c r="U19" s="61">
        <v>31</v>
      </c>
      <c r="V19" s="61">
        <v>28</v>
      </c>
      <c r="W19" s="61">
        <v>31</v>
      </c>
      <c r="X19" s="61">
        <v>38</v>
      </c>
      <c r="Y19" s="61">
        <v>43</v>
      </c>
      <c r="Z19" s="61">
        <v>38</v>
      </c>
      <c r="AA19" s="61">
        <v>34</v>
      </c>
      <c r="AB19" s="61">
        <v>36</v>
      </c>
      <c r="AC19" s="61">
        <v>38</v>
      </c>
      <c r="AD19" s="61">
        <v>36</v>
      </c>
      <c r="AE19" s="61">
        <v>30</v>
      </c>
      <c r="AF19" s="61">
        <v>30</v>
      </c>
      <c r="AG19" s="61">
        <v>42</v>
      </c>
      <c r="AH19" s="61">
        <v>41</v>
      </c>
      <c r="AI19" s="61">
        <v>37</v>
      </c>
      <c r="AJ19" s="61">
        <v>37</v>
      </c>
      <c r="AK19" s="61">
        <v>38</v>
      </c>
      <c r="AL19" s="61">
        <v>56</v>
      </c>
      <c r="AM19" s="61">
        <v>0</v>
      </c>
      <c r="AN19" s="62">
        <f t="shared" si="0"/>
        <v>64.544285714285706</v>
      </c>
      <c r="AO19" s="63">
        <f t="shared" si="19"/>
        <v>31.214285714285715</v>
      </c>
      <c r="AP19" s="64">
        <v>33.33</v>
      </c>
      <c r="AQ19" s="64">
        <f t="shared" si="1"/>
        <v>33.5</v>
      </c>
      <c r="AR19" s="65">
        <f t="shared" si="2"/>
        <v>2.9338311688311687</v>
      </c>
      <c r="AS19" s="66">
        <f t="shared" si="3"/>
        <v>20.53681818181818</v>
      </c>
      <c r="AT19" s="67">
        <f t="shared" si="4"/>
        <v>-7.5368181818181803</v>
      </c>
      <c r="AU19" s="66">
        <v>36</v>
      </c>
      <c r="AV19" s="66">
        <f t="shared" si="5"/>
        <v>28.46318181818182</v>
      </c>
      <c r="AW19" s="66">
        <f t="shared" si="6"/>
        <v>20.53681818181818</v>
      </c>
      <c r="AX19" s="67">
        <f t="shared" si="7"/>
        <v>7.9263636363636394</v>
      </c>
      <c r="AY19" s="66">
        <v>24</v>
      </c>
      <c r="AZ19" s="66">
        <f t="shared" si="8"/>
        <v>31.926363636363639</v>
      </c>
      <c r="BA19" s="66">
        <f t="shared" si="9"/>
        <v>11.735324675324675</v>
      </c>
      <c r="BB19" s="67">
        <f t="shared" si="10"/>
        <v>20.191038961038963</v>
      </c>
      <c r="BC19" s="66">
        <v>174</v>
      </c>
      <c r="BD19" s="66">
        <f t="shared" si="11"/>
        <v>194.19103896103897</v>
      </c>
      <c r="BE19" s="66">
        <f t="shared" si="12"/>
        <v>76.279610389610383</v>
      </c>
      <c r="BF19" s="67">
        <f t="shared" si="13"/>
        <v>117.91142857142859</v>
      </c>
      <c r="BG19" s="66">
        <f>AR19*19</f>
        <v>55.742792207792206</v>
      </c>
      <c r="BH19" s="68">
        <f t="shared" si="15"/>
        <v>120.28707792207791</v>
      </c>
      <c r="BI19" s="69">
        <f t="shared" si="16"/>
        <v>-2.3756493506493257</v>
      </c>
      <c r="BJ19" s="66">
        <f t="shared" si="17"/>
        <v>-0.39594155844155426</v>
      </c>
      <c r="BK19" s="66">
        <f t="shared" si="18"/>
        <v>1</v>
      </c>
      <c r="BL19" s="66">
        <v>48</v>
      </c>
      <c r="BM19" s="66">
        <v>48</v>
      </c>
      <c r="BN19" s="66">
        <v>36</v>
      </c>
      <c r="BO19" s="66">
        <v>0</v>
      </c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</row>
    <row r="20" spans="1:80" ht="12" customHeight="1" x14ac:dyDescent="0.25">
      <c r="A20" s="89" t="s">
        <v>86</v>
      </c>
      <c r="B20" s="53">
        <v>0</v>
      </c>
      <c r="C20" s="54" t="s">
        <v>78</v>
      </c>
      <c r="D20" s="55">
        <v>52.7575</v>
      </c>
      <c r="E20" s="3" t="s">
        <v>87</v>
      </c>
      <c r="F20" s="56">
        <v>6</v>
      </c>
      <c r="G20" s="56">
        <v>1</v>
      </c>
      <c r="H20" s="57" t="e">
        <f>AN20/#REF!</f>
        <v>#REF!</v>
      </c>
      <c r="I20" s="58" t="s">
        <v>60</v>
      </c>
      <c r="J20" s="59">
        <v>0</v>
      </c>
      <c r="K20" s="60">
        <v>38</v>
      </c>
      <c r="L20" s="61">
        <v>54</v>
      </c>
      <c r="M20" s="61">
        <v>69</v>
      </c>
      <c r="N20" s="61">
        <v>78</v>
      </c>
      <c r="O20" s="61">
        <v>72</v>
      </c>
      <c r="P20" s="61">
        <v>60</v>
      </c>
      <c r="Q20" s="61">
        <v>89</v>
      </c>
      <c r="R20" s="61">
        <v>50</v>
      </c>
      <c r="S20" s="61">
        <v>61</v>
      </c>
      <c r="T20" s="61">
        <v>22</v>
      </c>
      <c r="U20" s="61">
        <v>71</v>
      </c>
      <c r="V20" s="61">
        <v>55</v>
      </c>
      <c r="W20" s="61">
        <v>40</v>
      </c>
      <c r="X20" s="61">
        <v>76</v>
      </c>
      <c r="Y20" s="61">
        <v>90</v>
      </c>
      <c r="Z20" s="61">
        <v>41</v>
      </c>
      <c r="AA20" s="61">
        <v>71</v>
      </c>
      <c r="AB20" s="61">
        <v>36</v>
      </c>
      <c r="AC20" s="61">
        <v>33</v>
      </c>
      <c r="AD20" s="61">
        <v>61</v>
      </c>
      <c r="AE20" s="61">
        <v>38</v>
      </c>
      <c r="AF20" s="61">
        <v>14</v>
      </c>
      <c r="AG20" s="61">
        <v>41</v>
      </c>
      <c r="AH20" s="61">
        <v>34</v>
      </c>
      <c r="AI20" s="61">
        <v>37</v>
      </c>
      <c r="AJ20" s="61">
        <v>41</v>
      </c>
      <c r="AK20" s="61">
        <v>28</v>
      </c>
      <c r="AL20" s="61">
        <v>64</v>
      </c>
      <c r="AM20" s="61">
        <v>21</v>
      </c>
      <c r="AN20" s="62">
        <f t="shared" si="0"/>
        <v>51.678571428571431</v>
      </c>
      <c r="AO20" s="63">
        <f t="shared" si="19"/>
        <v>51.678571428571431</v>
      </c>
      <c r="AP20" s="64">
        <v>0</v>
      </c>
      <c r="AQ20" s="64">
        <f t="shared" si="1"/>
        <v>58.25</v>
      </c>
      <c r="AR20" s="65">
        <f t="shared" si="2"/>
        <v>2.3490259740259742</v>
      </c>
      <c r="AS20" s="66">
        <f t="shared" si="3"/>
        <v>16.44318181818182</v>
      </c>
      <c r="AT20" s="67">
        <f t="shared" si="4"/>
        <v>21.55681818181818</v>
      </c>
      <c r="AU20" s="72">
        <v>30</v>
      </c>
      <c r="AV20" s="66">
        <f t="shared" si="5"/>
        <v>51.55681818181818</v>
      </c>
      <c r="AW20" s="66">
        <f t="shared" si="6"/>
        <v>16.44318181818182</v>
      </c>
      <c r="AX20" s="67">
        <f t="shared" si="7"/>
        <v>35.11363636363636</v>
      </c>
      <c r="AY20" s="66"/>
      <c r="AZ20" s="66">
        <f t="shared" si="8"/>
        <v>35.11363636363636</v>
      </c>
      <c r="BA20" s="66">
        <f t="shared" si="9"/>
        <v>9.396103896103897</v>
      </c>
      <c r="BB20" s="67">
        <f t="shared" si="10"/>
        <v>25.717532467532465</v>
      </c>
      <c r="BC20" s="66">
        <v>18</v>
      </c>
      <c r="BD20" s="66">
        <f t="shared" si="11"/>
        <v>43.717532467532465</v>
      </c>
      <c r="BE20" s="66">
        <f t="shared" si="12"/>
        <v>61.074675324675333</v>
      </c>
      <c r="BF20" s="67">
        <f t="shared" si="13"/>
        <v>-17.357142857142868</v>
      </c>
      <c r="BG20" s="66">
        <f>AR20*19</f>
        <v>44.631493506493513</v>
      </c>
      <c r="BH20" s="68">
        <f t="shared" si="15"/>
        <v>96.310064935064943</v>
      </c>
      <c r="BI20" s="69">
        <f t="shared" si="16"/>
        <v>-113.66720779220782</v>
      </c>
      <c r="BJ20" s="66">
        <f t="shared" si="17"/>
        <v>-18.944534632034635</v>
      </c>
      <c r="BK20" s="66">
        <f t="shared" si="18"/>
        <v>19</v>
      </c>
      <c r="BL20" s="66">
        <v>84</v>
      </c>
      <c r="BM20" s="66">
        <v>84</v>
      </c>
      <c r="BN20" s="66">
        <v>30</v>
      </c>
      <c r="BO20" s="66">
        <v>0</v>
      </c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</row>
    <row r="21" spans="1:80" ht="12" customHeight="1" x14ac:dyDescent="0.25">
      <c r="A21" s="89" t="s">
        <v>88</v>
      </c>
      <c r="B21" s="53">
        <v>0</v>
      </c>
      <c r="C21" s="54" t="s">
        <v>89</v>
      </c>
      <c r="D21" s="55">
        <v>19.060106638418073</v>
      </c>
      <c r="E21" s="3" t="s">
        <v>90</v>
      </c>
      <c r="F21" s="56">
        <v>6</v>
      </c>
      <c r="G21" s="56">
        <v>1</v>
      </c>
      <c r="H21" s="57" t="e">
        <f>AN21/#REF!</f>
        <v>#REF!</v>
      </c>
      <c r="I21" s="58" t="s">
        <v>60</v>
      </c>
      <c r="J21" s="59">
        <v>0</v>
      </c>
      <c r="K21" s="60">
        <v>11</v>
      </c>
      <c r="L21" s="61">
        <v>33</v>
      </c>
      <c r="M21" s="61">
        <v>39</v>
      </c>
      <c r="N21" s="61">
        <v>18</v>
      </c>
      <c r="O21" s="61">
        <v>31</v>
      </c>
      <c r="P21" s="61">
        <v>12</v>
      </c>
      <c r="Q21" s="61">
        <v>40</v>
      </c>
      <c r="R21" s="61">
        <v>38</v>
      </c>
      <c r="S21" s="61">
        <v>27</v>
      </c>
      <c r="T21" s="61">
        <v>50</v>
      </c>
      <c r="U21" s="61">
        <v>30</v>
      </c>
      <c r="V21" s="61">
        <v>22</v>
      </c>
      <c r="W21" s="61">
        <v>43</v>
      </c>
      <c r="X21" s="61">
        <v>44</v>
      </c>
      <c r="Y21" s="61">
        <v>15</v>
      </c>
      <c r="Z21" s="61">
        <v>31</v>
      </c>
      <c r="AA21" s="61">
        <v>30</v>
      </c>
      <c r="AB21" s="61">
        <v>24</v>
      </c>
      <c r="AC21" s="61">
        <v>29</v>
      </c>
      <c r="AD21" s="61">
        <v>30</v>
      </c>
      <c r="AE21" s="61">
        <v>16</v>
      </c>
      <c r="AF21" s="61">
        <v>31</v>
      </c>
      <c r="AG21" s="61">
        <v>41</v>
      </c>
      <c r="AH21" s="61">
        <v>24</v>
      </c>
      <c r="AI21" s="61">
        <v>33</v>
      </c>
      <c r="AJ21" s="61">
        <v>27</v>
      </c>
      <c r="AK21" s="61">
        <v>41</v>
      </c>
      <c r="AL21" s="61">
        <v>33</v>
      </c>
      <c r="AM21" s="61">
        <v>8</v>
      </c>
      <c r="AN21" s="62">
        <f t="shared" si="0"/>
        <v>30</v>
      </c>
      <c r="AO21" s="63">
        <f t="shared" si="19"/>
        <v>30</v>
      </c>
      <c r="AP21" s="64">
        <v>0</v>
      </c>
      <c r="AQ21" s="64">
        <f t="shared" si="1"/>
        <v>33.125</v>
      </c>
      <c r="AR21" s="65">
        <f t="shared" si="2"/>
        <v>1.3636363636363635</v>
      </c>
      <c r="AS21" s="66">
        <f t="shared" si="3"/>
        <v>9.545454545454545</v>
      </c>
      <c r="AT21" s="67">
        <f t="shared" si="4"/>
        <v>1.454545454545455</v>
      </c>
      <c r="AU21" s="66">
        <v>42</v>
      </c>
      <c r="AV21" s="66">
        <f t="shared" si="5"/>
        <v>43.454545454545453</v>
      </c>
      <c r="AW21" s="66">
        <f t="shared" si="6"/>
        <v>9.545454545454545</v>
      </c>
      <c r="AX21" s="67">
        <f t="shared" si="7"/>
        <v>33.909090909090907</v>
      </c>
      <c r="AY21" s="66"/>
      <c r="AZ21" s="66">
        <f t="shared" si="8"/>
        <v>33.909090909090907</v>
      </c>
      <c r="BA21" s="66">
        <f t="shared" si="9"/>
        <v>5.4545454545454541</v>
      </c>
      <c r="BB21" s="67">
        <f t="shared" si="10"/>
        <v>28.454545454545453</v>
      </c>
      <c r="BC21" s="66">
        <v>48</v>
      </c>
      <c r="BD21" s="66">
        <f t="shared" si="11"/>
        <v>76.454545454545453</v>
      </c>
      <c r="BE21" s="66">
        <f t="shared" si="12"/>
        <v>35.454545454545453</v>
      </c>
      <c r="BF21" s="67">
        <f t="shared" si="13"/>
        <v>41</v>
      </c>
      <c r="BG21" s="66">
        <f>AR21*23</f>
        <v>31.36363636363636</v>
      </c>
      <c r="BH21" s="68">
        <f t="shared" si="15"/>
        <v>61.36363636363636</v>
      </c>
      <c r="BI21" s="69">
        <f t="shared" si="16"/>
        <v>-20.36363636363636</v>
      </c>
      <c r="BJ21" s="66">
        <f t="shared" si="17"/>
        <v>-3.3939393939393931</v>
      </c>
      <c r="BK21" s="66">
        <f t="shared" si="18"/>
        <v>4</v>
      </c>
      <c r="BL21" s="66">
        <v>36</v>
      </c>
      <c r="BM21" s="66">
        <v>36</v>
      </c>
      <c r="BN21" s="66">
        <v>42</v>
      </c>
      <c r="BO21" s="66">
        <v>0</v>
      </c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</row>
    <row r="22" spans="1:80" ht="12" customHeight="1" x14ac:dyDescent="0.25">
      <c r="A22" s="89" t="s">
        <v>91</v>
      </c>
      <c r="B22" s="53" t="s">
        <v>91</v>
      </c>
      <c r="C22" s="54" t="s">
        <v>83</v>
      </c>
      <c r="D22" s="55">
        <v>18.262667763157893</v>
      </c>
      <c r="E22" s="3" t="s">
        <v>92</v>
      </c>
      <c r="F22" s="56">
        <v>6</v>
      </c>
      <c r="G22" s="56">
        <v>1</v>
      </c>
      <c r="H22" s="57" t="e">
        <f>AN22/#REF!</f>
        <v>#REF!</v>
      </c>
      <c r="I22" s="58" t="s">
        <v>93</v>
      </c>
      <c r="J22" s="59">
        <v>0</v>
      </c>
      <c r="K22" s="60">
        <v>99</v>
      </c>
      <c r="L22" s="61">
        <v>38</v>
      </c>
      <c r="M22" s="61">
        <v>28</v>
      </c>
      <c r="N22" s="61">
        <v>35</v>
      </c>
      <c r="O22" s="61">
        <v>35</v>
      </c>
      <c r="P22" s="61">
        <v>41</v>
      </c>
      <c r="Q22" s="61">
        <v>29</v>
      </c>
      <c r="R22" s="61">
        <v>37</v>
      </c>
      <c r="S22" s="61">
        <v>48</v>
      </c>
      <c r="T22" s="61">
        <v>43</v>
      </c>
      <c r="U22" s="61">
        <v>52</v>
      </c>
      <c r="V22" s="61">
        <v>45</v>
      </c>
      <c r="W22" s="61">
        <v>38</v>
      </c>
      <c r="X22" s="61">
        <v>50</v>
      </c>
      <c r="Y22" s="61">
        <v>43</v>
      </c>
      <c r="Z22" s="61">
        <v>46</v>
      </c>
      <c r="AA22" s="61">
        <v>44</v>
      </c>
      <c r="AB22" s="61">
        <v>40</v>
      </c>
      <c r="AC22" s="61">
        <v>39</v>
      </c>
      <c r="AD22" s="61">
        <v>47</v>
      </c>
      <c r="AE22" s="61">
        <v>30</v>
      </c>
      <c r="AF22" s="61">
        <v>35</v>
      </c>
      <c r="AG22" s="61">
        <v>42</v>
      </c>
      <c r="AH22" s="61">
        <v>42</v>
      </c>
      <c r="AI22" s="61">
        <v>38</v>
      </c>
      <c r="AJ22" s="61">
        <v>30</v>
      </c>
      <c r="AK22" s="61">
        <v>26</v>
      </c>
      <c r="AL22" s="61">
        <v>15</v>
      </c>
      <c r="AM22" s="61">
        <v>0</v>
      </c>
      <c r="AN22" s="62">
        <f t="shared" si="0"/>
        <v>37</v>
      </c>
      <c r="AO22" s="63">
        <f t="shared" si="19"/>
        <v>37</v>
      </c>
      <c r="AP22" s="64">
        <v>0</v>
      </c>
      <c r="AQ22" s="64">
        <f t="shared" si="1"/>
        <v>45.125</v>
      </c>
      <c r="AR22" s="65">
        <f t="shared" si="2"/>
        <v>1.6818181818181819</v>
      </c>
      <c r="AS22" s="66">
        <f t="shared" si="3"/>
        <v>11.772727272727273</v>
      </c>
      <c r="AT22" s="67">
        <f t="shared" si="4"/>
        <v>87.22727272727272</v>
      </c>
      <c r="AU22" s="66">
        <v>18</v>
      </c>
      <c r="AV22" s="66">
        <f t="shared" si="5"/>
        <v>105.22727272727272</v>
      </c>
      <c r="AW22" s="66">
        <f t="shared" si="6"/>
        <v>11.772727272727273</v>
      </c>
      <c r="AX22" s="67">
        <f t="shared" si="7"/>
        <v>93.454545454545439</v>
      </c>
      <c r="AY22" s="66"/>
      <c r="AZ22" s="66">
        <f t="shared" si="8"/>
        <v>93.454545454545439</v>
      </c>
      <c r="BA22" s="66">
        <f t="shared" si="9"/>
        <v>6.7272727272727275</v>
      </c>
      <c r="BB22" s="67">
        <f t="shared" si="10"/>
        <v>86.727272727272705</v>
      </c>
      <c r="BC22" s="72">
        <v>0</v>
      </c>
      <c r="BD22" s="66">
        <f t="shared" si="11"/>
        <v>86.727272727272705</v>
      </c>
      <c r="BE22" s="66">
        <f t="shared" si="12"/>
        <v>43.727272727272727</v>
      </c>
      <c r="BF22" s="67">
        <f t="shared" si="13"/>
        <v>42.999999999999979</v>
      </c>
      <c r="BG22" s="66">
        <f>AR22*19</f>
        <v>31.954545454545457</v>
      </c>
      <c r="BH22" s="68">
        <f t="shared" si="15"/>
        <v>68.954545454545453</v>
      </c>
      <c r="BI22" s="69">
        <f t="shared" si="16"/>
        <v>-25.954545454545475</v>
      </c>
      <c r="BJ22" s="66">
        <f t="shared" si="17"/>
        <v>-4.3257575757575788</v>
      </c>
      <c r="BK22" s="66">
        <f t="shared" si="18"/>
        <v>5</v>
      </c>
      <c r="BL22" s="66"/>
      <c r="BM22" s="66"/>
      <c r="BN22" s="66">
        <v>18</v>
      </c>
      <c r="BO22" s="66">
        <v>0</v>
      </c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0" ht="12" customHeight="1" x14ac:dyDescent="0.25">
      <c r="A23" s="89" t="s">
        <v>94</v>
      </c>
      <c r="B23" s="53">
        <v>0</v>
      </c>
      <c r="C23" s="54" t="s">
        <v>95</v>
      </c>
      <c r="D23" s="55">
        <v>81.47981249999998</v>
      </c>
      <c r="E23" s="3" t="s">
        <v>96</v>
      </c>
      <c r="F23" s="56">
        <v>6</v>
      </c>
      <c r="G23" s="56">
        <v>1</v>
      </c>
      <c r="H23" s="57" t="e">
        <f>AN23/#REF!</f>
        <v>#REF!</v>
      </c>
      <c r="I23" s="58" t="s">
        <v>97</v>
      </c>
      <c r="J23" s="59">
        <v>0</v>
      </c>
      <c r="K23" s="60">
        <v>32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>
        <v>0</v>
      </c>
      <c r="W23" s="61">
        <v>0</v>
      </c>
      <c r="X23" s="61">
        <v>1</v>
      </c>
      <c r="Y23" s="61">
        <v>1</v>
      </c>
      <c r="Z23" s="61">
        <v>0</v>
      </c>
      <c r="AA23" s="61">
        <v>7</v>
      </c>
      <c r="AB23" s="61">
        <v>2</v>
      </c>
      <c r="AC23" s="61">
        <v>28</v>
      </c>
      <c r="AD23" s="61">
        <v>13</v>
      </c>
      <c r="AE23" s="61">
        <v>3</v>
      </c>
      <c r="AF23" s="61">
        <v>11</v>
      </c>
      <c r="AG23" s="61">
        <v>22</v>
      </c>
      <c r="AH23" s="61">
        <v>13</v>
      </c>
      <c r="AI23" s="61">
        <v>43</v>
      </c>
      <c r="AJ23" s="61">
        <v>17</v>
      </c>
      <c r="AK23" s="61">
        <v>18</v>
      </c>
      <c r="AL23" s="61">
        <v>35</v>
      </c>
      <c r="AM23" s="61">
        <v>10</v>
      </c>
      <c r="AN23" s="62">
        <f t="shared" si="0"/>
        <v>14</v>
      </c>
      <c r="AO23" s="63">
        <f t="shared" si="19"/>
        <v>8</v>
      </c>
      <c r="AP23" s="64">
        <v>6</v>
      </c>
      <c r="AQ23" s="64">
        <f t="shared" si="1"/>
        <v>1.125</v>
      </c>
      <c r="AR23" s="65">
        <f t="shared" si="2"/>
        <v>0.63636363636363635</v>
      </c>
      <c r="AS23" s="66">
        <f t="shared" si="3"/>
        <v>4.4545454545454541</v>
      </c>
      <c r="AT23" s="67">
        <f t="shared" si="4"/>
        <v>27.545454545454547</v>
      </c>
      <c r="AU23" s="66">
        <v>18</v>
      </c>
      <c r="AV23" s="66">
        <f t="shared" si="5"/>
        <v>45.545454545454547</v>
      </c>
      <c r="AW23" s="66">
        <f t="shared" si="6"/>
        <v>4.4545454545454541</v>
      </c>
      <c r="AX23" s="67">
        <f t="shared" si="7"/>
        <v>41.090909090909093</v>
      </c>
      <c r="AY23" s="66">
        <v>66</v>
      </c>
      <c r="AZ23" s="66">
        <f t="shared" si="8"/>
        <v>107.09090909090909</v>
      </c>
      <c r="BA23" s="66">
        <f t="shared" si="9"/>
        <v>2.5454545454545454</v>
      </c>
      <c r="BB23" s="67">
        <f t="shared" si="10"/>
        <v>104.54545454545455</v>
      </c>
      <c r="BC23" s="66">
        <v>42</v>
      </c>
      <c r="BD23" s="66">
        <f t="shared" si="11"/>
        <v>146.54545454545456</v>
      </c>
      <c r="BE23" s="66">
        <f t="shared" si="12"/>
        <v>16.545454545454547</v>
      </c>
      <c r="BF23" s="67">
        <f t="shared" si="13"/>
        <v>130</v>
      </c>
      <c r="BG23" s="66">
        <f>AR23*19</f>
        <v>12.09090909090909</v>
      </c>
      <c r="BH23" s="68">
        <f t="shared" si="15"/>
        <v>26.09090909090909</v>
      </c>
      <c r="BI23" s="69">
        <f t="shared" si="16"/>
        <v>103.90909090909091</v>
      </c>
      <c r="BJ23" s="66">
        <f t="shared" si="17"/>
        <v>17.318181818181817</v>
      </c>
      <c r="BK23" s="66">
        <f t="shared" si="18"/>
        <v>18</v>
      </c>
      <c r="BL23" s="66"/>
      <c r="BM23" s="66"/>
      <c r="BN23" s="66">
        <v>18</v>
      </c>
      <c r="BO23" s="66">
        <v>0</v>
      </c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</row>
    <row r="24" spans="1:80" ht="12" customHeight="1" x14ac:dyDescent="0.25">
      <c r="A24" s="52" t="s">
        <v>98</v>
      </c>
      <c r="B24" s="53">
        <v>0</v>
      </c>
      <c r="C24" s="54" t="s">
        <v>74</v>
      </c>
      <c r="D24" s="55">
        <v>80.489999999999995</v>
      </c>
      <c r="E24" s="3"/>
      <c r="F24" s="56">
        <v>6</v>
      </c>
      <c r="G24" s="56">
        <v>1</v>
      </c>
      <c r="H24" s="57" t="e">
        <f>AN24/#REF!</f>
        <v>#REF!</v>
      </c>
      <c r="I24" s="58" t="s">
        <v>55</v>
      </c>
      <c r="J24" s="59">
        <v>0</v>
      </c>
      <c r="K24" s="60">
        <v>48</v>
      </c>
      <c r="L24" s="61">
        <v>8</v>
      </c>
      <c r="M24" s="61">
        <v>8</v>
      </c>
      <c r="N24" s="61">
        <v>14</v>
      </c>
      <c r="O24" s="61">
        <v>16</v>
      </c>
      <c r="P24" s="61">
        <v>16</v>
      </c>
      <c r="Q24" s="61">
        <v>10</v>
      </c>
      <c r="R24" s="61">
        <v>8</v>
      </c>
      <c r="S24" s="61">
        <v>15</v>
      </c>
      <c r="T24" s="61">
        <v>37</v>
      </c>
      <c r="U24" s="61">
        <v>11</v>
      </c>
      <c r="V24" s="61">
        <v>22</v>
      </c>
      <c r="W24" s="61">
        <v>19</v>
      </c>
      <c r="X24" s="61">
        <v>16</v>
      </c>
      <c r="Y24" s="61">
        <v>20</v>
      </c>
      <c r="Z24" s="61">
        <v>17</v>
      </c>
      <c r="AA24" s="61">
        <v>9</v>
      </c>
      <c r="AB24" s="61">
        <v>25</v>
      </c>
      <c r="AC24" s="61">
        <v>35</v>
      </c>
      <c r="AD24" s="61">
        <v>6</v>
      </c>
      <c r="AE24" s="61">
        <v>25</v>
      </c>
      <c r="AF24" s="61">
        <v>44</v>
      </c>
      <c r="AG24" s="61">
        <v>22</v>
      </c>
      <c r="AH24" s="61">
        <v>28</v>
      </c>
      <c r="AI24" s="61">
        <v>15</v>
      </c>
      <c r="AJ24" s="61">
        <v>7</v>
      </c>
      <c r="AK24" s="61">
        <v>44</v>
      </c>
      <c r="AL24" s="61">
        <v>21</v>
      </c>
      <c r="AM24" s="61">
        <v>22</v>
      </c>
      <c r="AN24" s="62">
        <f t="shared" si="0"/>
        <v>19.285714285714285</v>
      </c>
      <c r="AO24" s="63">
        <f t="shared" si="19"/>
        <v>19.285714285714285</v>
      </c>
      <c r="AP24" s="64">
        <v>0</v>
      </c>
      <c r="AQ24" s="64">
        <f t="shared" si="1"/>
        <v>18.875</v>
      </c>
      <c r="AR24" s="65">
        <f t="shared" si="2"/>
        <v>0.87662337662337653</v>
      </c>
      <c r="AS24" s="66">
        <f t="shared" si="3"/>
        <v>6.1363636363636358</v>
      </c>
      <c r="AT24" s="67">
        <f t="shared" si="4"/>
        <v>41.863636363636367</v>
      </c>
      <c r="AU24" s="72">
        <v>0</v>
      </c>
      <c r="AV24" s="66">
        <f t="shared" si="5"/>
        <v>41.863636363636367</v>
      </c>
      <c r="AW24" s="66">
        <f t="shared" si="6"/>
        <v>6.1363636363636358</v>
      </c>
      <c r="AX24" s="67">
        <f t="shared" si="7"/>
        <v>35.727272727272734</v>
      </c>
      <c r="AY24" s="66"/>
      <c r="AZ24" s="66">
        <f t="shared" si="8"/>
        <v>35.727272727272734</v>
      </c>
      <c r="BA24" s="66">
        <f t="shared" si="9"/>
        <v>3.5064935064935061</v>
      </c>
      <c r="BB24" s="67">
        <f t="shared" si="10"/>
        <v>32.220779220779228</v>
      </c>
      <c r="BC24" s="66">
        <v>24</v>
      </c>
      <c r="BD24" s="66">
        <f t="shared" si="11"/>
        <v>56.220779220779228</v>
      </c>
      <c r="BE24" s="66">
        <f t="shared" si="12"/>
        <v>22.79220779220779</v>
      </c>
      <c r="BF24" s="67">
        <f t="shared" si="13"/>
        <v>33.428571428571438</v>
      </c>
      <c r="BG24" s="66">
        <f>AR24*23</f>
        <v>20.162337662337659</v>
      </c>
      <c r="BH24" s="68">
        <f t="shared" si="15"/>
        <v>39.44805194805194</v>
      </c>
      <c r="BI24" s="69">
        <f t="shared" si="16"/>
        <v>-6.0194805194805028</v>
      </c>
      <c r="BJ24" s="66">
        <f t="shared" si="17"/>
        <v>-1.0032467532467504</v>
      </c>
      <c r="BK24" s="66">
        <f t="shared" si="18"/>
        <v>2</v>
      </c>
      <c r="BL24" s="66">
        <v>18</v>
      </c>
      <c r="BM24" s="66">
        <v>18</v>
      </c>
      <c r="BN24" s="66">
        <v>0</v>
      </c>
      <c r="BO24" s="66">
        <v>0</v>
      </c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</row>
    <row r="25" spans="1:80" ht="12" customHeight="1" x14ac:dyDescent="0.25">
      <c r="A25" s="90" t="s">
        <v>99</v>
      </c>
      <c r="B25" s="53">
        <v>0</v>
      </c>
      <c r="C25" s="54" t="s">
        <v>100</v>
      </c>
      <c r="D25" s="55">
        <v>4.9874999999999998</v>
      </c>
      <c r="E25" s="3">
        <v>20947</v>
      </c>
      <c r="F25" s="56">
        <v>12</v>
      </c>
      <c r="G25" s="56">
        <v>12</v>
      </c>
      <c r="H25" s="57" t="e">
        <f>AN25/#REF!</f>
        <v>#REF!</v>
      </c>
      <c r="I25" s="58" t="s">
        <v>60</v>
      </c>
      <c r="J25" s="59">
        <v>0</v>
      </c>
      <c r="K25" s="60">
        <v>92</v>
      </c>
      <c r="L25" s="61">
        <v>12</v>
      </c>
      <c r="M25" s="61">
        <v>57</v>
      </c>
      <c r="N25" s="61">
        <v>43</v>
      </c>
      <c r="O25" s="61">
        <v>81</v>
      </c>
      <c r="P25" s="61">
        <v>37</v>
      </c>
      <c r="Q25" s="61">
        <v>54</v>
      </c>
      <c r="R25" s="61">
        <v>48</v>
      </c>
      <c r="S25" s="61">
        <v>49</v>
      </c>
      <c r="T25" s="61">
        <v>33</v>
      </c>
      <c r="U25" s="61">
        <v>45</v>
      </c>
      <c r="V25" s="61">
        <v>33</v>
      </c>
      <c r="W25" s="61">
        <v>28</v>
      </c>
      <c r="X25" s="61">
        <v>40</v>
      </c>
      <c r="Y25" s="61">
        <v>25</v>
      </c>
      <c r="Z25" s="61">
        <v>43</v>
      </c>
      <c r="AA25" s="61">
        <v>66</v>
      </c>
      <c r="AB25" s="71">
        <v>34</v>
      </c>
      <c r="AC25" s="71">
        <v>22</v>
      </c>
      <c r="AD25" s="71">
        <v>44</v>
      </c>
      <c r="AE25" s="71">
        <v>41</v>
      </c>
      <c r="AF25" s="61">
        <v>57</v>
      </c>
      <c r="AG25" s="61">
        <v>10</v>
      </c>
      <c r="AH25" s="61">
        <v>27</v>
      </c>
      <c r="AI25" s="61">
        <v>18</v>
      </c>
      <c r="AJ25" s="61">
        <v>17</v>
      </c>
      <c r="AK25" s="61">
        <v>15</v>
      </c>
      <c r="AL25" s="61">
        <v>33</v>
      </c>
      <c r="AM25" s="61">
        <v>6</v>
      </c>
      <c r="AN25" s="62">
        <f t="shared" si="0"/>
        <v>36.357142857142854</v>
      </c>
      <c r="AO25" s="63">
        <f t="shared" si="19"/>
        <v>36.357142857142854</v>
      </c>
      <c r="AP25" s="64">
        <v>0</v>
      </c>
      <c r="AQ25" s="64">
        <f t="shared" si="1"/>
        <v>39.125</v>
      </c>
      <c r="AR25" s="65">
        <f t="shared" si="2"/>
        <v>1.6525974025974024</v>
      </c>
      <c r="AS25" s="66">
        <f t="shared" si="3"/>
        <v>11.568181818181817</v>
      </c>
      <c r="AT25" s="67">
        <f t="shared" si="4"/>
        <v>80.431818181818187</v>
      </c>
      <c r="AU25" s="66"/>
      <c r="AV25" s="66">
        <f t="shared" si="5"/>
        <v>80.431818181818187</v>
      </c>
      <c r="AW25" s="66">
        <f t="shared" si="6"/>
        <v>11.568181818181817</v>
      </c>
      <c r="AX25" s="67">
        <f t="shared" si="7"/>
        <v>68.863636363636374</v>
      </c>
      <c r="AY25" s="66"/>
      <c r="AZ25" s="66">
        <f t="shared" si="8"/>
        <v>68.863636363636374</v>
      </c>
      <c r="BA25" s="66">
        <f t="shared" si="9"/>
        <v>6.6103896103896096</v>
      </c>
      <c r="BB25" s="67">
        <f t="shared" si="10"/>
        <v>62.253246753246763</v>
      </c>
      <c r="BC25" s="66"/>
      <c r="BD25" s="66">
        <f t="shared" si="11"/>
        <v>62.253246753246763</v>
      </c>
      <c r="BE25" s="66">
        <f t="shared" si="12"/>
        <v>42.967532467532465</v>
      </c>
      <c r="BF25" s="67">
        <f t="shared" si="13"/>
        <v>19.285714285714299</v>
      </c>
      <c r="BG25" s="66">
        <f>AR25*19</f>
        <v>31.399350649350644</v>
      </c>
      <c r="BH25" s="68">
        <f t="shared" si="15"/>
        <v>67.756493506493499</v>
      </c>
      <c r="BI25" s="69">
        <f t="shared" si="16"/>
        <v>-48.4707792207792</v>
      </c>
      <c r="BJ25" s="66">
        <f t="shared" si="17"/>
        <v>-4.0392316017315997</v>
      </c>
      <c r="BK25" s="66">
        <f t="shared" si="18"/>
        <v>5</v>
      </c>
      <c r="BL25" s="66"/>
      <c r="BM25" s="66"/>
      <c r="BN25" s="66">
        <v>0</v>
      </c>
      <c r="BO25" s="66">
        <v>0</v>
      </c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</row>
    <row r="26" spans="1:80" ht="12" customHeight="1" x14ac:dyDescent="0.25">
      <c r="A26" s="52" t="s">
        <v>101</v>
      </c>
      <c r="B26" s="53">
        <v>0</v>
      </c>
      <c r="C26" s="54" t="s">
        <v>54</v>
      </c>
      <c r="D26" s="55">
        <v>23.431499999999996</v>
      </c>
      <c r="E26" s="3"/>
      <c r="F26" s="56">
        <v>6</v>
      </c>
      <c r="G26" s="56">
        <v>1</v>
      </c>
      <c r="H26" s="57" t="e">
        <f>AN26/#REF!</f>
        <v>#REF!</v>
      </c>
      <c r="I26" s="58" t="s">
        <v>55</v>
      </c>
      <c r="J26" s="59">
        <v>12</v>
      </c>
      <c r="K26" s="60">
        <v>21</v>
      </c>
      <c r="L26" s="61">
        <v>16</v>
      </c>
      <c r="M26" s="61">
        <v>50</v>
      </c>
      <c r="N26" s="61">
        <v>38</v>
      </c>
      <c r="O26" s="61">
        <v>22</v>
      </c>
      <c r="P26" s="61">
        <v>23</v>
      </c>
      <c r="Q26" s="61">
        <v>27</v>
      </c>
      <c r="R26" s="61">
        <v>11</v>
      </c>
      <c r="S26" s="61">
        <v>24</v>
      </c>
      <c r="T26" s="61">
        <v>26</v>
      </c>
      <c r="U26" s="61">
        <v>22</v>
      </c>
      <c r="V26" s="61">
        <v>25</v>
      </c>
      <c r="W26" s="61">
        <v>34</v>
      </c>
      <c r="X26" s="61">
        <v>20</v>
      </c>
      <c r="Y26" s="61">
        <v>33</v>
      </c>
      <c r="Z26" s="61">
        <v>17</v>
      </c>
      <c r="AA26" s="61">
        <v>35</v>
      </c>
      <c r="AB26" s="61">
        <v>20</v>
      </c>
      <c r="AC26" s="61">
        <v>20</v>
      </c>
      <c r="AD26" s="61">
        <v>11</v>
      </c>
      <c r="AE26" s="61">
        <v>12</v>
      </c>
      <c r="AF26" s="61">
        <v>20</v>
      </c>
      <c r="AG26" s="61">
        <v>22</v>
      </c>
      <c r="AH26" s="61">
        <v>12</v>
      </c>
      <c r="AI26" s="61">
        <v>8</v>
      </c>
      <c r="AJ26" s="61">
        <v>20</v>
      </c>
      <c r="AK26" s="61">
        <v>20</v>
      </c>
      <c r="AL26" s="61">
        <v>20</v>
      </c>
      <c r="AM26" s="61">
        <v>0</v>
      </c>
      <c r="AN26" s="62">
        <f t="shared" si="0"/>
        <v>21.714285714285715</v>
      </c>
      <c r="AO26" s="63">
        <f t="shared" si="19"/>
        <v>21.714285714285715</v>
      </c>
      <c r="AP26" s="64">
        <v>0</v>
      </c>
      <c r="AQ26" s="64">
        <f t="shared" si="1"/>
        <v>26.5</v>
      </c>
      <c r="AR26" s="65">
        <f t="shared" si="2"/>
        <v>0.98701298701298701</v>
      </c>
      <c r="AS26" s="66">
        <f t="shared" si="3"/>
        <v>6.9090909090909092</v>
      </c>
      <c r="AT26" s="67">
        <f t="shared" si="4"/>
        <v>14.09090909090909</v>
      </c>
      <c r="AU26" s="66">
        <v>30</v>
      </c>
      <c r="AV26" s="66">
        <f t="shared" si="5"/>
        <v>44.090909090909093</v>
      </c>
      <c r="AW26" s="66">
        <f t="shared" si="6"/>
        <v>6.9090909090909092</v>
      </c>
      <c r="AX26" s="67">
        <f t="shared" si="7"/>
        <v>37.181818181818187</v>
      </c>
      <c r="AY26" s="66"/>
      <c r="AZ26" s="66">
        <f t="shared" si="8"/>
        <v>37.181818181818187</v>
      </c>
      <c r="BA26" s="66">
        <f t="shared" si="9"/>
        <v>3.948051948051948</v>
      </c>
      <c r="BB26" s="67">
        <f t="shared" si="10"/>
        <v>33.233766233766239</v>
      </c>
      <c r="BC26" s="66"/>
      <c r="BD26" s="66">
        <f t="shared" si="11"/>
        <v>33.233766233766239</v>
      </c>
      <c r="BE26" s="66">
        <f t="shared" si="12"/>
        <v>25.662337662337663</v>
      </c>
      <c r="BF26" s="67">
        <f t="shared" si="13"/>
        <v>7.5714285714285765</v>
      </c>
      <c r="BG26" s="66">
        <f>AR26*19</f>
        <v>18.753246753246753</v>
      </c>
      <c r="BH26" s="68">
        <f t="shared" si="15"/>
        <v>40.467532467532465</v>
      </c>
      <c r="BI26" s="69">
        <f t="shared" si="16"/>
        <v>-32.896103896103888</v>
      </c>
      <c r="BJ26" s="66">
        <f t="shared" si="17"/>
        <v>-5.482683982683981</v>
      </c>
      <c r="BK26" s="66">
        <f t="shared" si="18"/>
        <v>6</v>
      </c>
      <c r="BL26" s="66">
        <v>30</v>
      </c>
      <c r="BM26" s="66">
        <v>30</v>
      </c>
      <c r="BN26" s="66">
        <v>30</v>
      </c>
      <c r="BO26" s="66">
        <v>0</v>
      </c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</row>
    <row r="27" spans="1:80" ht="12" customHeight="1" x14ac:dyDescent="0.25">
      <c r="A27" s="89" t="s">
        <v>70</v>
      </c>
      <c r="B27" s="53">
        <v>0</v>
      </c>
      <c r="C27" s="54" t="s">
        <v>102</v>
      </c>
      <c r="D27" s="55">
        <v>48.471666916167663</v>
      </c>
      <c r="E27" s="3" t="s">
        <v>103</v>
      </c>
      <c r="F27" s="56">
        <v>2</v>
      </c>
      <c r="G27" s="56">
        <v>1</v>
      </c>
      <c r="H27" s="57" t="e">
        <f>AN27/#REF!</f>
        <v>#REF!</v>
      </c>
      <c r="I27" s="58" t="s">
        <v>71</v>
      </c>
      <c r="J27" s="59">
        <v>12</v>
      </c>
      <c r="K27" s="60">
        <v>38</v>
      </c>
      <c r="L27" s="61">
        <v>17</v>
      </c>
      <c r="M27" s="61">
        <v>22</v>
      </c>
      <c r="N27" s="61">
        <v>22</v>
      </c>
      <c r="O27" s="61">
        <v>24</v>
      </c>
      <c r="P27" s="61">
        <v>19</v>
      </c>
      <c r="Q27" s="61">
        <v>28</v>
      </c>
      <c r="R27" s="61">
        <v>16</v>
      </c>
      <c r="S27" s="61">
        <v>20</v>
      </c>
      <c r="T27" s="61">
        <v>15</v>
      </c>
      <c r="U27" s="61">
        <v>21</v>
      </c>
      <c r="V27" s="61">
        <v>23</v>
      </c>
      <c r="W27" s="61">
        <v>29</v>
      </c>
      <c r="X27" s="61">
        <v>17</v>
      </c>
      <c r="Y27" s="61">
        <v>19</v>
      </c>
      <c r="Z27" s="61">
        <v>20</v>
      </c>
      <c r="AA27" s="61">
        <v>22</v>
      </c>
      <c r="AB27" s="61">
        <v>33</v>
      </c>
      <c r="AC27" s="61">
        <v>24</v>
      </c>
      <c r="AD27" s="61">
        <v>13</v>
      </c>
      <c r="AE27" s="61">
        <v>15</v>
      </c>
      <c r="AF27" s="61">
        <v>33</v>
      </c>
      <c r="AG27" s="61">
        <v>19</v>
      </c>
      <c r="AH27" s="61">
        <v>18</v>
      </c>
      <c r="AI27" s="61">
        <v>27</v>
      </c>
      <c r="AJ27" s="61">
        <v>14</v>
      </c>
      <c r="AK27" s="61">
        <v>12</v>
      </c>
      <c r="AL27" s="61">
        <v>18</v>
      </c>
      <c r="AM27" s="61">
        <v>3</v>
      </c>
      <c r="AN27" s="62">
        <f t="shared" si="0"/>
        <v>20.107142857142858</v>
      </c>
      <c r="AO27" s="63">
        <f t="shared" si="19"/>
        <v>20.107142857142858</v>
      </c>
      <c r="AP27" s="64">
        <v>0</v>
      </c>
      <c r="AQ27" s="64">
        <f t="shared" si="1"/>
        <v>20.75</v>
      </c>
      <c r="AR27" s="65">
        <f t="shared" si="2"/>
        <v>0.91396103896103897</v>
      </c>
      <c r="AS27" s="66">
        <f t="shared" si="3"/>
        <v>6.3977272727272725</v>
      </c>
      <c r="AT27" s="67">
        <f t="shared" si="4"/>
        <v>31.602272727272727</v>
      </c>
      <c r="AU27" s="66">
        <v>6</v>
      </c>
      <c r="AV27" s="66">
        <f t="shared" si="5"/>
        <v>37.602272727272727</v>
      </c>
      <c r="AW27" s="66">
        <f t="shared" si="6"/>
        <v>6.3977272727272725</v>
      </c>
      <c r="AX27" s="67">
        <f t="shared" si="7"/>
        <v>31.204545454545453</v>
      </c>
      <c r="AY27" s="66"/>
      <c r="AZ27" s="66">
        <f t="shared" si="8"/>
        <v>31.204545454545453</v>
      </c>
      <c r="BA27" s="66">
        <f t="shared" si="9"/>
        <v>3.6558441558441559</v>
      </c>
      <c r="BB27" s="67">
        <f t="shared" si="10"/>
        <v>27.548701298701296</v>
      </c>
      <c r="BC27" s="66"/>
      <c r="BD27" s="66">
        <f t="shared" si="11"/>
        <v>27.548701298701296</v>
      </c>
      <c r="BE27" s="66">
        <f t="shared" si="12"/>
        <v>23.762987012987015</v>
      </c>
      <c r="BF27" s="67">
        <f t="shared" si="13"/>
        <v>3.7857142857142811</v>
      </c>
      <c r="BG27" s="66">
        <f>AR27*19</f>
        <v>17.365259740259742</v>
      </c>
      <c r="BH27" s="68">
        <f t="shared" si="15"/>
        <v>37.472402597402599</v>
      </c>
      <c r="BI27" s="69">
        <f t="shared" si="16"/>
        <v>-33.686688311688314</v>
      </c>
      <c r="BJ27" s="66">
        <f t="shared" si="17"/>
        <v>-16.843344155844157</v>
      </c>
      <c r="BK27" s="66">
        <f t="shared" si="18"/>
        <v>17</v>
      </c>
      <c r="BL27" s="66">
        <v>26</v>
      </c>
      <c r="BM27" s="66">
        <v>26</v>
      </c>
      <c r="BN27" s="66">
        <v>6</v>
      </c>
      <c r="BO27" s="66">
        <v>0</v>
      </c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</row>
    <row r="28" spans="1:80" ht="12" customHeight="1" x14ac:dyDescent="0.25">
      <c r="A28" s="52" t="s">
        <v>104</v>
      </c>
      <c r="B28" s="53">
        <v>0</v>
      </c>
      <c r="C28" s="54" t="s">
        <v>54</v>
      </c>
      <c r="D28" s="55">
        <v>13.826111111111112</v>
      </c>
      <c r="E28" s="3"/>
      <c r="F28" s="56">
        <v>6</v>
      </c>
      <c r="G28" s="56">
        <v>1</v>
      </c>
      <c r="H28" s="57" t="e">
        <f>AN28/#REF!</f>
        <v>#REF!</v>
      </c>
      <c r="I28" s="58" t="s">
        <v>55</v>
      </c>
      <c r="J28" s="59">
        <v>0</v>
      </c>
      <c r="K28" s="60">
        <v>39</v>
      </c>
      <c r="L28" s="61">
        <v>12</v>
      </c>
      <c r="M28" s="61">
        <v>12</v>
      </c>
      <c r="N28" s="61">
        <v>25</v>
      </c>
      <c r="O28" s="61">
        <v>19</v>
      </c>
      <c r="P28" s="61">
        <v>15</v>
      </c>
      <c r="Q28" s="61">
        <v>21</v>
      </c>
      <c r="R28" s="61">
        <v>2</v>
      </c>
      <c r="S28" s="61">
        <v>22</v>
      </c>
      <c r="T28" s="61">
        <v>21</v>
      </c>
      <c r="U28" s="61">
        <v>31</v>
      </c>
      <c r="V28" s="61">
        <v>1</v>
      </c>
      <c r="W28" s="61">
        <v>18</v>
      </c>
      <c r="X28" s="61">
        <v>20</v>
      </c>
      <c r="Y28" s="61">
        <v>21</v>
      </c>
      <c r="Z28" s="61">
        <v>20</v>
      </c>
      <c r="AA28" s="61">
        <v>17</v>
      </c>
      <c r="AB28" s="61">
        <v>22</v>
      </c>
      <c r="AC28" s="61">
        <v>22</v>
      </c>
      <c r="AD28" s="61">
        <v>17</v>
      </c>
      <c r="AE28" s="61">
        <v>3</v>
      </c>
      <c r="AF28" s="61">
        <v>22</v>
      </c>
      <c r="AG28" s="61">
        <v>27</v>
      </c>
      <c r="AH28" s="61">
        <v>24</v>
      </c>
      <c r="AI28" s="61">
        <v>14</v>
      </c>
      <c r="AJ28" s="61">
        <v>15</v>
      </c>
      <c r="AK28" s="61">
        <v>18</v>
      </c>
      <c r="AL28" s="61">
        <v>18</v>
      </c>
      <c r="AM28" s="61">
        <v>1</v>
      </c>
      <c r="AN28" s="62">
        <f t="shared" si="0"/>
        <v>17.142857142857142</v>
      </c>
      <c r="AO28" s="63">
        <f t="shared" si="19"/>
        <v>17.142857142857142</v>
      </c>
      <c r="AP28" s="64">
        <v>0</v>
      </c>
      <c r="AQ28" s="64">
        <f t="shared" si="1"/>
        <v>18.625</v>
      </c>
      <c r="AR28" s="65">
        <f t="shared" si="2"/>
        <v>0.77922077922077915</v>
      </c>
      <c r="AS28" s="66">
        <f t="shared" si="3"/>
        <v>5.4545454545454541</v>
      </c>
      <c r="AT28" s="67">
        <f t="shared" si="4"/>
        <v>33.545454545454547</v>
      </c>
      <c r="AU28" s="66"/>
      <c r="AV28" s="66">
        <f t="shared" si="5"/>
        <v>33.545454545454547</v>
      </c>
      <c r="AW28" s="66">
        <f t="shared" si="6"/>
        <v>5.4545454545454541</v>
      </c>
      <c r="AX28" s="67">
        <f t="shared" si="7"/>
        <v>28.090909090909093</v>
      </c>
      <c r="AY28" s="66"/>
      <c r="AZ28" s="66">
        <f t="shared" si="8"/>
        <v>28.090909090909093</v>
      </c>
      <c r="BA28" s="66">
        <f t="shared" si="9"/>
        <v>3.1168831168831166</v>
      </c>
      <c r="BB28" s="67">
        <f t="shared" si="10"/>
        <v>24.974025974025977</v>
      </c>
      <c r="BC28" s="66">
        <v>18</v>
      </c>
      <c r="BD28" s="66">
        <f t="shared" si="11"/>
        <v>42.974025974025977</v>
      </c>
      <c r="BE28" s="66">
        <f t="shared" si="12"/>
        <v>20.259740259740258</v>
      </c>
      <c r="BF28" s="67">
        <f t="shared" si="13"/>
        <v>22.714285714285719</v>
      </c>
      <c r="BG28" s="66">
        <f>AR28*23</f>
        <v>17.922077922077921</v>
      </c>
      <c r="BH28" s="68">
        <f t="shared" si="15"/>
        <v>35.064935064935064</v>
      </c>
      <c r="BI28" s="69">
        <f t="shared" si="16"/>
        <v>-12.350649350649345</v>
      </c>
      <c r="BJ28" s="66">
        <f t="shared" si="17"/>
        <v>-2.0584415584415576</v>
      </c>
      <c r="BK28" s="66">
        <f t="shared" si="18"/>
        <v>3</v>
      </c>
      <c r="BL28" s="66">
        <v>12</v>
      </c>
      <c r="BM28" s="66">
        <v>12</v>
      </c>
      <c r="BN28" s="66">
        <v>0</v>
      </c>
      <c r="BO28" s="66">
        <v>0</v>
      </c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</row>
    <row r="29" spans="1:80" ht="12" customHeight="1" x14ac:dyDescent="0.25">
      <c r="A29" s="89" t="s">
        <v>105</v>
      </c>
      <c r="B29" s="53">
        <v>0</v>
      </c>
      <c r="C29" s="73" t="s">
        <v>83</v>
      </c>
      <c r="D29" s="55">
        <v>0</v>
      </c>
      <c r="E29" s="74"/>
      <c r="F29" s="56">
        <v>6</v>
      </c>
      <c r="G29" s="56">
        <v>1</v>
      </c>
      <c r="H29" s="75" t="e">
        <f>AN29/#REF!</f>
        <v>#REF!</v>
      </c>
      <c r="I29" s="75"/>
      <c r="J29" s="59">
        <v>17</v>
      </c>
      <c r="K29" s="60">
        <v>46</v>
      </c>
      <c r="L29" s="61">
        <v>0</v>
      </c>
      <c r="M29" s="61">
        <v>5</v>
      </c>
      <c r="N29" s="61">
        <v>3</v>
      </c>
      <c r="O29" s="61">
        <v>8</v>
      </c>
      <c r="P29" s="61">
        <v>12</v>
      </c>
      <c r="Q29" s="61">
        <v>6</v>
      </c>
      <c r="R29" s="61">
        <v>8</v>
      </c>
      <c r="S29" s="61">
        <v>8</v>
      </c>
      <c r="T29" s="61">
        <v>8</v>
      </c>
      <c r="U29" s="61">
        <v>18</v>
      </c>
      <c r="V29" s="61">
        <v>12</v>
      </c>
      <c r="W29" s="61">
        <v>0</v>
      </c>
      <c r="X29" s="61">
        <v>16</v>
      </c>
      <c r="Y29" s="61">
        <v>4</v>
      </c>
      <c r="Z29" s="61">
        <v>12</v>
      </c>
      <c r="AA29" s="61">
        <v>30</v>
      </c>
      <c r="AB29" s="61">
        <v>10</v>
      </c>
      <c r="AC29" s="61">
        <v>8</v>
      </c>
      <c r="AD29" s="61">
        <v>32</v>
      </c>
      <c r="AE29" s="61">
        <v>18</v>
      </c>
      <c r="AF29" s="61">
        <v>30</v>
      </c>
      <c r="AG29" s="61">
        <v>10</v>
      </c>
      <c r="AH29" s="61">
        <v>26</v>
      </c>
      <c r="AI29" s="61">
        <v>14</v>
      </c>
      <c r="AJ29" s="61">
        <v>3</v>
      </c>
      <c r="AK29" s="61">
        <v>25</v>
      </c>
      <c r="AL29" s="61">
        <v>16</v>
      </c>
      <c r="AM29" s="61">
        <v>16</v>
      </c>
      <c r="AN29" s="62">
        <f t="shared" si="0"/>
        <v>12.785714285714286</v>
      </c>
      <c r="AO29" s="63">
        <f t="shared" si="19"/>
        <v>12.785714285714286</v>
      </c>
      <c r="AP29" s="64">
        <v>0</v>
      </c>
      <c r="AQ29" s="64">
        <f t="shared" si="1"/>
        <v>12.5</v>
      </c>
      <c r="AR29" s="65">
        <f t="shared" si="2"/>
        <v>0.58116883116883122</v>
      </c>
      <c r="AS29" s="66">
        <f t="shared" si="3"/>
        <v>4.0681818181818183</v>
      </c>
      <c r="AT29" s="67">
        <f t="shared" si="4"/>
        <v>41.93181818181818</v>
      </c>
      <c r="AU29" s="66"/>
      <c r="AV29" s="66">
        <f t="shared" si="5"/>
        <v>41.93181818181818</v>
      </c>
      <c r="AW29" s="66">
        <f t="shared" si="6"/>
        <v>4.0681818181818183</v>
      </c>
      <c r="AX29" s="67">
        <f t="shared" si="7"/>
        <v>37.86363636363636</v>
      </c>
      <c r="AY29" s="66"/>
      <c r="AZ29" s="66">
        <f t="shared" si="8"/>
        <v>37.86363636363636</v>
      </c>
      <c r="BA29" s="66">
        <f t="shared" si="9"/>
        <v>2.3246753246753249</v>
      </c>
      <c r="BB29" s="67">
        <f t="shared" si="10"/>
        <v>35.538961038961034</v>
      </c>
      <c r="BC29" s="66"/>
      <c r="BD29" s="66">
        <f t="shared" si="11"/>
        <v>35.538961038961034</v>
      </c>
      <c r="BE29" s="66">
        <f t="shared" si="12"/>
        <v>15.110389610389612</v>
      </c>
      <c r="BF29" s="67">
        <f t="shared" si="13"/>
        <v>20.428571428571423</v>
      </c>
      <c r="BG29" s="66">
        <f t="shared" ref="BG29:BG37" si="20">AR29*19</f>
        <v>11.042207792207794</v>
      </c>
      <c r="BH29" s="68">
        <f t="shared" si="15"/>
        <v>23.827922077922082</v>
      </c>
      <c r="BI29" s="69">
        <f t="shared" si="16"/>
        <v>-3.3993506493506587</v>
      </c>
      <c r="BJ29" s="66">
        <f t="shared" si="17"/>
        <v>-0.56655844155844315</v>
      </c>
      <c r="BK29" s="66">
        <f t="shared" si="18"/>
        <v>1</v>
      </c>
      <c r="BL29" s="66">
        <v>30</v>
      </c>
      <c r="BM29" s="66">
        <v>30</v>
      </c>
      <c r="BN29" s="66">
        <v>0</v>
      </c>
      <c r="BO29" s="66">
        <v>0</v>
      </c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</row>
    <row r="30" spans="1:80" ht="12" customHeight="1" x14ac:dyDescent="0.25">
      <c r="A30" s="89" t="s">
        <v>106</v>
      </c>
      <c r="B30" s="53">
        <v>0</v>
      </c>
      <c r="C30" s="54" t="s">
        <v>89</v>
      </c>
      <c r="D30" s="55">
        <v>11.878231481481482</v>
      </c>
      <c r="E30" s="3" t="s">
        <v>107</v>
      </c>
      <c r="F30" s="56">
        <v>12</v>
      </c>
      <c r="G30" s="56">
        <v>1</v>
      </c>
      <c r="H30" s="57" t="e">
        <f>AN30/#REF!</f>
        <v>#REF!</v>
      </c>
      <c r="I30" s="58" t="s">
        <v>55</v>
      </c>
      <c r="J30" s="59">
        <v>0</v>
      </c>
      <c r="K30" s="60">
        <v>31</v>
      </c>
      <c r="L30" s="61">
        <v>4</v>
      </c>
      <c r="M30" s="61">
        <v>9</v>
      </c>
      <c r="N30" s="61">
        <v>0</v>
      </c>
      <c r="O30" s="61">
        <v>9</v>
      </c>
      <c r="P30" s="61">
        <v>19</v>
      </c>
      <c r="Q30" s="61">
        <v>14</v>
      </c>
      <c r="R30" s="61">
        <v>0</v>
      </c>
      <c r="S30" s="61">
        <v>18</v>
      </c>
      <c r="T30" s="61">
        <v>0</v>
      </c>
      <c r="U30" s="61">
        <v>10</v>
      </c>
      <c r="V30" s="61">
        <v>5</v>
      </c>
      <c r="W30" s="61">
        <v>17</v>
      </c>
      <c r="X30" s="61">
        <v>1</v>
      </c>
      <c r="Y30" s="61">
        <v>6</v>
      </c>
      <c r="Z30" s="61">
        <v>7</v>
      </c>
      <c r="AA30" s="61">
        <v>17</v>
      </c>
      <c r="AB30" s="61">
        <v>9</v>
      </c>
      <c r="AC30" s="61">
        <v>13</v>
      </c>
      <c r="AD30" s="61">
        <v>10</v>
      </c>
      <c r="AE30" s="61">
        <v>8</v>
      </c>
      <c r="AF30" s="61">
        <v>12</v>
      </c>
      <c r="AG30" s="61">
        <v>1</v>
      </c>
      <c r="AH30" s="61">
        <v>20</v>
      </c>
      <c r="AI30" s="61">
        <v>15</v>
      </c>
      <c r="AJ30" s="61">
        <v>10</v>
      </c>
      <c r="AK30" s="61">
        <v>14</v>
      </c>
      <c r="AL30" s="61">
        <v>23</v>
      </c>
      <c r="AM30" s="61">
        <v>0</v>
      </c>
      <c r="AN30" s="62">
        <f t="shared" si="0"/>
        <v>9.6785714285714288</v>
      </c>
      <c r="AO30" s="63">
        <f t="shared" si="19"/>
        <v>9.6785714285714288</v>
      </c>
      <c r="AP30" s="64">
        <v>0</v>
      </c>
      <c r="AQ30" s="64">
        <f t="shared" si="1"/>
        <v>7.875</v>
      </c>
      <c r="AR30" s="65">
        <f t="shared" si="2"/>
        <v>0.43993506493506496</v>
      </c>
      <c r="AS30" s="66">
        <f t="shared" si="3"/>
        <v>3.0795454545454546</v>
      </c>
      <c r="AT30" s="67">
        <f t="shared" si="4"/>
        <v>27.920454545454547</v>
      </c>
      <c r="AU30" s="66"/>
      <c r="AV30" s="66">
        <f t="shared" si="5"/>
        <v>27.920454545454547</v>
      </c>
      <c r="AW30" s="66">
        <f t="shared" si="6"/>
        <v>3.0795454545454546</v>
      </c>
      <c r="AX30" s="67">
        <f t="shared" si="7"/>
        <v>24.840909090909093</v>
      </c>
      <c r="AY30" s="66"/>
      <c r="AZ30" s="66">
        <f t="shared" si="8"/>
        <v>24.840909090909093</v>
      </c>
      <c r="BA30" s="66">
        <f t="shared" si="9"/>
        <v>1.7597402597402598</v>
      </c>
      <c r="BB30" s="67">
        <f t="shared" si="10"/>
        <v>23.081168831168835</v>
      </c>
      <c r="BC30" s="66">
        <v>12</v>
      </c>
      <c r="BD30" s="66">
        <f t="shared" si="11"/>
        <v>35.081168831168839</v>
      </c>
      <c r="BE30" s="66">
        <f t="shared" si="12"/>
        <v>11.438311688311689</v>
      </c>
      <c r="BF30" s="67">
        <f t="shared" si="13"/>
        <v>23.642857142857149</v>
      </c>
      <c r="BG30" s="66">
        <f t="shared" si="20"/>
        <v>8.3587662337662341</v>
      </c>
      <c r="BH30" s="68">
        <f t="shared" si="15"/>
        <v>18.037337662337663</v>
      </c>
      <c r="BI30" s="69">
        <f t="shared" si="16"/>
        <v>5.6055194805194866</v>
      </c>
      <c r="BJ30" s="66">
        <f t="shared" si="17"/>
        <v>0.46712662337662386</v>
      </c>
      <c r="BK30" s="66">
        <f t="shared" si="18"/>
        <v>1</v>
      </c>
      <c r="BL30" s="66">
        <v>24</v>
      </c>
      <c r="BM30" s="66">
        <v>24</v>
      </c>
      <c r="BN30" s="66">
        <v>0</v>
      </c>
      <c r="BO30" s="66">
        <v>0</v>
      </c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</row>
    <row r="31" spans="1:80" ht="12" customHeight="1" x14ac:dyDescent="0.25">
      <c r="A31" s="52" t="s">
        <v>108</v>
      </c>
      <c r="B31" s="53">
        <v>0</v>
      </c>
      <c r="C31" s="54" t="s">
        <v>74</v>
      </c>
      <c r="D31" s="55">
        <v>103.52499999999998</v>
      </c>
      <c r="E31" s="3"/>
      <c r="F31" s="56">
        <v>6</v>
      </c>
      <c r="G31" s="56">
        <v>1</v>
      </c>
      <c r="H31" s="57" t="e">
        <f>AN31/#REF!</f>
        <v>#REF!</v>
      </c>
      <c r="I31" s="58" t="s">
        <v>55</v>
      </c>
      <c r="J31" s="59">
        <v>0</v>
      </c>
      <c r="K31" s="60">
        <v>14</v>
      </c>
      <c r="L31" s="61">
        <v>5</v>
      </c>
      <c r="M31" s="61">
        <v>9</v>
      </c>
      <c r="N31" s="61">
        <v>10</v>
      </c>
      <c r="O31" s="61">
        <v>14</v>
      </c>
      <c r="P31" s="61">
        <v>12</v>
      </c>
      <c r="Q31" s="61">
        <v>17</v>
      </c>
      <c r="R31" s="61">
        <v>6</v>
      </c>
      <c r="S31" s="61">
        <v>11</v>
      </c>
      <c r="T31" s="61">
        <v>45</v>
      </c>
      <c r="U31" s="61">
        <v>19</v>
      </c>
      <c r="V31" s="61">
        <v>36</v>
      </c>
      <c r="W31" s="61">
        <v>5</v>
      </c>
      <c r="X31" s="61">
        <v>33</v>
      </c>
      <c r="Y31" s="61">
        <v>47</v>
      </c>
      <c r="Z31" s="61">
        <v>53</v>
      </c>
      <c r="AA31" s="61">
        <v>30</v>
      </c>
      <c r="AB31" s="61">
        <v>54</v>
      </c>
      <c r="AC31" s="61">
        <v>18</v>
      </c>
      <c r="AD31" s="61">
        <v>16</v>
      </c>
      <c r="AE31" s="61">
        <v>20</v>
      </c>
      <c r="AF31" s="61">
        <v>21</v>
      </c>
      <c r="AG31" s="61">
        <v>29</v>
      </c>
      <c r="AH31" s="61">
        <v>17</v>
      </c>
      <c r="AI31" s="61">
        <v>22</v>
      </c>
      <c r="AJ31" s="61">
        <v>22</v>
      </c>
      <c r="AK31" s="61">
        <v>13</v>
      </c>
      <c r="AL31" s="61">
        <v>7</v>
      </c>
      <c r="AM31" s="61">
        <v>20</v>
      </c>
      <c r="AN31" s="62">
        <f t="shared" si="0"/>
        <v>21.821428571428573</v>
      </c>
      <c r="AO31" s="63">
        <f t="shared" si="19"/>
        <v>21.821428571428573</v>
      </c>
      <c r="AP31" s="64">
        <v>0</v>
      </c>
      <c r="AQ31" s="64">
        <f t="shared" si="1"/>
        <v>33.5</v>
      </c>
      <c r="AR31" s="65">
        <f t="shared" si="2"/>
        <v>0.99188311688311692</v>
      </c>
      <c r="AS31" s="66">
        <f t="shared" si="3"/>
        <v>6.9431818181818183</v>
      </c>
      <c r="AT31" s="67">
        <f t="shared" si="4"/>
        <v>7.0568181818181817</v>
      </c>
      <c r="AU31" s="66">
        <v>54</v>
      </c>
      <c r="AV31" s="66">
        <f t="shared" si="5"/>
        <v>61.05681818181818</v>
      </c>
      <c r="AW31" s="66">
        <f t="shared" si="6"/>
        <v>6.9431818181818183</v>
      </c>
      <c r="AX31" s="67">
        <f t="shared" si="7"/>
        <v>54.11363636363636</v>
      </c>
      <c r="AY31" s="66"/>
      <c r="AZ31" s="66">
        <f t="shared" si="8"/>
        <v>54.11363636363636</v>
      </c>
      <c r="BA31" s="66">
        <f t="shared" si="9"/>
        <v>3.9675324675324677</v>
      </c>
      <c r="BB31" s="67">
        <f t="shared" si="10"/>
        <v>50.146103896103895</v>
      </c>
      <c r="BC31" s="66"/>
      <c r="BD31" s="66">
        <f t="shared" si="11"/>
        <v>50.146103896103895</v>
      </c>
      <c r="BE31" s="66">
        <f t="shared" si="12"/>
        <v>25.788961038961041</v>
      </c>
      <c r="BF31" s="67">
        <f t="shared" si="13"/>
        <v>24.357142857142854</v>
      </c>
      <c r="BG31" s="66">
        <f t="shared" si="20"/>
        <v>18.845779220779221</v>
      </c>
      <c r="BH31" s="68">
        <f t="shared" si="15"/>
        <v>40.66720779220779</v>
      </c>
      <c r="BI31" s="69">
        <f t="shared" si="16"/>
        <v>-16.310064935064936</v>
      </c>
      <c r="BJ31" s="66">
        <f t="shared" si="17"/>
        <v>-2.7183441558441559</v>
      </c>
      <c r="BK31" s="66">
        <f t="shared" si="18"/>
        <v>3</v>
      </c>
      <c r="BL31" s="66">
        <v>12</v>
      </c>
      <c r="BM31" s="66">
        <v>12</v>
      </c>
      <c r="BN31" s="66">
        <v>54</v>
      </c>
      <c r="BO31" s="66">
        <v>0</v>
      </c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</row>
    <row r="32" spans="1:80" ht="12" customHeight="1" x14ac:dyDescent="0.25">
      <c r="A32" s="91" t="s">
        <v>109</v>
      </c>
      <c r="B32" s="53">
        <v>0</v>
      </c>
      <c r="C32" s="73" t="s">
        <v>58</v>
      </c>
      <c r="D32" s="55">
        <v>16.543499999999998</v>
      </c>
      <c r="E32" s="74"/>
      <c r="F32" s="56">
        <v>6</v>
      </c>
      <c r="G32" s="56">
        <v>1</v>
      </c>
      <c r="H32" s="75" t="e">
        <f>AN32/#REF!</f>
        <v>#REF!</v>
      </c>
      <c r="I32" s="76"/>
      <c r="J32" s="59">
        <v>0</v>
      </c>
      <c r="K32" s="60">
        <v>58</v>
      </c>
      <c r="L32" s="61">
        <v>1</v>
      </c>
      <c r="M32" s="61">
        <v>10</v>
      </c>
      <c r="N32" s="61">
        <v>10</v>
      </c>
      <c r="O32" s="61">
        <v>8</v>
      </c>
      <c r="P32" s="61">
        <v>16</v>
      </c>
      <c r="Q32" s="61">
        <v>10</v>
      </c>
      <c r="R32" s="61">
        <v>8</v>
      </c>
      <c r="S32" s="61">
        <v>8</v>
      </c>
      <c r="T32" s="61">
        <v>10</v>
      </c>
      <c r="U32" s="61">
        <v>18</v>
      </c>
      <c r="V32" s="61">
        <v>12</v>
      </c>
      <c r="W32" s="61">
        <v>0</v>
      </c>
      <c r="X32" s="61">
        <v>16</v>
      </c>
      <c r="Y32" s="61">
        <v>5</v>
      </c>
      <c r="Z32" s="61">
        <v>12</v>
      </c>
      <c r="AA32" s="61">
        <v>26</v>
      </c>
      <c r="AB32" s="61">
        <v>6</v>
      </c>
      <c r="AC32" s="61">
        <v>11</v>
      </c>
      <c r="AD32" s="61">
        <v>31</v>
      </c>
      <c r="AE32" s="61">
        <v>20</v>
      </c>
      <c r="AF32" s="61">
        <v>15</v>
      </c>
      <c r="AG32" s="61">
        <v>15</v>
      </c>
      <c r="AH32" s="61">
        <v>28</v>
      </c>
      <c r="AI32" s="61">
        <v>8</v>
      </c>
      <c r="AJ32" s="61">
        <v>3</v>
      </c>
      <c r="AK32" s="61">
        <v>21</v>
      </c>
      <c r="AL32" s="61">
        <v>8</v>
      </c>
      <c r="AM32" s="61">
        <v>4</v>
      </c>
      <c r="AN32" s="62">
        <f t="shared" si="0"/>
        <v>12.142857142857142</v>
      </c>
      <c r="AO32" s="63">
        <f t="shared" si="19"/>
        <v>12.142857142857142</v>
      </c>
      <c r="AP32" s="64">
        <v>0</v>
      </c>
      <c r="AQ32" s="64">
        <f t="shared" si="1"/>
        <v>12.375</v>
      </c>
      <c r="AR32" s="65">
        <f t="shared" si="2"/>
        <v>0.55194805194805197</v>
      </c>
      <c r="AS32" s="66">
        <f t="shared" si="3"/>
        <v>3.8636363636363638</v>
      </c>
      <c r="AT32" s="67">
        <f t="shared" si="4"/>
        <v>54.136363636363633</v>
      </c>
      <c r="AU32" s="66"/>
      <c r="AV32" s="66">
        <f t="shared" si="5"/>
        <v>54.136363636363633</v>
      </c>
      <c r="AW32" s="66">
        <f t="shared" si="6"/>
        <v>3.8636363636363638</v>
      </c>
      <c r="AX32" s="67">
        <f t="shared" si="7"/>
        <v>50.272727272727266</v>
      </c>
      <c r="AY32" s="66"/>
      <c r="AZ32" s="66">
        <f t="shared" si="8"/>
        <v>50.272727272727266</v>
      </c>
      <c r="BA32" s="66">
        <f t="shared" si="9"/>
        <v>2.2077922077922079</v>
      </c>
      <c r="BB32" s="67">
        <f t="shared" si="10"/>
        <v>48.064935064935057</v>
      </c>
      <c r="BC32" s="66"/>
      <c r="BD32" s="66">
        <f t="shared" si="11"/>
        <v>48.064935064935057</v>
      </c>
      <c r="BE32" s="66">
        <f t="shared" si="12"/>
        <v>14.350649350649352</v>
      </c>
      <c r="BF32" s="67">
        <f t="shared" si="13"/>
        <v>33.714285714285708</v>
      </c>
      <c r="BG32" s="66">
        <f t="shared" si="20"/>
        <v>10.487012987012987</v>
      </c>
      <c r="BH32" s="68">
        <f t="shared" si="15"/>
        <v>22.629870129870127</v>
      </c>
      <c r="BI32" s="69">
        <f t="shared" si="16"/>
        <v>11.084415584415581</v>
      </c>
      <c r="BJ32" s="66">
        <f t="shared" si="17"/>
        <v>1.8474025974025967</v>
      </c>
      <c r="BK32" s="66">
        <f t="shared" si="18"/>
        <v>2</v>
      </c>
      <c r="BL32" s="66"/>
      <c r="BM32" s="66"/>
      <c r="BN32" s="66">
        <v>0</v>
      </c>
      <c r="BO32" s="66">
        <v>0</v>
      </c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</row>
    <row r="33" spans="1:85" ht="12" customHeight="1" x14ac:dyDescent="0.25">
      <c r="A33" s="89" t="s">
        <v>110</v>
      </c>
      <c r="B33" s="53" t="s">
        <v>110</v>
      </c>
      <c r="C33" s="54" t="s">
        <v>111</v>
      </c>
      <c r="D33" s="55">
        <v>25.973499999999998</v>
      </c>
      <c r="E33" s="70" t="s">
        <v>112</v>
      </c>
      <c r="F33" s="56">
        <v>6</v>
      </c>
      <c r="G33" s="56">
        <v>1</v>
      </c>
      <c r="H33" s="57" t="e">
        <f>AN33/#REF!</f>
        <v>#REF!</v>
      </c>
      <c r="I33" s="58" t="s">
        <v>55</v>
      </c>
      <c r="J33" s="59">
        <v>0</v>
      </c>
      <c r="K33" s="60">
        <v>195</v>
      </c>
      <c r="L33" s="61">
        <v>2</v>
      </c>
      <c r="M33" s="61">
        <v>0</v>
      </c>
      <c r="N33" s="61">
        <v>0</v>
      </c>
      <c r="O33" s="61">
        <v>0</v>
      </c>
      <c r="P33" s="61">
        <v>6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6</v>
      </c>
      <c r="AA33" s="61">
        <v>0</v>
      </c>
      <c r="AB33" s="61">
        <v>2</v>
      </c>
      <c r="AC33" s="61">
        <v>0</v>
      </c>
      <c r="AD33" s="61">
        <v>0</v>
      </c>
      <c r="AE33" s="61">
        <v>0</v>
      </c>
      <c r="AF33" s="61">
        <v>1</v>
      </c>
      <c r="AG33" s="61">
        <v>0</v>
      </c>
      <c r="AH33" s="61">
        <v>2</v>
      </c>
      <c r="AI33" s="61">
        <v>14</v>
      </c>
      <c r="AJ33" s="61">
        <v>30</v>
      </c>
      <c r="AK33" s="61">
        <v>13</v>
      </c>
      <c r="AL33" s="61">
        <v>9</v>
      </c>
      <c r="AM33" s="61">
        <v>0</v>
      </c>
      <c r="AN33" s="62">
        <f t="shared" si="0"/>
        <v>55.035714285714285</v>
      </c>
      <c r="AO33" s="63">
        <f t="shared" si="19"/>
        <v>3.0357142857142856</v>
      </c>
      <c r="AP33" s="64">
        <v>52</v>
      </c>
      <c r="AQ33" s="64">
        <f t="shared" si="1"/>
        <v>0.75</v>
      </c>
      <c r="AR33" s="65">
        <f t="shared" si="2"/>
        <v>2.5016233766233764</v>
      </c>
      <c r="AS33" s="66">
        <f t="shared" si="3"/>
        <v>17.511363636363633</v>
      </c>
      <c r="AT33" s="67">
        <f t="shared" si="4"/>
        <v>177.48863636363637</v>
      </c>
      <c r="AU33" s="66">
        <v>36</v>
      </c>
      <c r="AV33" s="66">
        <f t="shared" si="5"/>
        <v>213.48863636363637</v>
      </c>
      <c r="AW33" s="66">
        <f t="shared" si="6"/>
        <v>17.511363636363633</v>
      </c>
      <c r="AX33" s="67">
        <f t="shared" si="7"/>
        <v>195.97727272727275</v>
      </c>
      <c r="AY33" s="66"/>
      <c r="AZ33" s="66">
        <f t="shared" si="8"/>
        <v>195.97727272727275</v>
      </c>
      <c r="BA33" s="66">
        <f t="shared" si="9"/>
        <v>10.006493506493506</v>
      </c>
      <c r="BB33" s="67">
        <f t="shared" si="10"/>
        <v>185.97077922077924</v>
      </c>
      <c r="BC33" s="66">
        <v>12</v>
      </c>
      <c r="BD33" s="66">
        <f t="shared" si="11"/>
        <v>197.97077922077924</v>
      </c>
      <c r="BE33" s="66">
        <f t="shared" si="12"/>
        <v>65.04220779220779</v>
      </c>
      <c r="BF33" s="67">
        <f t="shared" si="13"/>
        <v>132.92857142857144</v>
      </c>
      <c r="BG33" s="66">
        <f t="shared" si="20"/>
        <v>47.53084415584415</v>
      </c>
      <c r="BH33" s="68">
        <f t="shared" si="15"/>
        <v>102.56655844155844</v>
      </c>
      <c r="BI33" s="69">
        <f t="shared" si="16"/>
        <v>30.362012987013003</v>
      </c>
      <c r="BJ33" s="66">
        <f t="shared" si="17"/>
        <v>5.0603354978355002</v>
      </c>
      <c r="BK33" s="66">
        <f t="shared" si="18"/>
        <v>6</v>
      </c>
      <c r="BL33" s="66">
        <v>24</v>
      </c>
      <c r="BM33" s="66">
        <v>24</v>
      </c>
      <c r="BN33" s="66">
        <v>36</v>
      </c>
      <c r="BO33" s="66">
        <v>0</v>
      </c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</row>
    <row r="34" spans="1:85" s="78" customFormat="1" ht="12" customHeight="1" x14ac:dyDescent="0.25">
      <c r="A34" s="89" t="s">
        <v>113</v>
      </c>
      <c r="B34" s="53">
        <v>0</v>
      </c>
      <c r="C34" s="54" t="s">
        <v>58</v>
      </c>
      <c r="D34" s="55">
        <v>19.910624999999996</v>
      </c>
      <c r="E34" s="3" t="s">
        <v>114</v>
      </c>
      <c r="F34" s="56">
        <v>6</v>
      </c>
      <c r="G34" s="56">
        <v>1</v>
      </c>
      <c r="H34" s="57" t="e">
        <f>AN34/#REF!</f>
        <v>#REF!</v>
      </c>
      <c r="I34" s="58" t="s">
        <v>60</v>
      </c>
      <c r="J34" s="59">
        <v>0</v>
      </c>
      <c r="K34" s="60">
        <v>6</v>
      </c>
      <c r="L34" s="61">
        <v>6</v>
      </c>
      <c r="M34" s="61">
        <v>12</v>
      </c>
      <c r="N34" s="61">
        <v>17</v>
      </c>
      <c r="O34" s="61">
        <v>19</v>
      </c>
      <c r="P34" s="61">
        <v>-1</v>
      </c>
      <c r="Q34" s="61">
        <v>9</v>
      </c>
      <c r="R34" s="61">
        <v>0</v>
      </c>
      <c r="S34" s="61">
        <v>0</v>
      </c>
      <c r="T34" s="61">
        <v>0</v>
      </c>
      <c r="U34" s="61">
        <v>0</v>
      </c>
      <c r="V34" s="61">
        <v>30</v>
      </c>
      <c r="W34" s="61">
        <v>12</v>
      </c>
      <c r="X34" s="61">
        <v>8</v>
      </c>
      <c r="Y34" s="61">
        <v>11</v>
      </c>
      <c r="Z34" s="61">
        <v>9</v>
      </c>
      <c r="AA34" s="61">
        <v>30</v>
      </c>
      <c r="AB34" s="61">
        <v>12</v>
      </c>
      <c r="AC34" s="61">
        <v>0</v>
      </c>
      <c r="AD34" s="61">
        <v>20</v>
      </c>
      <c r="AE34" s="61">
        <v>12</v>
      </c>
      <c r="AF34" s="61">
        <v>6</v>
      </c>
      <c r="AG34" s="61">
        <v>12</v>
      </c>
      <c r="AH34" s="61">
        <v>6</v>
      </c>
      <c r="AI34" s="61">
        <v>18</v>
      </c>
      <c r="AJ34" s="61">
        <v>12</v>
      </c>
      <c r="AK34" s="61">
        <v>0</v>
      </c>
      <c r="AL34" s="61">
        <v>24</v>
      </c>
      <c r="AM34" s="61">
        <v>6</v>
      </c>
      <c r="AN34" s="62">
        <f t="shared" si="0"/>
        <v>10.357142857142858</v>
      </c>
      <c r="AO34" s="63">
        <f t="shared" si="19"/>
        <v>10.357142857142858</v>
      </c>
      <c r="AP34" s="64">
        <v>0</v>
      </c>
      <c r="AQ34" s="64">
        <f t="shared" si="1"/>
        <v>12.5</v>
      </c>
      <c r="AR34" s="65">
        <f t="shared" si="2"/>
        <v>0.4707792207792208</v>
      </c>
      <c r="AS34" s="66">
        <f t="shared" si="3"/>
        <v>3.2954545454545454</v>
      </c>
      <c r="AT34" s="67">
        <f t="shared" si="4"/>
        <v>2.7045454545454546</v>
      </c>
      <c r="AU34" s="66">
        <v>12</v>
      </c>
      <c r="AV34" s="66">
        <f t="shared" si="5"/>
        <v>14.704545454545455</v>
      </c>
      <c r="AW34" s="66">
        <f t="shared" si="6"/>
        <v>3.2954545454545454</v>
      </c>
      <c r="AX34" s="67">
        <f t="shared" si="7"/>
        <v>11.40909090909091</v>
      </c>
      <c r="AY34" s="66"/>
      <c r="AZ34" s="66">
        <f t="shared" si="8"/>
        <v>11.40909090909091</v>
      </c>
      <c r="BA34" s="66">
        <f t="shared" si="9"/>
        <v>1.8831168831168832</v>
      </c>
      <c r="BB34" s="67">
        <f t="shared" si="10"/>
        <v>9.5259740259740262</v>
      </c>
      <c r="BC34" s="66">
        <v>6</v>
      </c>
      <c r="BD34" s="66">
        <f t="shared" si="11"/>
        <v>15.525974025974026</v>
      </c>
      <c r="BE34" s="66">
        <f t="shared" si="12"/>
        <v>12.240259740259742</v>
      </c>
      <c r="BF34" s="67">
        <f t="shared" si="13"/>
        <v>3.2857142857142847</v>
      </c>
      <c r="BG34" s="66">
        <f t="shared" si="20"/>
        <v>8.9448051948051948</v>
      </c>
      <c r="BH34" s="68">
        <f t="shared" si="15"/>
        <v>19.301948051948052</v>
      </c>
      <c r="BI34" s="69">
        <f t="shared" si="16"/>
        <v>-16.016233766233768</v>
      </c>
      <c r="BJ34" s="66">
        <f t="shared" si="17"/>
        <v>-2.6693722943722946</v>
      </c>
      <c r="BK34" s="66">
        <f t="shared" si="18"/>
        <v>3</v>
      </c>
      <c r="BL34" s="66">
        <v>30</v>
      </c>
      <c r="BM34" s="66">
        <v>30</v>
      </c>
      <c r="BN34" s="66">
        <v>12</v>
      </c>
      <c r="BO34" s="66">
        <v>0</v>
      </c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1"/>
      <c r="CD34" s="1"/>
      <c r="CE34" s="1"/>
      <c r="CF34" s="1"/>
      <c r="CG34" s="1"/>
    </row>
    <row r="35" spans="1:85" ht="12" customHeight="1" x14ac:dyDescent="0.25">
      <c r="A35" s="89" t="s">
        <v>115</v>
      </c>
      <c r="B35" s="53">
        <v>0</v>
      </c>
      <c r="C35" s="54" t="s">
        <v>54</v>
      </c>
      <c r="D35" s="55">
        <v>18.080999999999996</v>
      </c>
      <c r="E35" s="70" t="s">
        <v>116</v>
      </c>
      <c r="F35" s="56">
        <v>6</v>
      </c>
      <c r="G35" s="56">
        <v>1</v>
      </c>
      <c r="H35" s="57" t="e">
        <f>AN35/#REF!</f>
        <v>#REF!</v>
      </c>
      <c r="I35" s="58" t="s">
        <v>55</v>
      </c>
      <c r="J35" s="59">
        <v>0</v>
      </c>
      <c r="K35" s="60">
        <v>14</v>
      </c>
      <c r="L35" s="61">
        <v>11</v>
      </c>
      <c r="M35" s="61">
        <v>7</v>
      </c>
      <c r="N35" s="61">
        <v>10</v>
      </c>
      <c r="O35" s="61">
        <v>10</v>
      </c>
      <c r="P35" s="61">
        <v>12</v>
      </c>
      <c r="Q35" s="61">
        <v>4</v>
      </c>
      <c r="R35" s="61">
        <v>17</v>
      </c>
      <c r="S35" s="61">
        <v>5</v>
      </c>
      <c r="T35" s="61">
        <v>9</v>
      </c>
      <c r="U35" s="61">
        <v>13</v>
      </c>
      <c r="V35" s="61">
        <v>0</v>
      </c>
      <c r="W35" s="61">
        <v>12</v>
      </c>
      <c r="X35" s="61">
        <v>13</v>
      </c>
      <c r="Y35" s="61">
        <v>6</v>
      </c>
      <c r="Z35" s="61">
        <v>9</v>
      </c>
      <c r="AA35" s="61">
        <v>12</v>
      </c>
      <c r="AB35" s="61">
        <v>8</v>
      </c>
      <c r="AC35" s="61">
        <v>18</v>
      </c>
      <c r="AD35" s="61">
        <v>10</v>
      </c>
      <c r="AE35" s="61">
        <v>12</v>
      </c>
      <c r="AF35" s="61">
        <v>6</v>
      </c>
      <c r="AG35" s="61">
        <v>15</v>
      </c>
      <c r="AH35" s="61">
        <v>10</v>
      </c>
      <c r="AI35" s="61">
        <v>7</v>
      </c>
      <c r="AJ35" s="61">
        <v>6</v>
      </c>
      <c r="AK35" s="61">
        <v>28</v>
      </c>
      <c r="AL35" s="61">
        <v>6</v>
      </c>
      <c r="AM35" s="61">
        <v>0</v>
      </c>
      <c r="AN35" s="62">
        <f t="shared" si="0"/>
        <v>9.8571428571428577</v>
      </c>
      <c r="AO35" s="63">
        <f t="shared" si="19"/>
        <v>9.8571428571428577</v>
      </c>
      <c r="AP35" s="64">
        <v>0</v>
      </c>
      <c r="AQ35" s="64">
        <f t="shared" si="1"/>
        <v>9.25</v>
      </c>
      <c r="AR35" s="65">
        <f t="shared" si="2"/>
        <v>0.44805194805194809</v>
      </c>
      <c r="AS35" s="66">
        <f t="shared" si="3"/>
        <v>3.1363636363636367</v>
      </c>
      <c r="AT35" s="67">
        <f t="shared" si="4"/>
        <v>10.863636363636363</v>
      </c>
      <c r="AU35" s="66">
        <v>6</v>
      </c>
      <c r="AV35" s="66">
        <f t="shared" si="5"/>
        <v>16.863636363636363</v>
      </c>
      <c r="AW35" s="66">
        <f t="shared" si="6"/>
        <v>3.1363636363636367</v>
      </c>
      <c r="AX35" s="67">
        <f t="shared" si="7"/>
        <v>13.727272727272727</v>
      </c>
      <c r="AY35" s="66"/>
      <c r="AZ35" s="66">
        <f t="shared" si="8"/>
        <v>13.727272727272727</v>
      </c>
      <c r="BA35" s="66">
        <f t="shared" si="9"/>
        <v>1.7922077922077924</v>
      </c>
      <c r="BB35" s="67">
        <f t="shared" si="10"/>
        <v>11.935064935064934</v>
      </c>
      <c r="BC35" s="72">
        <v>48</v>
      </c>
      <c r="BD35" s="66">
        <f t="shared" si="11"/>
        <v>59.935064935064936</v>
      </c>
      <c r="BE35" s="66">
        <f t="shared" si="12"/>
        <v>11.64935064935065</v>
      </c>
      <c r="BF35" s="67">
        <f t="shared" si="13"/>
        <v>48.285714285714285</v>
      </c>
      <c r="BG35" s="66">
        <f t="shared" si="20"/>
        <v>8.5129870129870131</v>
      </c>
      <c r="BH35" s="68">
        <f t="shared" si="15"/>
        <v>18.370129870129873</v>
      </c>
      <c r="BI35" s="69">
        <f t="shared" si="16"/>
        <v>29.915584415584412</v>
      </c>
      <c r="BJ35" s="66">
        <f t="shared" si="17"/>
        <v>4.9859307359307357</v>
      </c>
      <c r="BK35" s="66">
        <f t="shared" si="18"/>
        <v>5</v>
      </c>
      <c r="BL35" s="66"/>
      <c r="BM35" s="66"/>
      <c r="BN35" s="66">
        <v>6</v>
      </c>
      <c r="BO35" s="66">
        <v>0</v>
      </c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</row>
    <row r="36" spans="1:85" ht="12" customHeight="1" x14ac:dyDescent="0.25">
      <c r="A36" s="89" t="s">
        <v>117</v>
      </c>
      <c r="B36" s="53" t="s">
        <v>117</v>
      </c>
      <c r="C36" s="54" t="s">
        <v>118</v>
      </c>
      <c r="D36" s="55">
        <v>10.4344</v>
      </c>
      <c r="E36" s="3">
        <v>8530</v>
      </c>
      <c r="F36" s="56">
        <v>9</v>
      </c>
      <c r="G36" s="56">
        <v>9</v>
      </c>
      <c r="H36" s="57" t="e">
        <f>AN36/#REF!</f>
        <v>#REF!</v>
      </c>
      <c r="I36" s="58" t="s">
        <v>60</v>
      </c>
      <c r="J36" s="59">
        <v>0</v>
      </c>
      <c r="K36" s="60">
        <v>9</v>
      </c>
      <c r="L36" s="61">
        <v>18</v>
      </c>
      <c r="M36" s="61">
        <v>30</v>
      </c>
      <c r="N36" s="61">
        <v>1</v>
      </c>
      <c r="O36" s="61">
        <v>1</v>
      </c>
      <c r="P36" s="61">
        <v>21</v>
      </c>
      <c r="Q36" s="61">
        <v>27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6</v>
      </c>
      <c r="X36" s="61">
        <v>6</v>
      </c>
      <c r="Y36" s="61">
        <v>0</v>
      </c>
      <c r="Z36" s="61">
        <v>0</v>
      </c>
      <c r="AA36" s="61">
        <v>9</v>
      </c>
      <c r="AB36" s="61">
        <v>0</v>
      </c>
      <c r="AC36" s="61">
        <v>0</v>
      </c>
      <c r="AD36" s="61">
        <v>9</v>
      </c>
      <c r="AE36" s="61">
        <v>0</v>
      </c>
      <c r="AF36" s="61">
        <v>0</v>
      </c>
      <c r="AG36" s="61">
        <v>13</v>
      </c>
      <c r="AH36" s="61">
        <v>9</v>
      </c>
      <c r="AI36" s="61">
        <v>0</v>
      </c>
      <c r="AJ36" s="61">
        <v>23</v>
      </c>
      <c r="AK36" s="61">
        <v>10</v>
      </c>
      <c r="AL36" s="61">
        <v>15</v>
      </c>
      <c r="AM36" s="61">
        <v>0</v>
      </c>
      <c r="AN36" s="62">
        <f t="shared" si="0"/>
        <v>7.0714285714285712</v>
      </c>
      <c r="AO36" s="63">
        <f t="shared" si="19"/>
        <v>7.0714285714285712</v>
      </c>
      <c r="AP36" s="64">
        <v>0</v>
      </c>
      <c r="AQ36" s="64">
        <f t="shared" si="1"/>
        <v>2.625</v>
      </c>
      <c r="AR36" s="65">
        <f t="shared" si="2"/>
        <v>0.3214285714285714</v>
      </c>
      <c r="AS36" s="66">
        <f t="shared" si="3"/>
        <v>2.25</v>
      </c>
      <c r="AT36" s="67">
        <f t="shared" si="4"/>
        <v>6.75</v>
      </c>
      <c r="AU36" s="66">
        <v>9</v>
      </c>
      <c r="AV36" s="66">
        <f t="shared" si="5"/>
        <v>15.75</v>
      </c>
      <c r="AW36" s="66">
        <f t="shared" si="6"/>
        <v>2.25</v>
      </c>
      <c r="AX36" s="67">
        <f t="shared" si="7"/>
        <v>13.5</v>
      </c>
      <c r="AY36" s="66"/>
      <c r="AZ36" s="66">
        <f t="shared" si="8"/>
        <v>13.5</v>
      </c>
      <c r="BA36" s="66">
        <f t="shared" si="9"/>
        <v>1.2857142857142856</v>
      </c>
      <c r="BB36" s="67">
        <f t="shared" si="10"/>
        <v>12.214285714285715</v>
      </c>
      <c r="BC36" s="66"/>
      <c r="BD36" s="66">
        <f t="shared" si="11"/>
        <v>12.214285714285715</v>
      </c>
      <c r="BE36" s="66">
        <f t="shared" si="12"/>
        <v>8.3571428571428559</v>
      </c>
      <c r="BF36" s="67">
        <f t="shared" si="13"/>
        <v>3.8571428571428594</v>
      </c>
      <c r="BG36" s="66">
        <f t="shared" si="20"/>
        <v>6.1071428571428568</v>
      </c>
      <c r="BH36" s="68">
        <f t="shared" si="15"/>
        <v>13.178571428571427</v>
      </c>
      <c r="BI36" s="69">
        <f t="shared" si="16"/>
        <v>-9.3214285714285676</v>
      </c>
      <c r="BJ36" s="66">
        <f t="shared" si="17"/>
        <v>-1.0357142857142854</v>
      </c>
      <c r="BK36" s="66">
        <f t="shared" si="18"/>
        <v>2</v>
      </c>
      <c r="BL36" s="66"/>
      <c r="BM36" s="66"/>
      <c r="BN36" s="66">
        <v>1</v>
      </c>
      <c r="BO36" s="66">
        <v>0</v>
      </c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</row>
    <row r="37" spans="1:85" ht="12" customHeight="1" x14ac:dyDescent="0.25">
      <c r="A37" s="91" t="s">
        <v>119</v>
      </c>
      <c r="B37" s="53" t="s">
        <v>119</v>
      </c>
      <c r="C37" s="54" t="s">
        <v>120</v>
      </c>
      <c r="D37" s="55">
        <v>0</v>
      </c>
      <c r="E37" s="3">
        <v>2965</v>
      </c>
      <c r="F37" s="56">
        <v>6</v>
      </c>
      <c r="G37" s="56">
        <v>1</v>
      </c>
      <c r="H37" s="57" t="e">
        <f>AN37/#REF!</f>
        <v>#REF!</v>
      </c>
      <c r="I37" s="58" t="s">
        <v>60</v>
      </c>
      <c r="J37" s="59">
        <v>0</v>
      </c>
      <c r="K37" s="60">
        <v>57</v>
      </c>
      <c r="L37" s="71">
        <v>0</v>
      </c>
      <c r="M37" s="61">
        <v>14</v>
      </c>
      <c r="N37" s="61">
        <v>12</v>
      </c>
      <c r="O37" s="61">
        <v>0</v>
      </c>
      <c r="P37" s="61">
        <v>27</v>
      </c>
      <c r="Q37" s="61">
        <v>9</v>
      </c>
      <c r="R37" s="61">
        <v>6</v>
      </c>
      <c r="S37" s="61">
        <v>11</v>
      </c>
      <c r="T37" s="61">
        <v>6</v>
      </c>
      <c r="U37" s="61">
        <v>6</v>
      </c>
      <c r="V37" s="61">
        <v>7</v>
      </c>
      <c r="W37" s="61">
        <v>7</v>
      </c>
      <c r="X37" s="61">
        <v>8</v>
      </c>
      <c r="Y37" s="61">
        <v>4</v>
      </c>
      <c r="Z37" s="61">
        <v>6</v>
      </c>
      <c r="AA37" s="61">
        <v>9</v>
      </c>
      <c r="AB37" s="61">
        <v>5</v>
      </c>
      <c r="AC37" s="61">
        <v>0</v>
      </c>
      <c r="AD37" s="61">
        <v>0</v>
      </c>
      <c r="AE37" s="61">
        <v>6</v>
      </c>
      <c r="AF37" s="61">
        <v>7</v>
      </c>
      <c r="AG37" s="61">
        <v>18</v>
      </c>
      <c r="AH37" s="61">
        <v>7</v>
      </c>
      <c r="AI37" s="61">
        <v>3</v>
      </c>
      <c r="AJ37" s="61">
        <v>10</v>
      </c>
      <c r="AK37" s="61">
        <v>6</v>
      </c>
      <c r="AL37" s="61">
        <v>24</v>
      </c>
      <c r="AM37" s="61">
        <v>0</v>
      </c>
      <c r="AN37" s="62">
        <f t="shared" si="0"/>
        <v>74.445714285714288</v>
      </c>
      <c r="AO37" s="63">
        <f t="shared" si="19"/>
        <v>7.7857142857142856</v>
      </c>
      <c r="AP37" s="64">
        <v>66.66</v>
      </c>
      <c r="AQ37" s="64">
        <f t="shared" si="1"/>
        <v>6.625</v>
      </c>
      <c r="AR37" s="65">
        <f t="shared" si="2"/>
        <v>3.3838961038961042</v>
      </c>
      <c r="AS37" s="66">
        <f t="shared" si="3"/>
        <v>23.687272727272727</v>
      </c>
      <c r="AT37" s="67">
        <f t="shared" si="4"/>
        <v>33.312727272727273</v>
      </c>
      <c r="AU37" s="66">
        <v>30</v>
      </c>
      <c r="AV37" s="66">
        <f t="shared" si="5"/>
        <v>63.312727272727273</v>
      </c>
      <c r="AW37" s="66">
        <f t="shared" si="6"/>
        <v>23.687272727272727</v>
      </c>
      <c r="AX37" s="67">
        <f t="shared" si="7"/>
        <v>39.625454545454545</v>
      </c>
      <c r="AY37" s="66">
        <v>18</v>
      </c>
      <c r="AZ37" s="66">
        <f t="shared" si="8"/>
        <v>57.625454545454545</v>
      </c>
      <c r="BA37" s="66">
        <f t="shared" si="9"/>
        <v>13.535584415584417</v>
      </c>
      <c r="BB37" s="67">
        <f t="shared" si="10"/>
        <v>44.089870129870128</v>
      </c>
      <c r="BC37" s="66">
        <v>198</v>
      </c>
      <c r="BD37" s="66">
        <f t="shared" si="11"/>
        <v>242.08987012987012</v>
      </c>
      <c r="BE37" s="66">
        <f t="shared" si="12"/>
        <v>87.981298701298712</v>
      </c>
      <c r="BF37" s="67">
        <f t="shared" si="13"/>
        <v>154.10857142857139</v>
      </c>
      <c r="BG37" s="66">
        <f t="shared" si="20"/>
        <v>64.294025974025985</v>
      </c>
      <c r="BH37" s="68">
        <f t="shared" si="15"/>
        <v>138.73974025974027</v>
      </c>
      <c r="BI37" s="69">
        <f t="shared" si="16"/>
        <v>15.368831168831122</v>
      </c>
      <c r="BJ37" s="66">
        <f t="shared" si="17"/>
        <v>2.5614718614718535</v>
      </c>
      <c r="BK37" s="66">
        <f t="shared" si="18"/>
        <v>3</v>
      </c>
      <c r="BL37" s="66"/>
      <c r="BM37" s="66"/>
      <c r="BN37" s="66">
        <v>30</v>
      </c>
      <c r="BO37" s="66">
        <v>0</v>
      </c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</row>
    <row r="38" spans="1:85" ht="12" customHeight="1" x14ac:dyDescent="0.25">
      <c r="A38" s="89" t="s">
        <v>121</v>
      </c>
      <c r="B38" s="53">
        <v>0</v>
      </c>
      <c r="C38" s="54" t="s">
        <v>54</v>
      </c>
      <c r="D38" s="55">
        <v>23.840999999999998</v>
      </c>
      <c r="E38" s="70" t="s">
        <v>122</v>
      </c>
      <c r="F38" s="56">
        <v>6</v>
      </c>
      <c r="G38" s="56">
        <v>1</v>
      </c>
      <c r="H38" s="57" t="e">
        <f>AN38/#REF!</f>
        <v>#REF!</v>
      </c>
      <c r="I38" s="58" t="s">
        <v>55</v>
      </c>
      <c r="J38" s="59">
        <v>0</v>
      </c>
      <c r="K38" s="60">
        <v>18</v>
      </c>
      <c r="L38" s="61">
        <v>12</v>
      </c>
      <c r="M38" s="61">
        <v>0</v>
      </c>
      <c r="N38" s="61">
        <v>16</v>
      </c>
      <c r="O38" s="61">
        <v>5</v>
      </c>
      <c r="P38" s="61">
        <v>18</v>
      </c>
      <c r="Q38" s="61">
        <v>23</v>
      </c>
      <c r="R38" s="61">
        <v>2</v>
      </c>
      <c r="S38" s="61">
        <v>11</v>
      </c>
      <c r="T38" s="61">
        <v>3</v>
      </c>
      <c r="U38" s="61">
        <v>24</v>
      </c>
      <c r="V38" s="61">
        <v>7</v>
      </c>
      <c r="W38" s="61">
        <v>14</v>
      </c>
      <c r="X38" s="61">
        <v>13</v>
      </c>
      <c r="Y38" s="61">
        <v>8</v>
      </c>
      <c r="Z38" s="61">
        <v>16</v>
      </c>
      <c r="AA38" s="61">
        <v>11</v>
      </c>
      <c r="AB38" s="61">
        <v>13</v>
      </c>
      <c r="AC38" s="61">
        <v>9</v>
      </c>
      <c r="AD38" s="61">
        <v>11</v>
      </c>
      <c r="AE38" s="61">
        <v>9</v>
      </c>
      <c r="AF38" s="61">
        <v>23</v>
      </c>
      <c r="AG38" s="61">
        <v>16</v>
      </c>
      <c r="AH38" s="61">
        <v>6</v>
      </c>
      <c r="AI38" s="61">
        <v>8</v>
      </c>
      <c r="AJ38" s="61">
        <v>12</v>
      </c>
      <c r="AK38" s="61">
        <v>15</v>
      </c>
      <c r="AL38" s="61">
        <v>8</v>
      </c>
      <c r="AM38" s="61">
        <v>7</v>
      </c>
      <c r="AN38" s="62">
        <f t="shared" si="0"/>
        <v>11.428571428571429</v>
      </c>
      <c r="AO38" s="63">
        <f t="shared" si="19"/>
        <v>11.428571428571429</v>
      </c>
      <c r="AP38" s="64">
        <v>0</v>
      </c>
      <c r="AQ38" s="64">
        <f t="shared" si="1"/>
        <v>12</v>
      </c>
      <c r="AR38" s="65">
        <f t="shared" si="2"/>
        <v>0.51948051948051954</v>
      </c>
      <c r="AS38" s="66">
        <f t="shared" si="3"/>
        <v>3.6363636363636367</v>
      </c>
      <c r="AT38" s="67">
        <f t="shared" si="4"/>
        <v>14.363636363636363</v>
      </c>
      <c r="AU38" s="66">
        <v>12</v>
      </c>
      <c r="AV38" s="66">
        <f t="shared" si="5"/>
        <v>26.363636363636363</v>
      </c>
      <c r="AW38" s="66">
        <f t="shared" si="6"/>
        <v>3.6363636363636367</v>
      </c>
      <c r="AX38" s="67">
        <f t="shared" si="7"/>
        <v>22.727272727272727</v>
      </c>
      <c r="AY38" s="66"/>
      <c r="AZ38" s="66">
        <f t="shared" si="8"/>
        <v>22.727272727272727</v>
      </c>
      <c r="BA38" s="66">
        <f t="shared" si="9"/>
        <v>2.0779220779220782</v>
      </c>
      <c r="BB38" s="67">
        <f t="shared" si="10"/>
        <v>20.649350649350648</v>
      </c>
      <c r="BC38" s="66"/>
      <c r="BD38" s="66">
        <f t="shared" si="11"/>
        <v>20.649350649350648</v>
      </c>
      <c r="BE38" s="66">
        <f t="shared" si="12"/>
        <v>13.506493506493507</v>
      </c>
      <c r="BF38" s="67">
        <f t="shared" si="13"/>
        <v>7.1428571428571406</v>
      </c>
      <c r="BG38" s="66">
        <f>AR38*23</f>
        <v>11.948051948051949</v>
      </c>
      <c r="BH38" s="68">
        <f t="shared" si="15"/>
        <v>23.376623376623378</v>
      </c>
      <c r="BI38" s="69">
        <f t="shared" si="16"/>
        <v>-16.233766233766239</v>
      </c>
      <c r="BJ38" s="66">
        <f t="shared" si="17"/>
        <v>-2.7056277056277067</v>
      </c>
      <c r="BK38" s="66">
        <f t="shared" si="18"/>
        <v>3</v>
      </c>
      <c r="BL38" s="72">
        <v>12</v>
      </c>
      <c r="BM38" s="66">
        <v>12</v>
      </c>
      <c r="BN38" s="66">
        <v>12</v>
      </c>
      <c r="BO38" s="66">
        <v>0</v>
      </c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</row>
    <row r="39" spans="1:85" ht="12" customHeight="1" x14ac:dyDescent="0.25">
      <c r="A39" s="89" t="s">
        <v>123</v>
      </c>
      <c r="B39" s="53">
        <v>0</v>
      </c>
      <c r="C39" s="54" t="s">
        <v>54</v>
      </c>
      <c r="D39" s="55">
        <v>0</v>
      </c>
      <c r="E39" s="3"/>
      <c r="F39" s="56">
        <v>6</v>
      </c>
      <c r="G39" s="56">
        <v>1</v>
      </c>
      <c r="H39" s="57" t="e">
        <f>AN39/#REF!</f>
        <v>#REF!</v>
      </c>
      <c r="I39" s="58" t="s">
        <v>55</v>
      </c>
      <c r="J39" s="59">
        <v>6</v>
      </c>
      <c r="K39" s="60">
        <v>31</v>
      </c>
      <c r="L39" s="61">
        <v>0</v>
      </c>
      <c r="M39" s="61">
        <v>2</v>
      </c>
      <c r="N39" s="61">
        <v>4</v>
      </c>
      <c r="O39" s="61">
        <v>4</v>
      </c>
      <c r="P39" s="61">
        <v>6</v>
      </c>
      <c r="Q39" s="61">
        <v>23</v>
      </c>
      <c r="R39" s="61">
        <v>5</v>
      </c>
      <c r="S39" s="61">
        <v>5</v>
      </c>
      <c r="T39" s="61">
        <v>6</v>
      </c>
      <c r="U39" s="61">
        <v>9</v>
      </c>
      <c r="V39" s="61">
        <v>10</v>
      </c>
      <c r="W39" s="61">
        <v>8</v>
      </c>
      <c r="X39" s="61">
        <v>6</v>
      </c>
      <c r="Y39" s="61">
        <v>14</v>
      </c>
      <c r="Z39" s="61">
        <v>2</v>
      </c>
      <c r="AA39" s="61">
        <v>5</v>
      </c>
      <c r="AB39" s="61">
        <v>15</v>
      </c>
      <c r="AC39" s="61">
        <v>6</v>
      </c>
      <c r="AD39" s="61">
        <v>11</v>
      </c>
      <c r="AE39" s="61">
        <v>12</v>
      </c>
      <c r="AF39" s="61">
        <v>10</v>
      </c>
      <c r="AG39" s="61">
        <v>14</v>
      </c>
      <c r="AH39" s="61">
        <v>11</v>
      </c>
      <c r="AI39" s="61">
        <v>12</v>
      </c>
      <c r="AJ39" s="61">
        <v>6</v>
      </c>
      <c r="AK39" s="61">
        <v>13</v>
      </c>
      <c r="AL39" s="61">
        <v>7</v>
      </c>
      <c r="AM39" s="61">
        <v>0</v>
      </c>
      <c r="AN39" s="62">
        <f t="shared" si="0"/>
        <v>16.401428571428571</v>
      </c>
      <c r="AO39" s="63">
        <f t="shared" si="19"/>
        <v>8.0714285714285712</v>
      </c>
      <c r="AP39" s="64">
        <v>8.33</v>
      </c>
      <c r="AQ39" s="64">
        <f t="shared" si="1"/>
        <v>7.5</v>
      </c>
      <c r="AR39" s="65">
        <f t="shared" si="2"/>
        <v>0.74551948051948047</v>
      </c>
      <c r="AS39" s="66">
        <f t="shared" si="3"/>
        <v>5.2186363636363637</v>
      </c>
      <c r="AT39" s="67">
        <f t="shared" si="4"/>
        <v>25.781363636363636</v>
      </c>
      <c r="AU39" s="66"/>
      <c r="AV39" s="66">
        <f t="shared" si="5"/>
        <v>25.781363636363636</v>
      </c>
      <c r="AW39" s="66">
        <f t="shared" si="6"/>
        <v>5.2186363636363637</v>
      </c>
      <c r="AX39" s="67">
        <f t="shared" si="7"/>
        <v>20.562727272727273</v>
      </c>
      <c r="AY39" s="66"/>
      <c r="AZ39" s="66">
        <f t="shared" si="8"/>
        <v>20.562727272727273</v>
      </c>
      <c r="BA39" s="66">
        <f t="shared" si="9"/>
        <v>2.9820779220779219</v>
      </c>
      <c r="BB39" s="67">
        <f t="shared" si="10"/>
        <v>17.580649350649352</v>
      </c>
      <c r="BC39" s="66">
        <v>24</v>
      </c>
      <c r="BD39" s="66">
        <f t="shared" si="11"/>
        <v>41.580649350649352</v>
      </c>
      <c r="BE39" s="66">
        <f t="shared" si="12"/>
        <v>19.383506493506491</v>
      </c>
      <c r="BF39" s="67">
        <f t="shared" si="13"/>
        <v>22.197142857142861</v>
      </c>
      <c r="BG39" s="66">
        <f t="shared" ref="BG39:BG53" si="21">AR39*19</f>
        <v>14.164870129870129</v>
      </c>
      <c r="BH39" s="68">
        <f t="shared" si="15"/>
        <v>30.566298701298699</v>
      </c>
      <c r="BI39" s="69">
        <f t="shared" si="16"/>
        <v>-8.3691558441558378</v>
      </c>
      <c r="BJ39" s="66">
        <f t="shared" si="17"/>
        <v>-1.3948593073593063</v>
      </c>
      <c r="BK39" s="66">
        <f t="shared" si="18"/>
        <v>2</v>
      </c>
      <c r="BL39" s="66">
        <v>18</v>
      </c>
      <c r="BM39" s="66">
        <v>18</v>
      </c>
      <c r="BN39" s="66">
        <v>0</v>
      </c>
      <c r="BO39" s="66">
        <v>0</v>
      </c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</row>
    <row r="40" spans="1:85" ht="12" customHeight="1" x14ac:dyDescent="0.25">
      <c r="A40" s="89" t="s">
        <v>124</v>
      </c>
      <c r="B40" s="53" t="s">
        <v>124</v>
      </c>
      <c r="C40" s="79" t="s">
        <v>83</v>
      </c>
      <c r="D40" s="55">
        <v>23.433599999999998</v>
      </c>
      <c r="E40" s="80" t="s">
        <v>125</v>
      </c>
      <c r="F40" s="56">
        <v>6</v>
      </c>
      <c r="G40" s="56">
        <v>1</v>
      </c>
      <c r="H40" s="57" t="e">
        <f>AN40/#REF!</f>
        <v>#REF!</v>
      </c>
      <c r="I40" s="58" t="s">
        <v>71</v>
      </c>
      <c r="J40" s="59">
        <v>0</v>
      </c>
      <c r="K40" s="60">
        <v>79</v>
      </c>
      <c r="L40" s="61">
        <v>15</v>
      </c>
      <c r="M40" s="61">
        <v>11</v>
      </c>
      <c r="N40" s="61">
        <v>26</v>
      </c>
      <c r="O40" s="61">
        <v>22</v>
      </c>
      <c r="P40" s="61">
        <v>22</v>
      </c>
      <c r="Q40" s="61">
        <v>18</v>
      </c>
      <c r="R40" s="61">
        <v>15</v>
      </c>
      <c r="S40" s="61">
        <v>32</v>
      </c>
      <c r="T40" s="61">
        <v>18</v>
      </c>
      <c r="U40" s="61">
        <v>20</v>
      </c>
      <c r="V40" s="61">
        <v>31</v>
      </c>
      <c r="W40" s="61">
        <v>19</v>
      </c>
      <c r="X40" s="61">
        <v>17</v>
      </c>
      <c r="Y40" s="61">
        <v>15</v>
      </c>
      <c r="Z40" s="61">
        <v>15</v>
      </c>
      <c r="AA40" s="61">
        <v>16</v>
      </c>
      <c r="AB40" s="61">
        <v>23</v>
      </c>
      <c r="AC40" s="61">
        <v>25</v>
      </c>
      <c r="AD40" s="61">
        <v>13</v>
      </c>
      <c r="AE40" s="61">
        <v>19</v>
      </c>
      <c r="AF40" s="61">
        <v>21</v>
      </c>
      <c r="AG40" s="61">
        <v>10</v>
      </c>
      <c r="AH40" s="61">
        <v>25</v>
      </c>
      <c r="AI40" s="61">
        <v>19</v>
      </c>
      <c r="AJ40" s="61">
        <v>0</v>
      </c>
      <c r="AK40" s="61">
        <v>2</v>
      </c>
      <c r="AL40" s="61">
        <v>1</v>
      </c>
      <c r="AM40" s="61">
        <v>0</v>
      </c>
      <c r="AN40" s="62">
        <f t="shared" si="0"/>
        <v>16.785714285714285</v>
      </c>
      <c r="AO40" s="63">
        <f t="shared" si="19"/>
        <v>16.785714285714285</v>
      </c>
      <c r="AP40" s="64">
        <v>0</v>
      </c>
      <c r="AQ40" s="64">
        <f t="shared" si="1"/>
        <v>18.875</v>
      </c>
      <c r="AR40" s="65">
        <f t="shared" si="2"/>
        <v>0.76298701298701299</v>
      </c>
      <c r="AS40" s="66">
        <f t="shared" si="3"/>
        <v>5.3409090909090908</v>
      </c>
      <c r="AT40" s="67">
        <f t="shared" si="4"/>
        <v>73.659090909090907</v>
      </c>
      <c r="AU40" s="66"/>
      <c r="AV40" s="66">
        <f t="shared" si="5"/>
        <v>73.659090909090907</v>
      </c>
      <c r="AW40" s="66">
        <f t="shared" si="6"/>
        <v>5.3409090909090908</v>
      </c>
      <c r="AX40" s="67">
        <f t="shared" si="7"/>
        <v>68.318181818181813</v>
      </c>
      <c r="AY40" s="66"/>
      <c r="AZ40" s="66">
        <f t="shared" si="8"/>
        <v>68.318181818181813</v>
      </c>
      <c r="BA40" s="66">
        <f t="shared" si="9"/>
        <v>3.051948051948052</v>
      </c>
      <c r="BB40" s="67">
        <f t="shared" si="10"/>
        <v>65.266233766233768</v>
      </c>
      <c r="BC40" s="66"/>
      <c r="BD40" s="66">
        <f t="shared" si="11"/>
        <v>65.266233766233768</v>
      </c>
      <c r="BE40" s="66">
        <f t="shared" si="12"/>
        <v>19.837662337662337</v>
      </c>
      <c r="BF40" s="67">
        <f t="shared" si="13"/>
        <v>45.428571428571431</v>
      </c>
      <c r="BG40" s="66">
        <f t="shared" si="21"/>
        <v>14.496753246753247</v>
      </c>
      <c r="BH40" s="68">
        <f t="shared" si="15"/>
        <v>31.282467532467532</v>
      </c>
      <c r="BI40" s="69">
        <f t="shared" si="16"/>
        <v>14.146103896103899</v>
      </c>
      <c r="BJ40" s="66">
        <f t="shared" si="17"/>
        <v>2.3576839826839833</v>
      </c>
      <c r="BK40" s="66">
        <f t="shared" si="18"/>
        <v>3</v>
      </c>
      <c r="BL40" s="66"/>
      <c r="BM40" s="66"/>
      <c r="BN40" s="66">
        <v>0</v>
      </c>
      <c r="BO40" s="66">
        <v>0</v>
      </c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</row>
    <row r="41" spans="1:85" ht="12" customHeight="1" x14ac:dyDescent="0.25">
      <c r="A41" s="92" t="s">
        <v>126</v>
      </c>
      <c r="B41" s="53">
        <v>0</v>
      </c>
      <c r="C41" s="54" t="s">
        <v>127</v>
      </c>
      <c r="D41" s="55">
        <v>14.22975903614458</v>
      </c>
      <c r="E41" s="70" t="s">
        <v>128</v>
      </c>
      <c r="F41" s="56">
        <v>6</v>
      </c>
      <c r="G41" s="56">
        <v>1</v>
      </c>
      <c r="H41" s="57" t="e">
        <f>AN41/#REF!</f>
        <v>#REF!</v>
      </c>
      <c r="I41" s="58"/>
      <c r="J41" s="59">
        <v>0</v>
      </c>
      <c r="K41" s="60">
        <v>85</v>
      </c>
      <c r="L41" s="61">
        <v>33</v>
      </c>
      <c r="M41" s="61">
        <v>20</v>
      </c>
      <c r="N41" s="61">
        <v>30</v>
      </c>
      <c r="O41" s="61">
        <v>12</v>
      </c>
      <c r="P41" s="61">
        <v>25</v>
      </c>
      <c r="Q41" s="61">
        <v>40</v>
      </c>
      <c r="R41" s="61">
        <v>33</v>
      </c>
      <c r="S41" s="61">
        <v>10</v>
      </c>
      <c r="T41" s="61">
        <v>16</v>
      </c>
      <c r="U41" s="61">
        <v>18</v>
      </c>
      <c r="V41" s="61">
        <v>43</v>
      </c>
      <c r="W41" s="61">
        <v>20</v>
      </c>
      <c r="X41" s="61">
        <v>19</v>
      </c>
      <c r="Y41" s="61">
        <v>5</v>
      </c>
      <c r="Z41" s="61">
        <v>11</v>
      </c>
      <c r="AA41" s="61">
        <v>10</v>
      </c>
      <c r="AB41" s="61">
        <v>14</v>
      </c>
      <c r="AC41" s="61">
        <v>0</v>
      </c>
      <c r="AD41" s="61">
        <v>11</v>
      </c>
      <c r="AE41" s="61">
        <v>37</v>
      </c>
      <c r="AF41" s="61">
        <v>1</v>
      </c>
      <c r="AG41" s="61">
        <v>14</v>
      </c>
      <c r="AH41" s="61">
        <v>28</v>
      </c>
      <c r="AI41" s="61">
        <v>0</v>
      </c>
      <c r="AJ41" s="61">
        <v>10</v>
      </c>
      <c r="AK41" s="61">
        <v>0</v>
      </c>
      <c r="AL41" s="61">
        <v>5</v>
      </c>
      <c r="AM41" s="61">
        <v>9</v>
      </c>
      <c r="AN41" s="62">
        <f t="shared" si="0"/>
        <v>16.928571428571427</v>
      </c>
      <c r="AO41" s="63">
        <f t="shared" si="19"/>
        <v>16.928571428571427</v>
      </c>
      <c r="AP41" s="64">
        <v>0</v>
      </c>
      <c r="AQ41" s="64">
        <f t="shared" si="1"/>
        <v>17.75</v>
      </c>
      <c r="AR41" s="65">
        <f t="shared" si="2"/>
        <v>0.76948051948051943</v>
      </c>
      <c r="AS41" s="66">
        <f t="shared" si="3"/>
        <v>5.3863636363636358</v>
      </c>
      <c r="AT41" s="67">
        <f t="shared" si="4"/>
        <v>79.61363636363636</v>
      </c>
      <c r="AU41" s="66"/>
      <c r="AV41" s="66">
        <f t="shared" si="5"/>
        <v>79.61363636363636</v>
      </c>
      <c r="AW41" s="66">
        <f t="shared" si="6"/>
        <v>5.3863636363636358</v>
      </c>
      <c r="AX41" s="67">
        <f t="shared" si="7"/>
        <v>74.22727272727272</v>
      </c>
      <c r="AY41" s="66"/>
      <c r="AZ41" s="66">
        <f t="shared" si="8"/>
        <v>74.22727272727272</v>
      </c>
      <c r="BA41" s="66">
        <f t="shared" si="9"/>
        <v>3.0779220779220777</v>
      </c>
      <c r="BB41" s="67">
        <f t="shared" si="10"/>
        <v>71.149350649350637</v>
      </c>
      <c r="BC41" s="66"/>
      <c r="BD41" s="66">
        <f t="shared" si="11"/>
        <v>71.149350649350637</v>
      </c>
      <c r="BE41" s="66">
        <f t="shared" si="12"/>
        <v>20.006493506493506</v>
      </c>
      <c r="BF41" s="67">
        <f t="shared" si="13"/>
        <v>51.142857142857132</v>
      </c>
      <c r="BG41" s="66">
        <f t="shared" si="21"/>
        <v>14.620129870129869</v>
      </c>
      <c r="BH41" s="68">
        <f t="shared" si="15"/>
        <v>31.548701298701296</v>
      </c>
      <c r="BI41" s="69">
        <f t="shared" si="16"/>
        <v>19.594155844155836</v>
      </c>
      <c r="BJ41" s="66">
        <f t="shared" si="17"/>
        <v>3.2656926406926394</v>
      </c>
      <c r="BK41" s="66">
        <f t="shared" si="18"/>
        <v>4</v>
      </c>
      <c r="BL41" s="66"/>
      <c r="BM41" s="66"/>
      <c r="BN41" s="66">
        <v>0</v>
      </c>
      <c r="BO41" s="66">
        <v>0</v>
      </c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</row>
    <row r="42" spans="1:85" ht="12" customHeight="1" x14ac:dyDescent="0.25">
      <c r="A42" s="52" t="s">
        <v>129</v>
      </c>
      <c r="B42" s="53">
        <v>0</v>
      </c>
      <c r="C42" s="54" t="s">
        <v>54</v>
      </c>
      <c r="D42" s="55">
        <v>15.563600000000001</v>
      </c>
      <c r="E42" s="3"/>
      <c r="F42" s="56">
        <v>6</v>
      </c>
      <c r="G42" s="56">
        <v>1</v>
      </c>
      <c r="H42" s="57" t="e">
        <f>AN42/#REF!</f>
        <v>#REF!</v>
      </c>
      <c r="I42" s="58" t="s">
        <v>55</v>
      </c>
      <c r="J42" s="59">
        <v>0</v>
      </c>
      <c r="K42" s="60">
        <v>36</v>
      </c>
      <c r="L42" s="61">
        <v>18</v>
      </c>
      <c r="M42" s="61">
        <v>0</v>
      </c>
      <c r="N42" s="61">
        <v>18</v>
      </c>
      <c r="O42" s="61">
        <v>6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4</v>
      </c>
      <c r="AB42" s="61">
        <v>12</v>
      </c>
      <c r="AC42" s="61">
        <v>12</v>
      </c>
      <c r="AD42" s="61">
        <v>30</v>
      </c>
      <c r="AE42" s="61">
        <v>0</v>
      </c>
      <c r="AF42" s="61">
        <v>12</v>
      </c>
      <c r="AG42" s="61">
        <v>18</v>
      </c>
      <c r="AH42" s="61">
        <v>0</v>
      </c>
      <c r="AI42" s="61">
        <v>12</v>
      </c>
      <c r="AJ42" s="61">
        <v>18</v>
      </c>
      <c r="AK42" s="61">
        <v>12</v>
      </c>
      <c r="AL42" s="61">
        <v>0</v>
      </c>
      <c r="AM42" s="61">
        <v>12</v>
      </c>
      <c r="AN42" s="62">
        <f t="shared" si="0"/>
        <v>6.5714285714285712</v>
      </c>
      <c r="AO42" s="63">
        <f t="shared" si="19"/>
        <v>6.5714285714285712</v>
      </c>
      <c r="AP42" s="64">
        <v>0</v>
      </c>
      <c r="AQ42" s="64">
        <f t="shared" si="1"/>
        <v>0.5</v>
      </c>
      <c r="AR42" s="65">
        <f t="shared" si="2"/>
        <v>0.29870129870129869</v>
      </c>
      <c r="AS42" s="66">
        <f t="shared" si="3"/>
        <v>2.0909090909090908</v>
      </c>
      <c r="AT42" s="67">
        <f t="shared" si="4"/>
        <v>33.909090909090907</v>
      </c>
      <c r="AU42" s="66"/>
      <c r="AV42" s="66">
        <f t="shared" si="5"/>
        <v>33.909090909090907</v>
      </c>
      <c r="AW42" s="66">
        <f t="shared" si="6"/>
        <v>2.0909090909090908</v>
      </c>
      <c r="AX42" s="67">
        <f t="shared" si="7"/>
        <v>31.818181818181817</v>
      </c>
      <c r="AY42" s="66"/>
      <c r="AZ42" s="66">
        <f t="shared" si="8"/>
        <v>31.818181818181817</v>
      </c>
      <c r="BA42" s="66">
        <f t="shared" si="9"/>
        <v>1.1948051948051948</v>
      </c>
      <c r="BB42" s="67">
        <f t="shared" si="10"/>
        <v>30.623376623376622</v>
      </c>
      <c r="BC42" s="66">
        <v>12</v>
      </c>
      <c r="BD42" s="66">
        <f t="shared" si="11"/>
        <v>42.623376623376622</v>
      </c>
      <c r="BE42" s="66">
        <f t="shared" si="12"/>
        <v>7.7662337662337659</v>
      </c>
      <c r="BF42" s="67">
        <f t="shared" si="13"/>
        <v>34.857142857142854</v>
      </c>
      <c r="BG42" s="66">
        <f t="shared" si="21"/>
        <v>5.6753246753246751</v>
      </c>
      <c r="BH42" s="68">
        <f t="shared" si="15"/>
        <v>12.246753246753247</v>
      </c>
      <c r="BI42" s="69">
        <f t="shared" si="16"/>
        <v>22.610389610389607</v>
      </c>
      <c r="BJ42" s="66">
        <f t="shared" si="17"/>
        <v>3.768398268398268</v>
      </c>
      <c r="BK42" s="66">
        <f t="shared" si="18"/>
        <v>4</v>
      </c>
      <c r="BL42" s="66"/>
      <c r="BM42" s="66"/>
      <c r="BN42" s="66">
        <v>0</v>
      </c>
      <c r="BO42" s="66">
        <v>0</v>
      </c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</row>
    <row r="43" spans="1:85" ht="12" customHeight="1" x14ac:dyDescent="0.25">
      <c r="A43" s="52" t="s">
        <v>130</v>
      </c>
      <c r="B43" s="53">
        <v>0</v>
      </c>
      <c r="C43" s="54" t="s">
        <v>54</v>
      </c>
      <c r="D43" s="55">
        <v>101.67</v>
      </c>
      <c r="E43" s="81"/>
      <c r="F43" s="56">
        <v>6</v>
      </c>
      <c r="G43" s="56">
        <v>1</v>
      </c>
      <c r="H43" s="57" t="e">
        <f>AN43/#REF!</f>
        <v>#REF!</v>
      </c>
      <c r="I43" s="58" t="s">
        <v>55</v>
      </c>
      <c r="J43" s="59">
        <v>0</v>
      </c>
      <c r="K43" s="60">
        <v>9</v>
      </c>
      <c r="L43" s="61">
        <v>6</v>
      </c>
      <c r="M43" s="61">
        <v>4</v>
      </c>
      <c r="N43" s="61">
        <v>7</v>
      </c>
      <c r="O43" s="61">
        <v>7</v>
      </c>
      <c r="P43" s="61">
        <v>6</v>
      </c>
      <c r="Q43" s="61">
        <v>4</v>
      </c>
      <c r="R43" s="61">
        <v>6</v>
      </c>
      <c r="S43" s="61">
        <v>11</v>
      </c>
      <c r="T43" s="61">
        <v>2</v>
      </c>
      <c r="U43" s="61">
        <v>6</v>
      </c>
      <c r="V43" s="61">
        <v>13</v>
      </c>
      <c r="W43" s="61">
        <v>5</v>
      </c>
      <c r="X43" s="61">
        <v>5</v>
      </c>
      <c r="Y43" s="61">
        <v>5</v>
      </c>
      <c r="Z43" s="61">
        <v>10</v>
      </c>
      <c r="AA43" s="61">
        <v>7</v>
      </c>
      <c r="AB43" s="61">
        <v>8</v>
      </c>
      <c r="AC43" s="61">
        <v>13</v>
      </c>
      <c r="AD43" s="61">
        <v>14</v>
      </c>
      <c r="AE43" s="61">
        <v>7</v>
      </c>
      <c r="AF43" s="61">
        <v>11</v>
      </c>
      <c r="AG43" s="61">
        <v>7</v>
      </c>
      <c r="AH43" s="61">
        <v>11</v>
      </c>
      <c r="AI43" s="61">
        <v>11</v>
      </c>
      <c r="AJ43" s="61">
        <v>4</v>
      </c>
      <c r="AK43" s="61">
        <v>7</v>
      </c>
      <c r="AL43" s="61">
        <v>9</v>
      </c>
      <c r="AM43" s="61">
        <v>5</v>
      </c>
      <c r="AN43" s="62">
        <f t="shared" si="0"/>
        <v>7.5357142857142856</v>
      </c>
      <c r="AO43" s="63">
        <f t="shared" si="19"/>
        <v>7.5357142857142856</v>
      </c>
      <c r="AP43" s="64">
        <v>0</v>
      </c>
      <c r="AQ43" s="64">
        <f t="shared" si="1"/>
        <v>6.625</v>
      </c>
      <c r="AR43" s="65">
        <f t="shared" si="2"/>
        <v>0.34253246753246752</v>
      </c>
      <c r="AS43" s="66">
        <f t="shared" si="3"/>
        <v>2.3977272727272725</v>
      </c>
      <c r="AT43" s="67">
        <f t="shared" si="4"/>
        <v>6.6022727272727275</v>
      </c>
      <c r="AU43" s="72">
        <v>3</v>
      </c>
      <c r="AV43" s="66">
        <f t="shared" si="5"/>
        <v>9.6022727272727266</v>
      </c>
      <c r="AW43" s="66">
        <f t="shared" si="6"/>
        <v>2.3977272727272725</v>
      </c>
      <c r="AX43" s="67">
        <f t="shared" si="7"/>
        <v>7.2045454545454541</v>
      </c>
      <c r="AY43" s="66">
        <v>6</v>
      </c>
      <c r="AZ43" s="66">
        <f t="shared" si="8"/>
        <v>13.204545454545453</v>
      </c>
      <c r="BA43" s="66">
        <f t="shared" si="9"/>
        <v>1.3701298701298701</v>
      </c>
      <c r="BB43" s="67">
        <f t="shared" si="10"/>
        <v>11.834415584415583</v>
      </c>
      <c r="BC43" s="72">
        <v>2</v>
      </c>
      <c r="BD43" s="66">
        <f t="shared" si="11"/>
        <v>13.834415584415583</v>
      </c>
      <c r="BE43" s="66">
        <f t="shared" si="12"/>
        <v>8.9058441558441555</v>
      </c>
      <c r="BF43" s="67">
        <f t="shared" si="13"/>
        <v>4.928571428571427</v>
      </c>
      <c r="BG43" s="66">
        <f t="shared" si="21"/>
        <v>6.508116883116883</v>
      </c>
      <c r="BH43" s="68">
        <f t="shared" si="15"/>
        <v>14.043831168831169</v>
      </c>
      <c r="BI43" s="69">
        <f t="shared" si="16"/>
        <v>-9.1152597402597415</v>
      </c>
      <c r="BJ43" s="66">
        <f t="shared" si="17"/>
        <v>-1.5192099567099568</v>
      </c>
      <c r="BK43" s="66">
        <f t="shared" si="18"/>
        <v>2</v>
      </c>
      <c r="BL43" s="66">
        <v>12</v>
      </c>
      <c r="BM43" s="66">
        <v>12</v>
      </c>
      <c r="BN43" s="66">
        <v>3</v>
      </c>
      <c r="BO43" s="66">
        <v>0</v>
      </c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</row>
    <row r="44" spans="1:85" ht="12" customHeight="1" x14ac:dyDescent="0.25">
      <c r="A44" s="89" t="s">
        <v>131</v>
      </c>
      <c r="B44" s="53">
        <v>0</v>
      </c>
      <c r="C44" s="73" t="s">
        <v>58</v>
      </c>
      <c r="D44" s="55">
        <v>0</v>
      </c>
      <c r="E44" s="82"/>
      <c r="F44" s="56">
        <v>6</v>
      </c>
      <c r="G44" s="56">
        <v>1</v>
      </c>
      <c r="H44" s="57" t="e">
        <f>AN44/#REF!</f>
        <v>#REF!</v>
      </c>
      <c r="I44" s="58" t="s">
        <v>71</v>
      </c>
      <c r="J44" s="59">
        <v>0</v>
      </c>
      <c r="K44" s="60">
        <v>7</v>
      </c>
      <c r="L44" s="61">
        <v>0</v>
      </c>
      <c r="M44" s="61">
        <v>0</v>
      </c>
      <c r="N44" s="61">
        <v>26</v>
      </c>
      <c r="O44" s="61">
        <v>13</v>
      </c>
      <c r="P44" s="61">
        <v>1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37</v>
      </c>
      <c r="W44" s="61">
        <v>10</v>
      </c>
      <c r="X44" s="61">
        <v>8</v>
      </c>
      <c r="Y44" s="61">
        <v>5</v>
      </c>
      <c r="Z44" s="61">
        <v>9</v>
      </c>
      <c r="AA44" s="61">
        <v>12</v>
      </c>
      <c r="AB44" s="61">
        <v>13</v>
      </c>
      <c r="AC44" s="61">
        <v>12</v>
      </c>
      <c r="AD44" s="61">
        <v>14</v>
      </c>
      <c r="AE44" s="61">
        <v>11</v>
      </c>
      <c r="AF44" s="61">
        <v>10</v>
      </c>
      <c r="AG44" s="61">
        <v>16</v>
      </c>
      <c r="AH44" s="61">
        <v>8</v>
      </c>
      <c r="AI44" s="61">
        <v>12</v>
      </c>
      <c r="AJ44" s="61">
        <v>12</v>
      </c>
      <c r="AK44" s="61">
        <v>3</v>
      </c>
      <c r="AL44" s="61">
        <v>6</v>
      </c>
      <c r="AM44" s="61">
        <v>14</v>
      </c>
      <c r="AN44" s="62">
        <f t="shared" si="0"/>
        <v>9</v>
      </c>
      <c r="AO44" s="63">
        <f t="shared" si="19"/>
        <v>9</v>
      </c>
      <c r="AP44" s="64">
        <v>0</v>
      </c>
      <c r="AQ44" s="64">
        <f t="shared" si="1"/>
        <v>10.125</v>
      </c>
      <c r="AR44" s="65">
        <f t="shared" si="2"/>
        <v>0.40909090909090912</v>
      </c>
      <c r="AS44" s="66">
        <f t="shared" si="3"/>
        <v>2.8636363636363638</v>
      </c>
      <c r="AT44" s="67">
        <f t="shared" si="4"/>
        <v>4.1363636363636367</v>
      </c>
      <c r="AU44" s="66">
        <v>6</v>
      </c>
      <c r="AV44" s="66">
        <f t="shared" si="5"/>
        <v>10.136363636363637</v>
      </c>
      <c r="AW44" s="66">
        <f t="shared" si="6"/>
        <v>2.8636363636363638</v>
      </c>
      <c r="AX44" s="67">
        <f t="shared" si="7"/>
        <v>7.2727272727272734</v>
      </c>
      <c r="AY44" s="66"/>
      <c r="AZ44" s="66">
        <f t="shared" si="8"/>
        <v>7.2727272727272734</v>
      </c>
      <c r="BA44" s="66">
        <f t="shared" si="9"/>
        <v>1.6363636363636365</v>
      </c>
      <c r="BB44" s="67">
        <f t="shared" si="10"/>
        <v>5.6363636363636367</v>
      </c>
      <c r="BC44" s="66"/>
      <c r="BD44" s="66">
        <f t="shared" si="11"/>
        <v>5.6363636363636367</v>
      </c>
      <c r="BE44" s="66">
        <f t="shared" si="12"/>
        <v>10.636363636363637</v>
      </c>
      <c r="BF44" s="67">
        <f t="shared" si="13"/>
        <v>-5</v>
      </c>
      <c r="BG44" s="66">
        <f t="shared" si="21"/>
        <v>7.7727272727272734</v>
      </c>
      <c r="BH44" s="68">
        <f t="shared" si="15"/>
        <v>16.772727272727273</v>
      </c>
      <c r="BI44" s="69">
        <f t="shared" si="16"/>
        <v>-21.772727272727273</v>
      </c>
      <c r="BJ44" s="66">
        <f t="shared" si="17"/>
        <v>-3.6287878787878789</v>
      </c>
      <c r="BK44" s="66">
        <f t="shared" si="18"/>
        <v>4</v>
      </c>
      <c r="BL44" s="66">
        <v>36</v>
      </c>
      <c r="BM44" s="66">
        <v>36</v>
      </c>
      <c r="BN44" s="66">
        <v>6</v>
      </c>
      <c r="BO44" s="66">
        <v>0</v>
      </c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</row>
    <row r="45" spans="1:85" ht="12" customHeight="1" x14ac:dyDescent="0.25">
      <c r="A45" s="89" t="s">
        <v>92</v>
      </c>
      <c r="B45" s="53">
        <v>0</v>
      </c>
      <c r="C45" s="54" t="s">
        <v>132</v>
      </c>
      <c r="D45" s="55">
        <v>97.515318965517224</v>
      </c>
      <c r="E45" s="16" t="s">
        <v>91</v>
      </c>
      <c r="F45" s="56">
        <v>6</v>
      </c>
      <c r="G45" s="56">
        <v>1</v>
      </c>
      <c r="H45" s="57" t="e">
        <f>AN45/#REF!</f>
        <v>#REF!</v>
      </c>
      <c r="I45" s="58" t="s">
        <v>93</v>
      </c>
      <c r="J45" s="59">
        <v>0</v>
      </c>
      <c r="K45" s="60">
        <v>9</v>
      </c>
      <c r="L45" s="61">
        <v>6</v>
      </c>
      <c r="M45" s="61">
        <v>2</v>
      </c>
      <c r="N45" s="61">
        <v>16</v>
      </c>
      <c r="O45" s="61">
        <v>7</v>
      </c>
      <c r="P45" s="61">
        <v>10</v>
      </c>
      <c r="Q45" s="61">
        <v>6</v>
      </c>
      <c r="R45" s="61">
        <v>5</v>
      </c>
      <c r="S45" s="61">
        <v>4</v>
      </c>
      <c r="T45" s="61">
        <v>13</v>
      </c>
      <c r="U45" s="61">
        <v>7</v>
      </c>
      <c r="V45" s="61">
        <v>7</v>
      </c>
      <c r="W45" s="61">
        <v>11</v>
      </c>
      <c r="X45" s="61">
        <v>8</v>
      </c>
      <c r="Y45" s="61">
        <v>10</v>
      </c>
      <c r="Z45" s="61">
        <v>5</v>
      </c>
      <c r="AA45" s="61">
        <v>5</v>
      </c>
      <c r="AB45" s="61">
        <v>5</v>
      </c>
      <c r="AC45" s="61">
        <v>7</v>
      </c>
      <c r="AD45" s="61">
        <v>6</v>
      </c>
      <c r="AE45" s="61">
        <v>4</v>
      </c>
      <c r="AF45" s="61">
        <v>8</v>
      </c>
      <c r="AG45" s="61">
        <v>9</v>
      </c>
      <c r="AH45" s="61">
        <v>0</v>
      </c>
      <c r="AI45" s="61">
        <v>11</v>
      </c>
      <c r="AJ45" s="61">
        <v>12</v>
      </c>
      <c r="AK45" s="61">
        <v>5</v>
      </c>
      <c r="AL45" s="61">
        <v>9</v>
      </c>
      <c r="AM45" s="61">
        <v>0</v>
      </c>
      <c r="AN45" s="62">
        <f t="shared" si="0"/>
        <v>7.0714285714285712</v>
      </c>
      <c r="AO45" s="63">
        <f t="shared" si="19"/>
        <v>7.0714285714285712</v>
      </c>
      <c r="AP45" s="64">
        <v>0</v>
      </c>
      <c r="AQ45" s="64">
        <f t="shared" si="1"/>
        <v>8.25</v>
      </c>
      <c r="AR45" s="65">
        <f t="shared" si="2"/>
        <v>0.3214285714285714</v>
      </c>
      <c r="AS45" s="66">
        <f t="shared" si="3"/>
        <v>2.25</v>
      </c>
      <c r="AT45" s="67">
        <f t="shared" si="4"/>
        <v>6.75</v>
      </c>
      <c r="AU45" s="66">
        <v>12</v>
      </c>
      <c r="AV45" s="66">
        <f t="shared" si="5"/>
        <v>18.75</v>
      </c>
      <c r="AW45" s="66">
        <f t="shared" si="6"/>
        <v>2.25</v>
      </c>
      <c r="AX45" s="67">
        <f t="shared" si="7"/>
        <v>16.5</v>
      </c>
      <c r="AY45" s="66"/>
      <c r="AZ45" s="66">
        <f t="shared" si="8"/>
        <v>16.5</v>
      </c>
      <c r="BA45" s="66">
        <f t="shared" si="9"/>
        <v>1.2857142857142856</v>
      </c>
      <c r="BB45" s="67">
        <f t="shared" si="10"/>
        <v>15.214285714285715</v>
      </c>
      <c r="BC45" s="72">
        <v>0</v>
      </c>
      <c r="BD45" s="66">
        <f t="shared" si="11"/>
        <v>15.214285714285715</v>
      </c>
      <c r="BE45" s="66">
        <f t="shared" si="12"/>
        <v>8.3571428571428559</v>
      </c>
      <c r="BF45" s="67">
        <f t="shared" si="13"/>
        <v>6.8571428571428594</v>
      </c>
      <c r="BG45" s="66">
        <f t="shared" si="21"/>
        <v>6.1071428571428568</v>
      </c>
      <c r="BH45" s="68">
        <f t="shared" si="15"/>
        <v>13.178571428571427</v>
      </c>
      <c r="BI45" s="69">
        <f t="shared" si="16"/>
        <v>-6.3214285714285676</v>
      </c>
      <c r="BJ45" s="66">
        <f t="shared" si="17"/>
        <v>-1.0535714285714279</v>
      </c>
      <c r="BK45" s="66">
        <f t="shared" si="18"/>
        <v>2</v>
      </c>
      <c r="BL45" s="66"/>
      <c r="BM45" s="66"/>
      <c r="BN45" s="66">
        <v>12</v>
      </c>
      <c r="BO45" s="66">
        <v>0</v>
      </c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</row>
    <row r="46" spans="1:85" ht="12" customHeight="1" x14ac:dyDescent="0.25">
      <c r="A46" s="89" t="s">
        <v>133</v>
      </c>
      <c r="B46" s="53">
        <v>0</v>
      </c>
      <c r="C46" s="73" t="s">
        <v>134</v>
      </c>
      <c r="D46" s="55">
        <v>0</v>
      </c>
      <c r="E46" s="74"/>
      <c r="F46" s="56">
        <v>6</v>
      </c>
      <c r="G46" s="56">
        <v>1</v>
      </c>
      <c r="H46" s="75" t="e">
        <f>AN46/#REF!</f>
        <v>#REF!</v>
      </c>
      <c r="I46" s="76"/>
      <c r="J46" s="59">
        <v>6</v>
      </c>
      <c r="K46" s="60">
        <v>8</v>
      </c>
      <c r="L46" s="61">
        <v>0</v>
      </c>
      <c r="M46" s="61">
        <v>0</v>
      </c>
      <c r="N46" s="61">
        <v>4</v>
      </c>
      <c r="O46" s="61">
        <v>4</v>
      </c>
      <c r="P46" s="61">
        <v>4</v>
      </c>
      <c r="Q46" s="61">
        <v>3</v>
      </c>
      <c r="R46" s="61">
        <v>0</v>
      </c>
      <c r="S46" s="61">
        <v>5</v>
      </c>
      <c r="T46" s="61">
        <v>0</v>
      </c>
      <c r="U46" s="61">
        <v>2</v>
      </c>
      <c r="V46" s="61">
        <v>3</v>
      </c>
      <c r="W46" s="61">
        <v>0</v>
      </c>
      <c r="X46" s="61">
        <v>4</v>
      </c>
      <c r="Y46" s="61">
        <v>1</v>
      </c>
      <c r="Z46" s="61">
        <v>4</v>
      </c>
      <c r="AA46" s="61">
        <v>9</v>
      </c>
      <c r="AB46" s="61">
        <v>2</v>
      </c>
      <c r="AC46" s="61">
        <v>2</v>
      </c>
      <c r="AD46" s="61">
        <v>9</v>
      </c>
      <c r="AE46" s="61">
        <v>5</v>
      </c>
      <c r="AF46" s="61">
        <v>9</v>
      </c>
      <c r="AG46" s="61">
        <v>6</v>
      </c>
      <c r="AH46" s="61">
        <v>12</v>
      </c>
      <c r="AI46" s="61">
        <v>0</v>
      </c>
      <c r="AJ46" s="61">
        <v>3</v>
      </c>
      <c r="AK46" s="61">
        <v>11</v>
      </c>
      <c r="AL46" s="61">
        <v>8</v>
      </c>
      <c r="AM46" s="61">
        <v>8</v>
      </c>
      <c r="AN46" s="62">
        <f t="shared" si="0"/>
        <v>4.2142857142857144</v>
      </c>
      <c r="AO46" s="63">
        <f t="shared" si="19"/>
        <v>4.2142857142857144</v>
      </c>
      <c r="AP46" s="64">
        <v>0</v>
      </c>
      <c r="AQ46" s="64">
        <f t="shared" si="1"/>
        <v>2.875</v>
      </c>
      <c r="AR46" s="65">
        <f t="shared" si="2"/>
        <v>0.19155844155844157</v>
      </c>
      <c r="AS46" s="66">
        <f t="shared" si="3"/>
        <v>1.3409090909090911</v>
      </c>
      <c r="AT46" s="67">
        <f t="shared" si="4"/>
        <v>6.6590909090909092</v>
      </c>
      <c r="AU46" s="66"/>
      <c r="AV46" s="66">
        <f t="shared" si="5"/>
        <v>6.6590909090909092</v>
      </c>
      <c r="AW46" s="66">
        <f t="shared" si="6"/>
        <v>1.3409090909090911</v>
      </c>
      <c r="AX46" s="67">
        <f t="shared" si="7"/>
        <v>5.3181818181818183</v>
      </c>
      <c r="AY46" s="66"/>
      <c r="AZ46" s="66">
        <f t="shared" si="8"/>
        <v>5.3181818181818183</v>
      </c>
      <c r="BA46" s="66">
        <f t="shared" si="9"/>
        <v>0.76623376623376627</v>
      </c>
      <c r="BB46" s="67">
        <f t="shared" si="10"/>
        <v>4.5519480519480524</v>
      </c>
      <c r="BC46" s="72">
        <v>2</v>
      </c>
      <c r="BD46" s="66">
        <f t="shared" si="11"/>
        <v>6.5519480519480524</v>
      </c>
      <c r="BE46" s="66">
        <f t="shared" si="12"/>
        <v>4.9805194805194803</v>
      </c>
      <c r="BF46" s="67">
        <f t="shared" si="13"/>
        <v>1.5714285714285721</v>
      </c>
      <c r="BG46" s="66">
        <f t="shared" si="21"/>
        <v>3.63961038961039</v>
      </c>
      <c r="BH46" s="68">
        <f t="shared" si="15"/>
        <v>7.8538961038961048</v>
      </c>
      <c r="BI46" s="69">
        <f t="shared" si="16"/>
        <v>-6.2824675324675328</v>
      </c>
      <c r="BJ46" s="66">
        <f t="shared" si="17"/>
        <v>-1.0470779220779221</v>
      </c>
      <c r="BK46" s="66">
        <f t="shared" si="18"/>
        <v>2</v>
      </c>
      <c r="BL46" s="72">
        <v>18</v>
      </c>
      <c r="BM46" s="66">
        <v>18</v>
      </c>
      <c r="BN46" s="66">
        <v>0</v>
      </c>
      <c r="BO46" s="66">
        <v>0</v>
      </c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</row>
    <row r="47" spans="1:85" ht="12" customHeight="1" x14ac:dyDescent="0.25">
      <c r="A47" s="89" t="s">
        <v>135</v>
      </c>
      <c r="B47" s="53">
        <v>0</v>
      </c>
      <c r="C47" s="54" t="s">
        <v>132</v>
      </c>
      <c r="D47" s="55">
        <v>76.691598214285719</v>
      </c>
      <c r="E47" s="3" t="s">
        <v>136</v>
      </c>
      <c r="F47" s="56">
        <v>6</v>
      </c>
      <c r="G47" s="56">
        <v>1</v>
      </c>
      <c r="H47" s="57" t="e">
        <f>AN47/#REF!</f>
        <v>#REF!</v>
      </c>
      <c r="I47" s="58" t="s">
        <v>60</v>
      </c>
      <c r="J47" s="59">
        <v>0</v>
      </c>
      <c r="K47" s="60">
        <v>0</v>
      </c>
      <c r="L47" s="61">
        <v>24</v>
      </c>
      <c r="M47" s="61">
        <v>44</v>
      </c>
      <c r="N47" s="61">
        <v>22</v>
      </c>
      <c r="O47" s="61">
        <v>6</v>
      </c>
      <c r="P47" s="61">
        <v>55</v>
      </c>
      <c r="Q47" s="61">
        <v>20</v>
      </c>
      <c r="R47" s="61">
        <v>46</v>
      </c>
      <c r="S47" s="61">
        <v>39</v>
      </c>
      <c r="T47" s="61">
        <v>52</v>
      </c>
      <c r="U47" s="61">
        <v>45</v>
      </c>
      <c r="V47" s="61">
        <v>13</v>
      </c>
      <c r="W47" s="61">
        <v>18</v>
      </c>
      <c r="X47" s="61">
        <v>37</v>
      </c>
      <c r="Y47" s="61">
        <v>46</v>
      </c>
      <c r="Z47" s="61">
        <v>28</v>
      </c>
      <c r="AA47" s="61">
        <v>18</v>
      </c>
      <c r="AB47" s="61">
        <v>37</v>
      </c>
      <c r="AC47" s="61">
        <v>0</v>
      </c>
      <c r="AD47" s="61">
        <v>0</v>
      </c>
      <c r="AE47" s="61">
        <v>29</v>
      </c>
      <c r="AF47" s="61">
        <v>2</v>
      </c>
      <c r="AG47" s="61">
        <v>9</v>
      </c>
      <c r="AH47" s="61">
        <v>9</v>
      </c>
      <c r="AI47" s="61">
        <v>9</v>
      </c>
      <c r="AJ47" s="61">
        <v>5</v>
      </c>
      <c r="AK47" s="61">
        <v>4</v>
      </c>
      <c r="AL47" s="61">
        <v>6</v>
      </c>
      <c r="AM47" s="61">
        <v>2</v>
      </c>
      <c r="AN47" s="62">
        <f t="shared" si="0"/>
        <v>22.321428571428573</v>
      </c>
      <c r="AO47" s="63">
        <f t="shared" si="19"/>
        <v>22.321428571428573</v>
      </c>
      <c r="AP47" s="64">
        <v>0</v>
      </c>
      <c r="AQ47" s="64">
        <f t="shared" si="1"/>
        <v>32.125</v>
      </c>
      <c r="AR47" s="65">
        <f t="shared" si="2"/>
        <v>1.0146103896103897</v>
      </c>
      <c r="AS47" s="66">
        <f t="shared" si="3"/>
        <v>7.1022727272727284</v>
      </c>
      <c r="AT47" s="67">
        <f t="shared" si="4"/>
        <v>-7.1022727272727284</v>
      </c>
      <c r="AU47" s="66">
        <v>18</v>
      </c>
      <c r="AV47" s="66">
        <f t="shared" si="5"/>
        <v>10.897727272727272</v>
      </c>
      <c r="AW47" s="66">
        <f t="shared" si="6"/>
        <v>7.1022727272727284</v>
      </c>
      <c r="AX47" s="67">
        <f t="shared" si="7"/>
        <v>3.7954545454545432</v>
      </c>
      <c r="AY47" s="66">
        <v>6</v>
      </c>
      <c r="AZ47" s="66">
        <f t="shared" si="8"/>
        <v>9.7954545454545432</v>
      </c>
      <c r="BA47" s="66">
        <f t="shared" si="9"/>
        <v>4.058441558441559</v>
      </c>
      <c r="BB47" s="67">
        <f t="shared" si="10"/>
        <v>5.7370129870129842</v>
      </c>
      <c r="BC47" s="72">
        <v>4</v>
      </c>
      <c r="BD47" s="66">
        <f t="shared" si="11"/>
        <v>9.7370129870129851</v>
      </c>
      <c r="BE47" s="66">
        <f t="shared" si="12"/>
        <v>26.379870129870135</v>
      </c>
      <c r="BF47" s="67">
        <f t="shared" si="13"/>
        <v>-16.642857142857149</v>
      </c>
      <c r="BG47" s="66">
        <f t="shared" si="21"/>
        <v>19.277597402597404</v>
      </c>
      <c r="BH47" s="68">
        <f t="shared" si="15"/>
        <v>41.599025974025977</v>
      </c>
      <c r="BI47" s="69">
        <f t="shared" si="16"/>
        <v>-58.24188311688313</v>
      </c>
      <c r="BJ47" s="66">
        <f t="shared" si="17"/>
        <v>-9.7069805194805223</v>
      </c>
      <c r="BK47" s="66">
        <f t="shared" si="18"/>
        <v>10</v>
      </c>
      <c r="BL47" s="66"/>
      <c r="BM47" s="66"/>
      <c r="BN47" s="66">
        <v>18</v>
      </c>
      <c r="BO47" s="66">
        <v>0</v>
      </c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</row>
    <row r="48" spans="1:85" ht="12" customHeight="1" x14ac:dyDescent="0.25">
      <c r="A48" s="89" t="s">
        <v>137</v>
      </c>
      <c r="B48" s="53">
        <v>0</v>
      </c>
      <c r="C48" s="54" t="s">
        <v>102</v>
      </c>
      <c r="D48" s="55">
        <v>50.272833333333324</v>
      </c>
      <c r="E48" s="3" t="s">
        <v>138</v>
      </c>
      <c r="F48" s="56">
        <v>6</v>
      </c>
      <c r="G48" s="56">
        <v>1</v>
      </c>
      <c r="H48" s="57" t="e">
        <f>AN48/#REF!</f>
        <v>#REF!</v>
      </c>
      <c r="I48" s="58" t="s">
        <v>97</v>
      </c>
      <c r="J48" s="59">
        <v>0</v>
      </c>
      <c r="K48" s="60">
        <v>9</v>
      </c>
      <c r="L48" s="61">
        <v>0</v>
      </c>
      <c r="M48" s="61">
        <v>0</v>
      </c>
      <c r="N48" s="61">
        <v>1</v>
      </c>
      <c r="O48" s="61">
        <v>0</v>
      </c>
      <c r="P48" s="61">
        <v>4</v>
      </c>
      <c r="Q48" s="61">
        <v>1</v>
      </c>
      <c r="R48" s="61">
        <v>2</v>
      </c>
      <c r="S48" s="61">
        <v>0</v>
      </c>
      <c r="T48" s="61">
        <v>2</v>
      </c>
      <c r="U48" s="61">
        <v>0</v>
      </c>
      <c r="V48" s="61">
        <v>22</v>
      </c>
      <c r="W48" s="61">
        <v>0</v>
      </c>
      <c r="X48" s="61">
        <v>0</v>
      </c>
      <c r="Y48" s="61">
        <v>16</v>
      </c>
      <c r="Z48" s="61">
        <v>6</v>
      </c>
      <c r="AA48" s="61">
        <v>0</v>
      </c>
      <c r="AB48" s="61">
        <v>6</v>
      </c>
      <c r="AC48" s="61">
        <v>12</v>
      </c>
      <c r="AD48" s="61">
        <v>6</v>
      </c>
      <c r="AE48" s="61">
        <v>6</v>
      </c>
      <c r="AF48" s="61">
        <v>0</v>
      </c>
      <c r="AG48" s="61">
        <v>6</v>
      </c>
      <c r="AH48" s="61">
        <v>12</v>
      </c>
      <c r="AI48" s="61">
        <v>6</v>
      </c>
      <c r="AJ48" s="61">
        <v>7</v>
      </c>
      <c r="AK48" s="61">
        <v>0</v>
      </c>
      <c r="AL48" s="61">
        <v>8</v>
      </c>
      <c r="AM48" s="61">
        <v>0</v>
      </c>
      <c r="AN48" s="62">
        <f t="shared" si="0"/>
        <v>4.3928571428571432</v>
      </c>
      <c r="AO48" s="63">
        <f t="shared" si="19"/>
        <v>4.3928571428571432</v>
      </c>
      <c r="AP48" s="64">
        <v>0</v>
      </c>
      <c r="AQ48" s="64">
        <f t="shared" si="1"/>
        <v>5.75</v>
      </c>
      <c r="AR48" s="65">
        <f t="shared" si="2"/>
        <v>0.1996753246753247</v>
      </c>
      <c r="AS48" s="66">
        <f t="shared" si="3"/>
        <v>1.3977272727272729</v>
      </c>
      <c r="AT48" s="67">
        <f t="shared" si="4"/>
        <v>7.6022727272727266</v>
      </c>
      <c r="AU48" s="72">
        <v>2</v>
      </c>
      <c r="AV48" s="66">
        <f t="shared" si="5"/>
        <v>9.6022727272727266</v>
      </c>
      <c r="AW48" s="66">
        <f t="shared" si="6"/>
        <v>1.3977272727272729</v>
      </c>
      <c r="AX48" s="67">
        <f t="shared" si="7"/>
        <v>8.2045454545454533</v>
      </c>
      <c r="AY48" s="66"/>
      <c r="AZ48" s="66">
        <f t="shared" si="8"/>
        <v>8.2045454545454533</v>
      </c>
      <c r="BA48" s="66">
        <f t="shared" si="9"/>
        <v>0.7987012987012988</v>
      </c>
      <c r="BB48" s="67">
        <f t="shared" si="10"/>
        <v>7.4058441558441546</v>
      </c>
      <c r="BC48" s="72">
        <v>3</v>
      </c>
      <c r="BD48" s="66">
        <f t="shared" si="11"/>
        <v>10.405844155844154</v>
      </c>
      <c r="BE48" s="66">
        <f t="shared" si="12"/>
        <v>5.1915584415584419</v>
      </c>
      <c r="BF48" s="67">
        <f t="shared" si="13"/>
        <v>5.2142857142857117</v>
      </c>
      <c r="BG48" s="66">
        <f t="shared" si="21"/>
        <v>3.7938311688311694</v>
      </c>
      <c r="BH48" s="68">
        <f t="shared" si="15"/>
        <v>8.1866883116883127</v>
      </c>
      <c r="BI48" s="69">
        <f t="shared" si="16"/>
        <v>-2.9724025974026009</v>
      </c>
      <c r="BJ48" s="66">
        <f t="shared" si="17"/>
        <v>-0.49540043290043351</v>
      </c>
      <c r="BK48" s="66">
        <f t="shared" si="18"/>
        <v>1</v>
      </c>
      <c r="BL48" s="72">
        <v>6</v>
      </c>
      <c r="BM48" s="66">
        <v>6</v>
      </c>
      <c r="BN48" s="66">
        <v>2</v>
      </c>
      <c r="BO48" s="66">
        <v>0</v>
      </c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</row>
    <row r="49" spans="1:80" ht="12" customHeight="1" x14ac:dyDescent="0.25">
      <c r="A49" s="52" t="s">
        <v>139</v>
      </c>
      <c r="B49" s="53">
        <v>0</v>
      </c>
      <c r="C49" s="54" t="s">
        <v>54</v>
      </c>
      <c r="D49" s="55">
        <v>15.563600000000001</v>
      </c>
      <c r="E49" s="3"/>
      <c r="F49" s="56">
        <v>6</v>
      </c>
      <c r="G49" s="56">
        <v>1</v>
      </c>
      <c r="H49" s="57" t="e">
        <f>AN49/#REF!</f>
        <v>#REF!</v>
      </c>
      <c r="I49" s="58" t="s">
        <v>55</v>
      </c>
      <c r="J49" s="59">
        <v>0</v>
      </c>
      <c r="K49" s="60">
        <v>21</v>
      </c>
      <c r="L49" s="61">
        <v>18</v>
      </c>
      <c r="M49" s="61">
        <v>0</v>
      </c>
      <c r="N49" s="61">
        <v>18</v>
      </c>
      <c r="O49" s="61">
        <v>6</v>
      </c>
      <c r="P49" s="61">
        <v>19</v>
      </c>
      <c r="Q49" s="61">
        <v>0</v>
      </c>
      <c r="R49" s="61">
        <v>44</v>
      </c>
      <c r="S49" s="61">
        <v>18</v>
      </c>
      <c r="T49" s="61">
        <v>8</v>
      </c>
      <c r="U49" s="61">
        <v>36</v>
      </c>
      <c r="V49" s="61">
        <v>6</v>
      </c>
      <c r="W49" s="61">
        <v>24</v>
      </c>
      <c r="X49" s="61">
        <v>46</v>
      </c>
      <c r="Y49" s="61">
        <v>10</v>
      </c>
      <c r="Z49" s="61">
        <v>18</v>
      </c>
      <c r="AA49" s="61">
        <v>5</v>
      </c>
      <c r="AB49" s="61">
        <v>17</v>
      </c>
      <c r="AC49" s="61">
        <v>10</v>
      </c>
      <c r="AD49" s="61">
        <v>0</v>
      </c>
      <c r="AE49" s="61">
        <v>6</v>
      </c>
      <c r="AF49" s="61">
        <v>3</v>
      </c>
      <c r="AG49" s="61">
        <v>9</v>
      </c>
      <c r="AH49" s="61">
        <v>2</v>
      </c>
      <c r="AI49" s="61">
        <v>15</v>
      </c>
      <c r="AJ49" s="61">
        <v>2</v>
      </c>
      <c r="AK49" s="61">
        <v>3</v>
      </c>
      <c r="AL49" s="61">
        <v>9</v>
      </c>
      <c r="AM49" s="61">
        <v>0</v>
      </c>
      <c r="AN49" s="62">
        <f t="shared" si="0"/>
        <v>16.571428571428569</v>
      </c>
      <c r="AO49" s="63">
        <f t="shared" si="19"/>
        <v>12.571428571428571</v>
      </c>
      <c r="AP49" s="83">
        <v>4</v>
      </c>
      <c r="AQ49" s="64">
        <f t="shared" si="1"/>
        <v>19.125</v>
      </c>
      <c r="AR49" s="65">
        <f t="shared" si="2"/>
        <v>0.75324675324675316</v>
      </c>
      <c r="AS49" s="66">
        <f t="shared" si="3"/>
        <v>5.2727272727272725</v>
      </c>
      <c r="AT49" s="67">
        <f t="shared" si="4"/>
        <v>15.727272727272727</v>
      </c>
      <c r="AU49" s="66"/>
      <c r="AV49" s="66">
        <f t="shared" si="5"/>
        <v>15.727272727272727</v>
      </c>
      <c r="AW49" s="66">
        <f t="shared" si="6"/>
        <v>5.2727272727272725</v>
      </c>
      <c r="AX49" s="67">
        <f t="shared" si="7"/>
        <v>10.454545454545453</v>
      </c>
      <c r="AY49" s="66"/>
      <c r="AZ49" s="66">
        <f t="shared" si="8"/>
        <v>10.454545454545453</v>
      </c>
      <c r="BA49" s="66">
        <f t="shared" si="9"/>
        <v>3.0129870129870127</v>
      </c>
      <c r="BB49" s="67">
        <f t="shared" si="10"/>
        <v>7.4415584415584402</v>
      </c>
      <c r="BC49" s="66">
        <v>6</v>
      </c>
      <c r="BD49" s="66">
        <f t="shared" si="11"/>
        <v>13.44155844155844</v>
      </c>
      <c r="BE49" s="66">
        <f t="shared" si="12"/>
        <v>19.584415584415581</v>
      </c>
      <c r="BF49" s="67">
        <f t="shared" si="13"/>
        <v>-6.1428571428571406</v>
      </c>
      <c r="BG49" s="66">
        <f t="shared" si="21"/>
        <v>14.311688311688311</v>
      </c>
      <c r="BH49" s="68">
        <f t="shared" si="15"/>
        <v>30.88311688311688</v>
      </c>
      <c r="BI49" s="69">
        <f t="shared" si="16"/>
        <v>-37.025974025974023</v>
      </c>
      <c r="BJ49" s="66">
        <f t="shared" si="17"/>
        <v>-6.1709956709956701</v>
      </c>
      <c r="BK49" s="66">
        <f t="shared" si="18"/>
        <v>7</v>
      </c>
      <c r="BL49" s="66">
        <v>18</v>
      </c>
      <c r="BM49" s="66">
        <v>18</v>
      </c>
      <c r="BN49" s="66">
        <v>0</v>
      </c>
      <c r="BO49" s="66">
        <v>0</v>
      </c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</row>
    <row r="50" spans="1:80" ht="12" customHeight="1" x14ac:dyDescent="0.25">
      <c r="A50" s="89" t="s">
        <v>140</v>
      </c>
      <c r="B50" s="53">
        <v>0</v>
      </c>
      <c r="C50" s="54" t="s">
        <v>95</v>
      </c>
      <c r="D50" s="55">
        <v>81.47981249999998</v>
      </c>
      <c r="E50" s="3" t="s">
        <v>96</v>
      </c>
      <c r="F50" s="56">
        <v>6</v>
      </c>
      <c r="G50" s="56">
        <v>1</v>
      </c>
      <c r="H50" s="57" t="e">
        <f>AN50/#REF!</f>
        <v>#REF!</v>
      </c>
      <c r="I50" s="58" t="s">
        <v>97</v>
      </c>
      <c r="J50" s="59">
        <v>0</v>
      </c>
      <c r="K50" s="60">
        <v>18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2</v>
      </c>
      <c r="AB50" s="61">
        <v>0</v>
      </c>
      <c r="AC50" s="61">
        <v>2</v>
      </c>
      <c r="AD50" s="61">
        <v>2</v>
      </c>
      <c r="AE50" s="61">
        <v>0</v>
      </c>
      <c r="AF50" s="61">
        <v>1</v>
      </c>
      <c r="AG50" s="61">
        <v>4</v>
      </c>
      <c r="AH50" s="61">
        <v>2</v>
      </c>
      <c r="AI50" s="61">
        <v>10</v>
      </c>
      <c r="AJ50" s="61">
        <v>11</v>
      </c>
      <c r="AK50" s="61">
        <v>3</v>
      </c>
      <c r="AL50" s="61">
        <v>4</v>
      </c>
      <c r="AM50" s="61">
        <v>2</v>
      </c>
      <c r="AN50" s="62">
        <f t="shared" si="0"/>
        <v>19.535714285714285</v>
      </c>
      <c r="AO50" s="63">
        <f t="shared" si="19"/>
        <v>1.5357142857142858</v>
      </c>
      <c r="AP50" s="64">
        <v>18</v>
      </c>
      <c r="AQ50" s="64">
        <f t="shared" si="1"/>
        <v>0.25</v>
      </c>
      <c r="AR50" s="65">
        <f t="shared" si="2"/>
        <v>0.88798701298701299</v>
      </c>
      <c r="AS50" s="66">
        <f t="shared" si="3"/>
        <v>6.2159090909090908</v>
      </c>
      <c r="AT50" s="67">
        <f t="shared" si="4"/>
        <v>11.78409090909091</v>
      </c>
      <c r="AU50" s="66">
        <v>66</v>
      </c>
      <c r="AV50" s="66">
        <f t="shared" si="5"/>
        <v>77.784090909090907</v>
      </c>
      <c r="AW50" s="66">
        <f t="shared" si="6"/>
        <v>6.2159090909090908</v>
      </c>
      <c r="AX50" s="67">
        <f t="shared" si="7"/>
        <v>71.568181818181813</v>
      </c>
      <c r="AY50" s="66"/>
      <c r="AZ50" s="66">
        <f t="shared" si="8"/>
        <v>71.568181818181813</v>
      </c>
      <c r="BA50" s="66">
        <f t="shared" si="9"/>
        <v>3.551948051948052</v>
      </c>
      <c r="BB50" s="67">
        <f t="shared" si="10"/>
        <v>68.016233766233768</v>
      </c>
      <c r="BC50" s="66"/>
      <c r="BD50" s="66">
        <f t="shared" si="11"/>
        <v>68.016233766233768</v>
      </c>
      <c r="BE50" s="66">
        <f t="shared" si="12"/>
        <v>23.087662337662337</v>
      </c>
      <c r="BF50" s="67">
        <f t="shared" si="13"/>
        <v>44.928571428571431</v>
      </c>
      <c r="BG50" s="66">
        <f t="shared" si="21"/>
        <v>16.871753246753247</v>
      </c>
      <c r="BH50" s="68">
        <f t="shared" si="15"/>
        <v>36.407467532467535</v>
      </c>
      <c r="BI50" s="69">
        <f t="shared" si="16"/>
        <v>8.5211038961038952</v>
      </c>
      <c r="BJ50" s="66">
        <f t="shared" si="17"/>
        <v>1.4201839826839826</v>
      </c>
      <c r="BK50" s="66">
        <f t="shared" si="18"/>
        <v>2</v>
      </c>
      <c r="BL50" s="66"/>
      <c r="BM50" s="66"/>
      <c r="BN50" s="66">
        <v>66</v>
      </c>
      <c r="BO50" s="66">
        <v>0</v>
      </c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</row>
    <row r="51" spans="1:80" ht="12" customHeight="1" x14ac:dyDescent="0.25">
      <c r="A51" s="52" t="s">
        <v>141</v>
      </c>
      <c r="B51" s="53">
        <v>0</v>
      </c>
      <c r="C51" s="54" t="s">
        <v>74</v>
      </c>
      <c r="D51" s="55">
        <v>71.054171428571422</v>
      </c>
      <c r="E51" s="3"/>
      <c r="F51" s="56">
        <v>6</v>
      </c>
      <c r="G51" s="56">
        <v>1</v>
      </c>
      <c r="H51" s="57" t="e">
        <f>AN51/#REF!</f>
        <v>#REF!</v>
      </c>
      <c r="I51" s="58" t="s">
        <v>55</v>
      </c>
      <c r="J51" s="59">
        <v>0</v>
      </c>
      <c r="K51" s="60">
        <v>9</v>
      </c>
      <c r="L51" s="61">
        <v>2</v>
      </c>
      <c r="M51" s="61">
        <v>6</v>
      </c>
      <c r="N51" s="61">
        <v>13</v>
      </c>
      <c r="O51" s="61">
        <v>0</v>
      </c>
      <c r="P51" s="61">
        <v>4</v>
      </c>
      <c r="Q51" s="61">
        <v>12</v>
      </c>
      <c r="R51" s="61">
        <v>0</v>
      </c>
      <c r="S51" s="61">
        <v>3</v>
      </c>
      <c r="T51" s="61">
        <v>3</v>
      </c>
      <c r="U51" s="61">
        <v>14</v>
      </c>
      <c r="V51" s="61">
        <v>0</v>
      </c>
      <c r="W51" s="61">
        <v>8</v>
      </c>
      <c r="X51" s="61">
        <v>3</v>
      </c>
      <c r="Y51" s="61">
        <v>6</v>
      </c>
      <c r="Z51" s="61">
        <v>4</v>
      </c>
      <c r="AA51" s="61">
        <v>10</v>
      </c>
      <c r="AB51" s="61">
        <v>2</v>
      </c>
      <c r="AC51" s="61">
        <v>2</v>
      </c>
      <c r="AD51" s="61">
        <v>10</v>
      </c>
      <c r="AE51" s="61">
        <v>3</v>
      </c>
      <c r="AF51" s="61">
        <v>6</v>
      </c>
      <c r="AG51" s="61">
        <v>5</v>
      </c>
      <c r="AH51" s="61">
        <v>11</v>
      </c>
      <c r="AI51" s="61">
        <v>2</v>
      </c>
      <c r="AJ51" s="61">
        <v>6</v>
      </c>
      <c r="AK51" s="61">
        <v>0</v>
      </c>
      <c r="AL51" s="61">
        <v>9</v>
      </c>
      <c r="AM51" s="61">
        <v>0</v>
      </c>
      <c r="AN51" s="62">
        <f t="shared" si="0"/>
        <v>5.1428571428571432</v>
      </c>
      <c r="AO51" s="63">
        <f t="shared" si="19"/>
        <v>5.1428571428571432</v>
      </c>
      <c r="AP51" s="64">
        <v>0</v>
      </c>
      <c r="AQ51" s="64">
        <f t="shared" si="1"/>
        <v>6</v>
      </c>
      <c r="AR51" s="65">
        <f t="shared" si="2"/>
        <v>0.23376623376623379</v>
      </c>
      <c r="AS51" s="66">
        <f t="shared" si="3"/>
        <v>1.6363636363636365</v>
      </c>
      <c r="AT51" s="67">
        <f t="shared" si="4"/>
        <v>7.3636363636363633</v>
      </c>
      <c r="AU51" s="66"/>
      <c r="AV51" s="66">
        <f t="shared" si="5"/>
        <v>7.3636363636363633</v>
      </c>
      <c r="AW51" s="66">
        <f t="shared" si="6"/>
        <v>1.6363636363636365</v>
      </c>
      <c r="AX51" s="67">
        <f t="shared" si="7"/>
        <v>5.7272727272727266</v>
      </c>
      <c r="AY51" s="66"/>
      <c r="AZ51" s="66">
        <f t="shared" si="8"/>
        <v>5.7272727272727266</v>
      </c>
      <c r="BA51" s="66">
        <f t="shared" si="9"/>
        <v>0.93506493506493515</v>
      </c>
      <c r="BB51" s="67">
        <f t="shared" si="10"/>
        <v>4.7922077922077913</v>
      </c>
      <c r="BC51" s="66"/>
      <c r="BD51" s="66">
        <f t="shared" si="11"/>
        <v>4.7922077922077913</v>
      </c>
      <c r="BE51" s="66">
        <f t="shared" si="12"/>
        <v>6.0779220779220786</v>
      </c>
      <c r="BF51" s="67">
        <f t="shared" si="13"/>
        <v>-1.2857142857142874</v>
      </c>
      <c r="BG51" s="66">
        <f t="shared" si="21"/>
        <v>4.4415584415584419</v>
      </c>
      <c r="BH51" s="68">
        <f t="shared" si="15"/>
        <v>9.5844155844155843</v>
      </c>
      <c r="BI51" s="69">
        <f t="shared" si="16"/>
        <v>-10.870129870129873</v>
      </c>
      <c r="BJ51" s="66">
        <f t="shared" si="17"/>
        <v>-1.811688311688312</v>
      </c>
      <c r="BK51" s="66">
        <f t="shared" si="18"/>
        <v>2</v>
      </c>
      <c r="BL51" s="72">
        <v>6</v>
      </c>
      <c r="BM51" s="66">
        <v>6</v>
      </c>
      <c r="BN51" s="66">
        <v>0</v>
      </c>
      <c r="BO51" s="66">
        <v>0</v>
      </c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</row>
    <row r="52" spans="1:80" ht="12" customHeight="1" x14ac:dyDescent="0.25">
      <c r="A52" s="89" t="s">
        <v>142</v>
      </c>
      <c r="B52" s="53">
        <v>0</v>
      </c>
      <c r="C52" s="54" t="s">
        <v>54</v>
      </c>
      <c r="D52" s="55">
        <v>23.840999999999998</v>
      </c>
      <c r="E52" s="70" t="s">
        <v>122</v>
      </c>
      <c r="F52" s="56">
        <v>6</v>
      </c>
      <c r="G52" s="56">
        <v>1</v>
      </c>
      <c r="H52" s="57" t="e">
        <f>AN52/#REF!</f>
        <v>#REF!</v>
      </c>
      <c r="I52" s="58" t="s">
        <v>55</v>
      </c>
      <c r="J52" s="59">
        <v>0</v>
      </c>
      <c r="K52" s="60">
        <v>6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61">
        <v>0</v>
      </c>
      <c r="AE52" s="61">
        <v>0</v>
      </c>
      <c r="AF52" s="61">
        <v>0</v>
      </c>
      <c r="AG52" s="61">
        <v>0</v>
      </c>
      <c r="AH52" s="61">
        <v>24</v>
      </c>
      <c r="AI52" s="61">
        <v>0</v>
      </c>
      <c r="AJ52" s="61">
        <v>0</v>
      </c>
      <c r="AK52" s="61">
        <v>0</v>
      </c>
      <c r="AL52" s="61">
        <v>0</v>
      </c>
      <c r="AM52" s="61">
        <v>0</v>
      </c>
      <c r="AN52" s="62">
        <f t="shared" si="0"/>
        <v>0.8571428571428571</v>
      </c>
      <c r="AO52" s="63">
        <f t="shared" si="19"/>
        <v>0.8571428571428571</v>
      </c>
      <c r="AP52" s="64">
        <v>0</v>
      </c>
      <c r="AQ52" s="64">
        <f t="shared" si="1"/>
        <v>0</v>
      </c>
      <c r="AR52" s="65">
        <f t="shared" si="2"/>
        <v>3.896103896103896E-2</v>
      </c>
      <c r="AS52" s="66">
        <f t="shared" si="3"/>
        <v>0.27272727272727271</v>
      </c>
      <c r="AT52" s="67">
        <f t="shared" si="4"/>
        <v>5.7272727272727275</v>
      </c>
      <c r="AU52" s="72">
        <v>18</v>
      </c>
      <c r="AV52" s="66">
        <f t="shared" si="5"/>
        <v>23.727272727272727</v>
      </c>
      <c r="AW52" s="66">
        <f t="shared" si="6"/>
        <v>0.27272727272727271</v>
      </c>
      <c r="AX52" s="67">
        <f t="shared" si="7"/>
        <v>23.454545454545453</v>
      </c>
      <c r="AY52" s="66"/>
      <c r="AZ52" s="66">
        <f t="shared" si="8"/>
        <v>23.454545454545453</v>
      </c>
      <c r="BA52" s="66">
        <f t="shared" si="9"/>
        <v>0.15584415584415584</v>
      </c>
      <c r="BB52" s="67">
        <f t="shared" si="10"/>
        <v>23.298701298701296</v>
      </c>
      <c r="BC52" s="66"/>
      <c r="BD52" s="66">
        <f t="shared" si="11"/>
        <v>23.298701298701296</v>
      </c>
      <c r="BE52" s="66">
        <f t="shared" si="12"/>
        <v>1.0129870129870129</v>
      </c>
      <c r="BF52" s="67">
        <f t="shared" si="13"/>
        <v>22.285714285714285</v>
      </c>
      <c r="BG52" s="66">
        <f t="shared" si="21"/>
        <v>0.74025974025974028</v>
      </c>
      <c r="BH52" s="68">
        <f t="shared" si="15"/>
        <v>1.5974025974025974</v>
      </c>
      <c r="BI52" s="69">
        <f t="shared" si="16"/>
        <v>20.688311688311686</v>
      </c>
      <c r="BJ52" s="66">
        <f t="shared" si="17"/>
        <v>3.4480519480519476</v>
      </c>
      <c r="BK52" s="66">
        <f t="shared" si="18"/>
        <v>4</v>
      </c>
      <c r="BL52" s="66"/>
      <c r="BM52" s="66"/>
      <c r="BN52" s="66">
        <v>18</v>
      </c>
      <c r="BO52" s="66">
        <v>0</v>
      </c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</row>
    <row r="53" spans="1:80" ht="12" customHeight="1" x14ac:dyDescent="0.25">
      <c r="A53" s="52" t="s">
        <v>143</v>
      </c>
      <c r="B53" s="53">
        <v>0</v>
      </c>
      <c r="C53" s="54" t="s">
        <v>54</v>
      </c>
      <c r="D53" s="55">
        <v>15.48</v>
      </c>
      <c r="E53" s="3"/>
      <c r="F53" s="56">
        <v>6</v>
      </c>
      <c r="G53" s="56">
        <v>1</v>
      </c>
      <c r="H53" s="57" t="e">
        <f>AN53/#REF!</f>
        <v>#REF!</v>
      </c>
      <c r="I53" s="58" t="s">
        <v>55</v>
      </c>
      <c r="J53" s="59">
        <v>0</v>
      </c>
      <c r="K53" s="60">
        <v>35</v>
      </c>
      <c r="L53" s="61">
        <v>0</v>
      </c>
      <c r="M53" s="61">
        <v>6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8</v>
      </c>
      <c r="X53" s="61">
        <v>0</v>
      </c>
      <c r="Y53" s="61">
        <v>0</v>
      </c>
      <c r="Z53" s="61">
        <v>0</v>
      </c>
      <c r="AA53" s="61">
        <v>2</v>
      </c>
      <c r="AB53" s="61">
        <v>9</v>
      </c>
      <c r="AC53" s="61">
        <v>6</v>
      </c>
      <c r="AD53" s="61">
        <v>6</v>
      </c>
      <c r="AE53" s="61">
        <v>4</v>
      </c>
      <c r="AF53" s="61">
        <v>-6</v>
      </c>
      <c r="AG53" s="61">
        <v>0</v>
      </c>
      <c r="AH53" s="61">
        <v>0</v>
      </c>
      <c r="AI53" s="61">
        <v>16</v>
      </c>
      <c r="AJ53" s="61">
        <v>4</v>
      </c>
      <c r="AK53" s="61">
        <v>0</v>
      </c>
      <c r="AL53" s="61">
        <v>4</v>
      </c>
      <c r="AM53" s="61">
        <v>0</v>
      </c>
      <c r="AN53" s="62">
        <f t="shared" si="0"/>
        <v>2.1071428571428572</v>
      </c>
      <c r="AO53" s="63">
        <f t="shared" si="19"/>
        <v>2.1071428571428572</v>
      </c>
      <c r="AP53" s="64">
        <v>0</v>
      </c>
      <c r="AQ53" s="64">
        <f t="shared" si="1"/>
        <v>1.25</v>
      </c>
      <c r="AR53" s="65">
        <f t="shared" si="2"/>
        <v>9.5779220779220783E-2</v>
      </c>
      <c r="AS53" s="66">
        <f t="shared" si="3"/>
        <v>0.67045454545454553</v>
      </c>
      <c r="AT53" s="67">
        <f t="shared" si="4"/>
        <v>34.329545454545453</v>
      </c>
      <c r="AU53" s="66"/>
      <c r="AV53" s="66">
        <f t="shared" si="5"/>
        <v>34.329545454545453</v>
      </c>
      <c r="AW53" s="66">
        <f t="shared" si="6"/>
        <v>0.67045454545454553</v>
      </c>
      <c r="AX53" s="67">
        <f t="shared" si="7"/>
        <v>33.659090909090907</v>
      </c>
      <c r="AY53" s="66"/>
      <c r="AZ53" s="66">
        <f t="shared" si="8"/>
        <v>33.659090909090907</v>
      </c>
      <c r="BA53" s="66">
        <f t="shared" si="9"/>
        <v>0.38311688311688313</v>
      </c>
      <c r="BB53" s="67">
        <f t="shared" si="10"/>
        <v>33.275974025974023</v>
      </c>
      <c r="BC53" s="66"/>
      <c r="BD53" s="66">
        <f t="shared" si="11"/>
        <v>33.275974025974023</v>
      </c>
      <c r="BE53" s="66">
        <f t="shared" si="12"/>
        <v>2.4902597402597402</v>
      </c>
      <c r="BF53" s="67">
        <f t="shared" si="13"/>
        <v>30.785714285714281</v>
      </c>
      <c r="BG53" s="66">
        <f t="shared" si="21"/>
        <v>1.819805194805195</v>
      </c>
      <c r="BH53" s="68">
        <f t="shared" si="15"/>
        <v>3.9269480519480524</v>
      </c>
      <c r="BI53" s="69">
        <f t="shared" si="16"/>
        <v>26.858766233766229</v>
      </c>
      <c r="BJ53" s="66">
        <f t="shared" si="17"/>
        <v>4.4764610389610384</v>
      </c>
      <c r="BK53" s="66">
        <f t="shared" si="18"/>
        <v>5</v>
      </c>
      <c r="BL53" s="66"/>
      <c r="BM53" s="66"/>
      <c r="BN53" s="66">
        <v>0</v>
      </c>
      <c r="BO53" s="66">
        <v>0</v>
      </c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</row>
    <row r="54" spans="1:80" ht="12" customHeight="1" x14ac:dyDescent="0.25">
      <c r="A54" s="89" t="s">
        <v>144</v>
      </c>
      <c r="B54" s="53">
        <v>0</v>
      </c>
      <c r="C54" s="54" t="s">
        <v>78</v>
      </c>
      <c r="D54" s="55">
        <v>100.08100000000002</v>
      </c>
      <c r="E54" s="3" t="s">
        <v>145</v>
      </c>
      <c r="F54" s="56">
        <v>6</v>
      </c>
      <c r="G54" s="56">
        <v>1</v>
      </c>
      <c r="H54" s="57" t="e">
        <f>AN54/#REF!</f>
        <v>#REF!</v>
      </c>
      <c r="I54" s="58" t="s">
        <v>60</v>
      </c>
      <c r="J54" s="59">
        <v>0</v>
      </c>
      <c r="K54" s="60">
        <v>0</v>
      </c>
      <c r="L54" s="61">
        <v>6</v>
      </c>
      <c r="M54" s="61">
        <v>8</v>
      </c>
      <c r="N54" s="61">
        <v>9</v>
      </c>
      <c r="O54" s="61">
        <v>8</v>
      </c>
      <c r="P54" s="61">
        <v>8</v>
      </c>
      <c r="Q54" s="61">
        <v>7</v>
      </c>
      <c r="R54" s="61">
        <v>8</v>
      </c>
      <c r="S54" s="61">
        <v>8</v>
      </c>
      <c r="T54" s="61">
        <v>7</v>
      </c>
      <c r="U54" s="61">
        <v>1</v>
      </c>
      <c r="V54" s="61">
        <v>2</v>
      </c>
      <c r="W54" s="61">
        <v>8</v>
      </c>
      <c r="X54" s="61">
        <v>7</v>
      </c>
      <c r="Y54" s="61">
        <v>4</v>
      </c>
      <c r="Z54" s="61">
        <v>6</v>
      </c>
      <c r="AA54" s="61">
        <v>2</v>
      </c>
      <c r="AB54" s="61">
        <v>5</v>
      </c>
      <c r="AC54" s="61">
        <v>2</v>
      </c>
      <c r="AD54" s="61">
        <v>4</v>
      </c>
      <c r="AE54" s="61">
        <v>3</v>
      </c>
      <c r="AF54" s="61">
        <v>4</v>
      </c>
      <c r="AG54" s="61">
        <v>5</v>
      </c>
      <c r="AH54" s="61">
        <v>4</v>
      </c>
      <c r="AI54" s="61">
        <v>1</v>
      </c>
      <c r="AJ54" s="61">
        <v>2</v>
      </c>
      <c r="AK54" s="61">
        <v>8</v>
      </c>
      <c r="AL54" s="61">
        <v>8</v>
      </c>
      <c r="AM54" s="61">
        <v>3</v>
      </c>
      <c r="AN54" s="62">
        <f t="shared" si="0"/>
        <v>5.2857142857142856</v>
      </c>
      <c r="AO54" s="63">
        <f t="shared" si="19"/>
        <v>5.2857142857142856</v>
      </c>
      <c r="AP54" s="64">
        <v>0</v>
      </c>
      <c r="AQ54" s="64">
        <f t="shared" si="1"/>
        <v>4.625</v>
      </c>
      <c r="AR54" s="65">
        <f t="shared" si="2"/>
        <v>0.24025974025974026</v>
      </c>
      <c r="AS54" s="66">
        <f t="shared" si="3"/>
        <v>1.6818181818181819</v>
      </c>
      <c r="AT54" s="67">
        <f t="shared" si="4"/>
        <v>-1.6818181818181819</v>
      </c>
      <c r="AU54" s="66"/>
      <c r="AV54" s="66">
        <f t="shared" si="5"/>
        <v>-1.6818181818181819</v>
      </c>
      <c r="AW54" s="66">
        <f t="shared" si="6"/>
        <v>1.6818181818181819</v>
      </c>
      <c r="AX54" s="67">
        <f t="shared" si="7"/>
        <v>-3.3636363636363638</v>
      </c>
      <c r="AY54" s="66">
        <v>6</v>
      </c>
      <c r="AZ54" s="66">
        <f t="shared" si="8"/>
        <v>2.6363636363636362</v>
      </c>
      <c r="BA54" s="66">
        <f t="shared" si="9"/>
        <v>0.96103896103896103</v>
      </c>
      <c r="BB54" s="67">
        <f t="shared" si="10"/>
        <v>1.6753246753246751</v>
      </c>
      <c r="BC54" s="72">
        <v>6</v>
      </c>
      <c r="BD54" s="66">
        <f t="shared" si="11"/>
        <v>7.6753246753246751</v>
      </c>
      <c r="BE54" s="66">
        <f t="shared" si="12"/>
        <v>6.2467532467532463</v>
      </c>
      <c r="BF54" s="67">
        <f t="shared" si="13"/>
        <v>1.4285714285714288</v>
      </c>
      <c r="BG54" s="66">
        <f>AR54*23</f>
        <v>5.5259740259740262</v>
      </c>
      <c r="BH54" s="68">
        <f t="shared" si="15"/>
        <v>10.811688311688311</v>
      </c>
      <c r="BI54" s="69">
        <f t="shared" si="16"/>
        <v>-9.3831168831168821</v>
      </c>
      <c r="BJ54" s="66">
        <f t="shared" si="17"/>
        <v>-1.5638528138528136</v>
      </c>
      <c r="BK54" s="66">
        <f t="shared" si="18"/>
        <v>2</v>
      </c>
      <c r="BL54" s="72">
        <v>12</v>
      </c>
      <c r="BM54" s="66">
        <v>12</v>
      </c>
      <c r="BN54" s="66">
        <v>0</v>
      </c>
      <c r="BO54" s="66">
        <v>0</v>
      </c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</row>
    <row r="55" spans="1:80" ht="12" customHeight="1" x14ac:dyDescent="0.25">
      <c r="A55" s="52" t="s">
        <v>146</v>
      </c>
      <c r="B55" s="53">
        <v>0</v>
      </c>
      <c r="C55" s="73" t="s">
        <v>147</v>
      </c>
      <c r="D55" s="55">
        <v>0</v>
      </c>
      <c r="E55" s="84"/>
      <c r="F55" s="56">
        <v>6</v>
      </c>
      <c r="G55" s="56">
        <v>1</v>
      </c>
      <c r="H55" s="57" t="e">
        <f>AN55/#REF!</f>
        <v>#REF!</v>
      </c>
      <c r="I55" s="58" t="s">
        <v>60</v>
      </c>
      <c r="J55" s="59">
        <v>0</v>
      </c>
      <c r="K55" s="60">
        <v>0</v>
      </c>
      <c r="L55" s="61">
        <v>0</v>
      </c>
      <c r="M55" s="61">
        <v>0</v>
      </c>
      <c r="N55" s="61">
        <v>16</v>
      </c>
      <c r="O55" s="61">
        <v>9</v>
      </c>
      <c r="P55" s="61">
        <v>0</v>
      </c>
      <c r="Q55" s="61">
        <v>0</v>
      </c>
      <c r="R55" s="61">
        <v>0</v>
      </c>
      <c r="S55" s="61">
        <v>0</v>
      </c>
      <c r="T55" s="61">
        <v>0</v>
      </c>
      <c r="U55" s="61">
        <v>0</v>
      </c>
      <c r="V55" s="61">
        <v>17</v>
      </c>
      <c r="W55" s="61">
        <v>5</v>
      </c>
      <c r="X55" s="61">
        <v>0</v>
      </c>
      <c r="Y55" s="61">
        <v>1</v>
      </c>
      <c r="Z55" s="61">
        <v>7</v>
      </c>
      <c r="AA55" s="61">
        <v>10</v>
      </c>
      <c r="AB55" s="61">
        <v>10</v>
      </c>
      <c r="AC55" s="61">
        <v>6</v>
      </c>
      <c r="AD55" s="61">
        <v>10</v>
      </c>
      <c r="AE55" s="61">
        <v>3</v>
      </c>
      <c r="AF55" s="61">
        <v>3</v>
      </c>
      <c r="AG55" s="61">
        <v>3</v>
      </c>
      <c r="AH55" s="61">
        <v>10</v>
      </c>
      <c r="AI55" s="61">
        <v>7</v>
      </c>
      <c r="AJ55" s="61">
        <v>0</v>
      </c>
      <c r="AK55" s="61">
        <v>4</v>
      </c>
      <c r="AL55" s="61">
        <v>0</v>
      </c>
      <c r="AM55" s="61">
        <v>3</v>
      </c>
      <c r="AN55" s="62">
        <f t="shared" si="0"/>
        <v>4.4285714285714288</v>
      </c>
      <c r="AO55" s="63">
        <f t="shared" si="19"/>
        <v>4.4285714285714288</v>
      </c>
      <c r="AP55" s="64">
        <v>0</v>
      </c>
      <c r="AQ55" s="64">
        <f t="shared" si="1"/>
        <v>5</v>
      </c>
      <c r="AR55" s="65">
        <f t="shared" si="2"/>
        <v>0.20129870129870131</v>
      </c>
      <c r="AS55" s="66">
        <f t="shared" si="3"/>
        <v>1.4090909090909092</v>
      </c>
      <c r="AT55" s="67">
        <f t="shared" si="4"/>
        <v>-1.4090909090909092</v>
      </c>
      <c r="AU55" s="66"/>
      <c r="AV55" s="66">
        <f t="shared" si="5"/>
        <v>-1.4090909090909092</v>
      </c>
      <c r="AW55" s="66">
        <f t="shared" si="6"/>
        <v>1.4090909090909092</v>
      </c>
      <c r="AX55" s="67">
        <f t="shared" si="7"/>
        <v>-2.8181818181818183</v>
      </c>
      <c r="AY55" s="66">
        <v>6</v>
      </c>
      <c r="AZ55" s="66">
        <f t="shared" si="8"/>
        <v>3.1818181818181817</v>
      </c>
      <c r="BA55" s="66">
        <f t="shared" si="9"/>
        <v>0.80519480519480524</v>
      </c>
      <c r="BB55" s="67">
        <f t="shared" si="10"/>
        <v>2.3766233766233764</v>
      </c>
      <c r="BC55" s="72">
        <v>18</v>
      </c>
      <c r="BD55" s="66">
        <f t="shared" si="11"/>
        <v>20.376623376623378</v>
      </c>
      <c r="BE55" s="66">
        <f t="shared" si="12"/>
        <v>5.2337662337662341</v>
      </c>
      <c r="BF55" s="67">
        <f t="shared" si="13"/>
        <v>15.142857142857144</v>
      </c>
      <c r="BG55" s="66">
        <f t="shared" ref="BG55:BG118" si="22">AR55*19</f>
        <v>3.8246753246753249</v>
      </c>
      <c r="BH55" s="68">
        <f t="shared" si="15"/>
        <v>8.2532467532467528</v>
      </c>
      <c r="BI55" s="69">
        <f t="shared" si="16"/>
        <v>6.8896103896103913</v>
      </c>
      <c r="BJ55" s="66">
        <f t="shared" si="17"/>
        <v>1.1482683982683985</v>
      </c>
      <c r="BK55" s="66">
        <f t="shared" si="18"/>
        <v>2</v>
      </c>
      <c r="BL55" s="66"/>
      <c r="BM55" s="66"/>
      <c r="BN55" s="66">
        <v>0</v>
      </c>
      <c r="BO55" s="66">
        <v>0</v>
      </c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</row>
    <row r="56" spans="1:80" ht="12" customHeight="1" x14ac:dyDescent="0.25">
      <c r="A56" s="89" t="s">
        <v>148</v>
      </c>
      <c r="B56" s="53">
        <v>0</v>
      </c>
      <c r="C56" s="54" t="s">
        <v>95</v>
      </c>
      <c r="D56" s="55">
        <v>81.47981249999998</v>
      </c>
      <c r="E56" s="3" t="s">
        <v>96</v>
      </c>
      <c r="F56" s="56">
        <v>6</v>
      </c>
      <c r="G56" s="56">
        <v>1</v>
      </c>
      <c r="H56" s="57" t="e">
        <f>AN56/#REF!</f>
        <v>#REF!</v>
      </c>
      <c r="I56" s="58" t="s">
        <v>97</v>
      </c>
      <c r="J56" s="59">
        <v>0</v>
      </c>
      <c r="K56" s="60">
        <v>7</v>
      </c>
      <c r="L56" s="61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0</v>
      </c>
      <c r="AA56" s="61">
        <v>2</v>
      </c>
      <c r="AB56" s="61">
        <v>0</v>
      </c>
      <c r="AC56" s="61">
        <v>0</v>
      </c>
      <c r="AD56" s="61">
        <v>0</v>
      </c>
      <c r="AE56" s="61">
        <v>0</v>
      </c>
      <c r="AF56" s="61">
        <v>1</v>
      </c>
      <c r="AG56" s="61">
        <v>2</v>
      </c>
      <c r="AH56" s="61">
        <v>1</v>
      </c>
      <c r="AI56" s="61">
        <v>10</v>
      </c>
      <c r="AJ56" s="61">
        <v>6</v>
      </c>
      <c r="AK56" s="61">
        <v>0</v>
      </c>
      <c r="AL56" s="61">
        <v>4</v>
      </c>
      <c r="AM56" s="61">
        <v>2</v>
      </c>
      <c r="AN56" s="62">
        <f t="shared" si="0"/>
        <v>9</v>
      </c>
      <c r="AO56" s="63">
        <f t="shared" si="19"/>
        <v>1</v>
      </c>
      <c r="AP56" s="64">
        <v>8</v>
      </c>
      <c r="AQ56" s="64">
        <f t="shared" si="1"/>
        <v>0.25</v>
      </c>
      <c r="AR56" s="65">
        <f t="shared" si="2"/>
        <v>0.40909090909090912</v>
      </c>
      <c r="AS56" s="66">
        <f t="shared" si="3"/>
        <v>2.8636363636363638</v>
      </c>
      <c r="AT56" s="67">
        <f t="shared" si="4"/>
        <v>4.1363636363636367</v>
      </c>
      <c r="AU56" s="66">
        <v>30</v>
      </c>
      <c r="AV56" s="66">
        <f t="shared" si="5"/>
        <v>34.13636363636364</v>
      </c>
      <c r="AW56" s="66">
        <f t="shared" si="6"/>
        <v>2.8636363636363638</v>
      </c>
      <c r="AX56" s="67">
        <f t="shared" si="7"/>
        <v>31.272727272727277</v>
      </c>
      <c r="AY56" s="66"/>
      <c r="AZ56" s="66">
        <f t="shared" si="8"/>
        <v>31.272727272727277</v>
      </c>
      <c r="BA56" s="66">
        <f t="shared" si="9"/>
        <v>1.6363636363636365</v>
      </c>
      <c r="BB56" s="67">
        <f t="shared" si="10"/>
        <v>29.63636363636364</v>
      </c>
      <c r="BC56" s="66"/>
      <c r="BD56" s="66">
        <f t="shared" si="11"/>
        <v>29.63636363636364</v>
      </c>
      <c r="BE56" s="66">
        <f t="shared" si="12"/>
        <v>10.636363636363637</v>
      </c>
      <c r="BF56" s="67">
        <f t="shared" si="13"/>
        <v>19.000000000000004</v>
      </c>
      <c r="BG56" s="66">
        <f t="shared" si="22"/>
        <v>7.7727272727272734</v>
      </c>
      <c r="BH56" s="68">
        <f t="shared" si="15"/>
        <v>16.772727272727273</v>
      </c>
      <c r="BI56" s="69">
        <f t="shared" si="16"/>
        <v>2.2272727272727302</v>
      </c>
      <c r="BJ56" s="66">
        <f t="shared" si="17"/>
        <v>0.37121212121212172</v>
      </c>
      <c r="BK56" s="66">
        <f t="shared" si="18"/>
        <v>1</v>
      </c>
      <c r="BL56" s="66"/>
      <c r="BM56" s="66"/>
      <c r="BN56" s="66">
        <v>30</v>
      </c>
      <c r="BO56" s="66">
        <v>0</v>
      </c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</row>
    <row r="57" spans="1:80" ht="12" customHeight="1" x14ac:dyDescent="0.25">
      <c r="A57" s="89" t="s">
        <v>149</v>
      </c>
      <c r="B57" s="53">
        <v>0</v>
      </c>
      <c r="C57" s="79" t="s">
        <v>150</v>
      </c>
      <c r="D57" s="55">
        <v>108.72</v>
      </c>
      <c r="E57" s="80" t="s">
        <v>151</v>
      </c>
      <c r="F57" s="56">
        <v>6</v>
      </c>
      <c r="G57" s="56">
        <v>1</v>
      </c>
      <c r="H57" s="57" t="e">
        <f>AN57/#REF!</f>
        <v>#REF!</v>
      </c>
      <c r="I57" s="58" t="s">
        <v>71</v>
      </c>
      <c r="J57" s="59">
        <v>0</v>
      </c>
      <c r="K57" s="60">
        <v>13</v>
      </c>
      <c r="L57" s="61">
        <v>3</v>
      </c>
      <c r="M57" s="61">
        <v>0</v>
      </c>
      <c r="N57" s="61">
        <v>2</v>
      </c>
      <c r="O57" s="61">
        <v>0</v>
      </c>
      <c r="P57" s="61">
        <v>6</v>
      </c>
      <c r="Q57" s="61">
        <v>3</v>
      </c>
      <c r="R57" s="61">
        <v>0</v>
      </c>
      <c r="S57" s="61">
        <v>18</v>
      </c>
      <c r="T57" s="61">
        <v>4</v>
      </c>
      <c r="U57" s="61">
        <v>1</v>
      </c>
      <c r="V57" s="61">
        <v>9</v>
      </c>
      <c r="W57" s="61">
        <v>7</v>
      </c>
      <c r="X57" s="61">
        <v>6</v>
      </c>
      <c r="Y57" s="61">
        <v>6</v>
      </c>
      <c r="Z57" s="61">
        <v>4</v>
      </c>
      <c r="AA57" s="61">
        <v>0</v>
      </c>
      <c r="AB57" s="61">
        <v>2</v>
      </c>
      <c r="AC57" s="61">
        <v>6</v>
      </c>
      <c r="AD57" s="61">
        <v>5</v>
      </c>
      <c r="AE57" s="61">
        <v>2</v>
      </c>
      <c r="AF57" s="61">
        <v>4</v>
      </c>
      <c r="AG57" s="61">
        <v>6</v>
      </c>
      <c r="AH57" s="61">
        <v>14</v>
      </c>
      <c r="AI57" s="61">
        <v>0</v>
      </c>
      <c r="AJ57" s="61">
        <v>0</v>
      </c>
      <c r="AK57" s="61">
        <v>3</v>
      </c>
      <c r="AL57" s="61">
        <v>3</v>
      </c>
      <c r="AM57" s="61">
        <v>3</v>
      </c>
      <c r="AN57" s="62">
        <f t="shared" si="0"/>
        <v>4.1785714285714288</v>
      </c>
      <c r="AO57" s="63">
        <f t="shared" si="19"/>
        <v>4.1785714285714288</v>
      </c>
      <c r="AP57" s="64">
        <v>0</v>
      </c>
      <c r="AQ57" s="64">
        <f t="shared" si="1"/>
        <v>4.625</v>
      </c>
      <c r="AR57" s="65">
        <f t="shared" si="2"/>
        <v>0.18993506493506496</v>
      </c>
      <c r="AS57" s="66">
        <f t="shared" si="3"/>
        <v>1.3295454545454546</v>
      </c>
      <c r="AT57" s="67">
        <f t="shared" si="4"/>
        <v>11.670454545454545</v>
      </c>
      <c r="AU57" s="85">
        <v>18</v>
      </c>
      <c r="AV57" s="66">
        <f t="shared" si="5"/>
        <v>29.670454545454547</v>
      </c>
      <c r="AW57" s="66">
        <f t="shared" si="6"/>
        <v>1.3295454545454546</v>
      </c>
      <c r="AX57" s="67">
        <f t="shared" si="7"/>
        <v>28.340909090909093</v>
      </c>
      <c r="AY57" s="66"/>
      <c r="AZ57" s="66">
        <f t="shared" si="8"/>
        <v>28.340909090909093</v>
      </c>
      <c r="BA57" s="66">
        <f t="shared" si="9"/>
        <v>0.75974025974025983</v>
      </c>
      <c r="BB57" s="67">
        <f t="shared" si="10"/>
        <v>27.581168831168835</v>
      </c>
      <c r="BC57" s="66"/>
      <c r="BD57" s="66">
        <f t="shared" si="11"/>
        <v>27.581168831168835</v>
      </c>
      <c r="BE57" s="66">
        <f t="shared" si="12"/>
        <v>4.9383116883116891</v>
      </c>
      <c r="BF57" s="67">
        <f t="shared" si="13"/>
        <v>22.642857142857146</v>
      </c>
      <c r="BG57" s="66">
        <f t="shared" si="22"/>
        <v>3.6087662337662341</v>
      </c>
      <c r="BH57" s="68">
        <f t="shared" si="15"/>
        <v>7.7873376623376629</v>
      </c>
      <c r="BI57" s="69">
        <f t="shared" si="16"/>
        <v>14.855519480519483</v>
      </c>
      <c r="BJ57" s="66">
        <f t="shared" si="17"/>
        <v>2.4759199134199137</v>
      </c>
      <c r="BK57" s="66">
        <f t="shared" si="18"/>
        <v>3</v>
      </c>
      <c r="BL57" s="66"/>
      <c r="BM57" s="66"/>
      <c r="BN57" s="66">
        <v>0</v>
      </c>
      <c r="BO57" s="66">
        <v>0</v>
      </c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</row>
    <row r="58" spans="1:80" ht="12" customHeight="1" x14ac:dyDescent="0.25">
      <c r="A58" s="89" t="s">
        <v>152</v>
      </c>
      <c r="B58" s="53">
        <v>0</v>
      </c>
      <c r="C58" s="54" t="s">
        <v>74</v>
      </c>
      <c r="D58" s="55">
        <v>75.163249999999991</v>
      </c>
      <c r="E58" s="3" t="s">
        <v>153</v>
      </c>
      <c r="F58" s="56">
        <v>6</v>
      </c>
      <c r="G58" s="56">
        <v>1</v>
      </c>
      <c r="H58" s="57" t="e">
        <f>AN58/#REF!</f>
        <v>#REF!</v>
      </c>
      <c r="I58" s="58" t="s">
        <v>55</v>
      </c>
      <c r="J58" s="59">
        <v>0</v>
      </c>
      <c r="K58" s="60">
        <v>13</v>
      </c>
      <c r="L58" s="61">
        <v>0</v>
      </c>
      <c r="M58" s="61">
        <v>0</v>
      </c>
      <c r="N58" s="61">
        <v>0</v>
      </c>
      <c r="O58" s="61">
        <v>3</v>
      </c>
      <c r="P58" s="61">
        <v>0</v>
      </c>
      <c r="Q58" s="61">
        <v>0</v>
      </c>
      <c r="R58" s="61">
        <v>3</v>
      </c>
      <c r="S58" s="61">
        <v>0</v>
      </c>
      <c r="T58" s="61">
        <v>0</v>
      </c>
      <c r="U58" s="61">
        <v>4</v>
      </c>
      <c r="V58" s="61">
        <v>0</v>
      </c>
      <c r="W58" s="61">
        <v>0</v>
      </c>
      <c r="X58" s="61">
        <v>3</v>
      </c>
      <c r="Y58" s="61">
        <v>0</v>
      </c>
      <c r="Z58" s="61">
        <v>0</v>
      </c>
      <c r="AA58" s="61">
        <v>1</v>
      </c>
      <c r="AB58" s="61">
        <v>2</v>
      </c>
      <c r="AC58" s="61">
        <v>1</v>
      </c>
      <c r="AD58" s="61">
        <v>2</v>
      </c>
      <c r="AE58" s="61">
        <v>6</v>
      </c>
      <c r="AF58" s="61">
        <v>0</v>
      </c>
      <c r="AG58" s="61">
        <v>0</v>
      </c>
      <c r="AH58" s="61">
        <v>6</v>
      </c>
      <c r="AI58" s="61">
        <v>6</v>
      </c>
      <c r="AJ58" s="61">
        <v>1</v>
      </c>
      <c r="AK58" s="61">
        <v>4</v>
      </c>
      <c r="AL58" s="61">
        <v>3</v>
      </c>
      <c r="AM58" s="61">
        <v>0</v>
      </c>
      <c r="AN58" s="62">
        <f t="shared" si="0"/>
        <v>3.6071428571428572</v>
      </c>
      <c r="AO58" s="63">
        <f t="shared" si="19"/>
        <v>1.6071428571428572</v>
      </c>
      <c r="AP58" s="64">
        <v>2</v>
      </c>
      <c r="AQ58" s="64">
        <f t="shared" si="1"/>
        <v>1</v>
      </c>
      <c r="AR58" s="65">
        <f t="shared" si="2"/>
        <v>0.16396103896103897</v>
      </c>
      <c r="AS58" s="66">
        <f t="shared" si="3"/>
        <v>1.1477272727272729</v>
      </c>
      <c r="AT58" s="67">
        <f t="shared" si="4"/>
        <v>11.852272727272727</v>
      </c>
      <c r="AU58" s="66"/>
      <c r="AV58" s="66">
        <f t="shared" si="5"/>
        <v>11.852272727272727</v>
      </c>
      <c r="AW58" s="66">
        <f t="shared" si="6"/>
        <v>1.1477272727272729</v>
      </c>
      <c r="AX58" s="67">
        <f t="shared" si="7"/>
        <v>10.704545454545453</v>
      </c>
      <c r="AY58" s="66"/>
      <c r="AZ58" s="66">
        <f t="shared" si="8"/>
        <v>10.704545454545453</v>
      </c>
      <c r="BA58" s="66">
        <f t="shared" si="9"/>
        <v>0.6558441558441559</v>
      </c>
      <c r="BB58" s="67">
        <f t="shared" si="10"/>
        <v>10.048701298701298</v>
      </c>
      <c r="BC58" s="66"/>
      <c r="BD58" s="66">
        <f t="shared" si="11"/>
        <v>10.048701298701298</v>
      </c>
      <c r="BE58" s="66">
        <f t="shared" si="12"/>
        <v>4.2629870129870131</v>
      </c>
      <c r="BF58" s="67">
        <f t="shared" si="13"/>
        <v>5.7857142857142847</v>
      </c>
      <c r="BG58" s="66">
        <f t="shared" si="22"/>
        <v>3.1152597402597406</v>
      </c>
      <c r="BH58" s="68">
        <f t="shared" si="15"/>
        <v>6.7224025974025974</v>
      </c>
      <c r="BI58" s="69">
        <f t="shared" si="16"/>
        <v>-0.93668831168831268</v>
      </c>
      <c r="BJ58" s="66">
        <f t="shared" si="17"/>
        <v>-0.15611471861471879</v>
      </c>
      <c r="BK58" s="66">
        <f t="shared" si="18"/>
        <v>1</v>
      </c>
      <c r="BL58" s="66">
        <v>12</v>
      </c>
      <c r="BM58" s="66">
        <v>12</v>
      </c>
      <c r="BN58" s="66">
        <v>0</v>
      </c>
      <c r="BO58" s="66">
        <v>0</v>
      </c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</row>
    <row r="59" spans="1:80" ht="12" customHeight="1" x14ac:dyDescent="0.25">
      <c r="A59" s="89" t="s">
        <v>154</v>
      </c>
      <c r="B59" s="53">
        <v>0</v>
      </c>
      <c r="C59" s="54" t="s">
        <v>155</v>
      </c>
      <c r="D59" s="55">
        <v>62.862822916666651</v>
      </c>
      <c r="E59" s="3" t="s">
        <v>156</v>
      </c>
      <c r="F59" s="56">
        <v>6</v>
      </c>
      <c r="G59" s="56">
        <v>1</v>
      </c>
      <c r="H59" s="57" t="e">
        <f>AN59/#REF!</f>
        <v>#REF!</v>
      </c>
      <c r="I59" s="58" t="s">
        <v>60</v>
      </c>
      <c r="J59" s="59">
        <v>0</v>
      </c>
      <c r="K59" s="60">
        <v>13</v>
      </c>
      <c r="L59" s="61">
        <v>12</v>
      </c>
      <c r="M59" s="61">
        <v>10</v>
      </c>
      <c r="N59" s="61">
        <v>10</v>
      </c>
      <c r="O59" s="61">
        <v>9</v>
      </c>
      <c r="P59" s="61">
        <v>1</v>
      </c>
      <c r="Q59" s="61">
        <v>11</v>
      </c>
      <c r="R59" s="61">
        <v>11</v>
      </c>
      <c r="S59" s="61">
        <v>8</v>
      </c>
      <c r="T59" s="61">
        <v>14</v>
      </c>
      <c r="U59" s="61">
        <v>4</v>
      </c>
      <c r="V59" s="61">
        <v>2</v>
      </c>
      <c r="W59" s="61">
        <v>14</v>
      </c>
      <c r="X59" s="61">
        <v>9</v>
      </c>
      <c r="Y59" s="61">
        <v>6</v>
      </c>
      <c r="Z59" s="61">
        <v>2</v>
      </c>
      <c r="AA59" s="61">
        <v>8</v>
      </c>
      <c r="AB59" s="61">
        <v>8</v>
      </c>
      <c r="AC59" s="61">
        <v>3</v>
      </c>
      <c r="AD59" s="61">
        <v>9</v>
      </c>
      <c r="AE59" s="61">
        <v>2</v>
      </c>
      <c r="AF59" s="61">
        <v>2</v>
      </c>
      <c r="AG59" s="61">
        <v>10</v>
      </c>
      <c r="AH59" s="61">
        <v>5</v>
      </c>
      <c r="AI59" s="61">
        <v>4</v>
      </c>
      <c r="AJ59" s="61">
        <v>0</v>
      </c>
      <c r="AK59" s="61">
        <v>4</v>
      </c>
      <c r="AL59" s="61">
        <v>6</v>
      </c>
      <c r="AM59" s="61">
        <v>0</v>
      </c>
      <c r="AN59" s="62">
        <f t="shared" si="0"/>
        <v>6.5714285714285712</v>
      </c>
      <c r="AO59" s="63">
        <f t="shared" si="19"/>
        <v>6.5714285714285712</v>
      </c>
      <c r="AP59" s="64">
        <v>0</v>
      </c>
      <c r="AQ59" s="64">
        <f t="shared" si="1"/>
        <v>7.375</v>
      </c>
      <c r="AR59" s="65">
        <f t="shared" si="2"/>
        <v>0.29870129870129869</v>
      </c>
      <c r="AS59" s="66">
        <f t="shared" si="3"/>
        <v>2.0909090909090908</v>
      </c>
      <c r="AT59" s="67">
        <f t="shared" si="4"/>
        <v>10.90909090909091</v>
      </c>
      <c r="AU59" s="66"/>
      <c r="AV59" s="66">
        <f t="shared" si="5"/>
        <v>10.90909090909091</v>
      </c>
      <c r="AW59" s="66">
        <f t="shared" si="6"/>
        <v>2.0909090909090908</v>
      </c>
      <c r="AX59" s="67">
        <f t="shared" si="7"/>
        <v>8.8181818181818201</v>
      </c>
      <c r="AY59" s="66"/>
      <c r="AZ59" s="66">
        <f t="shared" si="8"/>
        <v>8.8181818181818201</v>
      </c>
      <c r="BA59" s="66">
        <f t="shared" si="9"/>
        <v>1.1948051948051948</v>
      </c>
      <c r="BB59" s="67">
        <f t="shared" si="10"/>
        <v>7.6233766233766254</v>
      </c>
      <c r="BC59" s="72">
        <v>0</v>
      </c>
      <c r="BD59" s="66">
        <f t="shared" si="11"/>
        <v>7.6233766233766254</v>
      </c>
      <c r="BE59" s="66">
        <f t="shared" si="12"/>
        <v>7.7662337662337659</v>
      </c>
      <c r="BF59" s="67">
        <f t="shared" si="13"/>
        <v>-0.14285714285714057</v>
      </c>
      <c r="BG59" s="66">
        <f t="shared" si="22"/>
        <v>5.6753246753246751</v>
      </c>
      <c r="BH59" s="68">
        <f t="shared" si="15"/>
        <v>12.246753246753247</v>
      </c>
      <c r="BI59" s="69">
        <f t="shared" si="16"/>
        <v>-12.389610389610388</v>
      </c>
      <c r="BJ59" s="66">
        <f t="shared" si="17"/>
        <v>-2.0649350649350646</v>
      </c>
      <c r="BK59" s="66">
        <f t="shared" si="18"/>
        <v>3</v>
      </c>
      <c r="BL59" s="72">
        <v>2</v>
      </c>
      <c r="BM59" s="66">
        <v>2</v>
      </c>
      <c r="BN59" s="66">
        <v>0</v>
      </c>
      <c r="BO59" s="66">
        <v>0</v>
      </c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</row>
    <row r="60" spans="1:80" ht="12" customHeight="1" x14ac:dyDescent="0.25">
      <c r="A60" s="89" t="s">
        <v>157</v>
      </c>
      <c r="B60" s="53">
        <v>0</v>
      </c>
      <c r="C60" s="54" t="s">
        <v>158</v>
      </c>
      <c r="D60" s="55">
        <v>11.841787037037035</v>
      </c>
      <c r="E60" s="3" t="s">
        <v>159</v>
      </c>
      <c r="F60" s="56">
        <v>12</v>
      </c>
      <c r="G60" s="56">
        <v>1</v>
      </c>
      <c r="H60" s="57" t="e">
        <f>AN60/#REF!</f>
        <v>#REF!</v>
      </c>
      <c r="I60" s="58" t="s">
        <v>60</v>
      </c>
      <c r="J60" s="59">
        <v>0</v>
      </c>
      <c r="K60" s="60">
        <v>32</v>
      </c>
      <c r="L60" s="61">
        <v>9</v>
      </c>
      <c r="M60" s="61">
        <v>1</v>
      </c>
      <c r="N60" s="61">
        <v>3</v>
      </c>
      <c r="O60" s="61">
        <v>5</v>
      </c>
      <c r="P60" s="61">
        <v>2</v>
      </c>
      <c r="Q60" s="61">
        <v>7</v>
      </c>
      <c r="R60" s="61">
        <v>14</v>
      </c>
      <c r="S60" s="61">
        <v>2</v>
      </c>
      <c r="T60" s="61">
        <v>13</v>
      </c>
      <c r="U60" s="61">
        <v>12</v>
      </c>
      <c r="V60" s="61">
        <v>3</v>
      </c>
      <c r="W60" s="61">
        <v>12</v>
      </c>
      <c r="X60" s="61">
        <v>8</v>
      </c>
      <c r="Y60" s="61">
        <v>4</v>
      </c>
      <c r="Z60" s="61">
        <v>5</v>
      </c>
      <c r="AA60" s="61">
        <v>4</v>
      </c>
      <c r="AB60" s="61">
        <v>8</v>
      </c>
      <c r="AC60" s="61">
        <v>0</v>
      </c>
      <c r="AD60" s="61">
        <v>2</v>
      </c>
      <c r="AE60" s="61">
        <v>1</v>
      </c>
      <c r="AF60" s="61">
        <v>7</v>
      </c>
      <c r="AG60" s="61">
        <v>4</v>
      </c>
      <c r="AH60" s="61">
        <v>12</v>
      </c>
      <c r="AI60" s="61">
        <v>0</v>
      </c>
      <c r="AJ60" s="61">
        <v>0</v>
      </c>
      <c r="AK60" s="61">
        <v>3</v>
      </c>
      <c r="AL60" s="61">
        <v>3</v>
      </c>
      <c r="AM60" s="61">
        <v>0</v>
      </c>
      <c r="AN60" s="62">
        <f t="shared" si="0"/>
        <v>5.1428571428571432</v>
      </c>
      <c r="AO60" s="63">
        <f t="shared" si="19"/>
        <v>5.1428571428571432</v>
      </c>
      <c r="AP60" s="64">
        <v>0</v>
      </c>
      <c r="AQ60" s="64">
        <f t="shared" si="1"/>
        <v>7.625</v>
      </c>
      <c r="AR60" s="65">
        <f t="shared" si="2"/>
        <v>0.23376623376623379</v>
      </c>
      <c r="AS60" s="66">
        <f t="shared" si="3"/>
        <v>1.6363636363636365</v>
      </c>
      <c r="AT60" s="67">
        <f t="shared" si="4"/>
        <v>30.363636363636363</v>
      </c>
      <c r="AU60" s="66"/>
      <c r="AV60" s="66">
        <f t="shared" si="5"/>
        <v>30.363636363636363</v>
      </c>
      <c r="AW60" s="66">
        <f t="shared" si="6"/>
        <v>1.6363636363636365</v>
      </c>
      <c r="AX60" s="67">
        <f t="shared" si="7"/>
        <v>28.727272727272727</v>
      </c>
      <c r="AY60" s="66"/>
      <c r="AZ60" s="66">
        <f t="shared" si="8"/>
        <v>28.727272727272727</v>
      </c>
      <c r="BA60" s="66">
        <f t="shared" si="9"/>
        <v>0.93506493506493515</v>
      </c>
      <c r="BB60" s="67">
        <f t="shared" si="10"/>
        <v>27.79220779220779</v>
      </c>
      <c r="BC60" s="66"/>
      <c r="BD60" s="66">
        <f t="shared" si="11"/>
        <v>27.79220779220779</v>
      </c>
      <c r="BE60" s="66">
        <f t="shared" si="12"/>
        <v>6.0779220779220786</v>
      </c>
      <c r="BF60" s="67">
        <f t="shared" si="13"/>
        <v>21.714285714285712</v>
      </c>
      <c r="BG60" s="66">
        <f t="shared" si="22"/>
        <v>4.4415584415584419</v>
      </c>
      <c r="BH60" s="68">
        <f t="shared" si="15"/>
        <v>9.5844155844155843</v>
      </c>
      <c r="BI60" s="69">
        <f t="shared" si="16"/>
        <v>12.129870129870127</v>
      </c>
      <c r="BJ60" s="66">
        <f t="shared" si="17"/>
        <v>1.0108225108225106</v>
      </c>
      <c r="BK60" s="66">
        <f t="shared" si="18"/>
        <v>2</v>
      </c>
      <c r="BL60" s="66"/>
      <c r="BM60" s="66"/>
      <c r="BN60" s="66">
        <v>0</v>
      </c>
      <c r="BO60" s="66">
        <v>0</v>
      </c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</row>
    <row r="61" spans="1:80" ht="12" customHeight="1" x14ac:dyDescent="0.25">
      <c r="A61" s="89" t="s">
        <v>160</v>
      </c>
      <c r="B61" s="53">
        <v>0</v>
      </c>
      <c r="C61" s="54" t="s">
        <v>120</v>
      </c>
      <c r="D61" s="55">
        <v>0</v>
      </c>
      <c r="E61" s="3">
        <v>2965</v>
      </c>
      <c r="F61" s="56">
        <v>6</v>
      </c>
      <c r="G61" s="56">
        <v>1</v>
      </c>
      <c r="H61" s="57" t="e">
        <f>AN61/#REF!</f>
        <v>#REF!</v>
      </c>
      <c r="I61" s="58" t="s">
        <v>60</v>
      </c>
      <c r="J61" s="59">
        <v>0</v>
      </c>
      <c r="K61" s="60">
        <v>35</v>
      </c>
      <c r="L61" s="71">
        <v>4</v>
      </c>
      <c r="M61" s="61">
        <v>2</v>
      </c>
      <c r="N61" s="61">
        <v>7</v>
      </c>
      <c r="O61" s="61">
        <v>12</v>
      </c>
      <c r="P61" s="61">
        <v>4</v>
      </c>
      <c r="Q61" s="61">
        <v>0</v>
      </c>
      <c r="R61" s="61">
        <v>2</v>
      </c>
      <c r="S61" s="61">
        <v>6</v>
      </c>
      <c r="T61" s="61">
        <v>4</v>
      </c>
      <c r="U61" s="61">
        <v>0</v>
      </c>
      <c r="V61" s="61">
        <v>8</v>
      </c>
      <c r="W61" s="61">
        <v>1</v>
      </c>
      <c r="X61" s="61">
        <v>4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3</v>
      </c>
      <c r="AE61" s="61">
        <v>0</v>
      </c>
      <c r="AF61" s="61">
        <v>0</v>
      </c>
      <c r="AG61" s="61">
        <v>5</v>
      </c>
      <c r="AH61" s="61">
        <v>3</v>
      </c>
      <c r="AI61" s="61">
        <v>1</v>
      </c>
      <c r="AJ61" s="61">
        <v>6</v>
      </c>
      <c r="AK61" s="61">
        <v>5</v>
      </c>
      <c r="AL61" s="61">
        <v>3</v>
      </c>
      <c r="AM61" s="61">
        <v>0</v>
      </c>
      <c r="AN61" s="62">
        <f t="shared" si="0"/>
        <v>19.517142857142858</v>
      </c>
      <c r="AO61" s="63">
        <f t="shared" si="19"/>
        <v>2.8571428571428572</v>
      </c>
      <c r="AP61" s="64">
        <v>16.66</v>
      </c>
      <c r="AQ61" s="64">
        <f t="shared" si="1"/>
        <v>2.125</v>
      </c>
      <c r="AR61" s="65">
        <f t="shared" si="2"/>
        <v>0.88714285714285712</v>
      </c>
      <c r="AS61" s="66">
        <f t="shared" si="3"/>
        <v>6.21</v>
      </c>
      <c r="AT61" s="67">
        <f t="shared" si="4"/>
        <v>28.79</v>
      </c>
      <c r="AU61" s="66">
        <v>24</v>
      </c>
      <c r="AV61" s="66">
        <f t="shared" si="5"/>
        <v>52.79</v>
      </c>
      <c r="AW61" s="66">
        <f t="shared" si="6"/>
        <v>6.21</v>
      </c>
      <c r="AX61" s="67">
        <f t="shared" si="7"/>
        <v>46.58</v>
      </c>
      <c r="AY61" s="66"/>
      <c r="AZ61" s="66">
        <f t="shared" si="8"/>
        <v>46.58</v>
      </c>
      <c r="BA61" s="66">
        <f t="shared" si="9"/>
        <v>3.5485714285714285</v>
      </c>
      <c r="BB61" s="67">
        <f t="shared" si="10"/>
        <v>43.03142857142857</v>
      </c>
      <c r="BC61" s="66">
        <v>18</v>
      </c>
      <c r="BD61" s="66">
        <f t="shared" si="11"/>
        <v>61.03142857142857</v>
      </c>
      <c r="BE61" s="66">
        <f t="shared" si="12"/>
        <v>23.065714285714286</v>
      </c>
      <c r="BF61" s="67">
        <f t="shared" si="13"/>
        <v>37.965714285714284</v>
      </c>
      <c r="BG61" s="66">
        <f t="shared" si="22"/>
        <v>16.855714285714285</v>
      </c>
      <c r="BH61" s="68">
        <f t="shared" si="15"/>
        <v>36.372857142857143</v>
      </c>
      <c r="BI61" s="69">
        <f t="shared" si="16"/>
        <v>1.5928571428571416</v>
      </c>
      <c r="BJ61" s="66">
        <f t="shared" si="17"/>
        <v>0.26547619047619025</v>
      </c>
      <c r="BK61" s="66">
        <f t="shared" si="18"/>
        <v>1</v>
      </c>
      <c r="BL61" s="72"/>
      <c r="BM61" s="66"/>
      <c r="BN61" s="66">
        <v>24</v>
      </c>
      <c r="BO61" s="66">
        <v>0</v>
      </c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</row>
    <row r="62" spans="1:80" ht="12" customHeight="1" thickBot="1" x14ac:dyDescent="0.3">
      <c r="A62" s="93" t="s">
        <v>161</v>
      </c>
      <c r="B62" s="53" t="s">
        <v>161</v>
      </c>
      <c r="C62" s="54" t="s">
        <v>58</v>
      </c>
      <c r="D62" s="55">
        <v>20.063642857142856</v>
      </c>
      <c r="E62" s="3" t="s">
        <v>162</v>
      </c>
      <c r="F62" s="56">
        <v>6</v>
      </c>
      <c r="G62" s="56">
        <v>1</v>
      </c>
      <c r="H62" s="57" t="e">
        <f>AN62/#REF!</f>
        <v>#REF!</v>
      </c>
      <c r="I62" s="58" t="s">
        <v>97</v>
      </c>
      <c r="J62" s="59">
        <v>18</v>
      </c>
      <c r="K62" s="60">
        <v>18</v>
      </c>
      <c r="L62" s="61">
        <v>1</v>
      </c>
      <c r="M62" s="61">
        <v>1</v>
      </c>
      <c r="N62" s="61">
        <v>8</v>
      </c>
      <c r="O62" s="61">
        <v>7</v>
      </c>
      <c r="P62" s="61">
        <v>16</v>
      </c>
      <c r="Q62" s="61">
        <v>5</v>
      </c>
      <c r="R62" s="61">
        <v>2</v>
      </c>
      <c r="S62" s="61">
        <v>2</v>
      </c>
      <c r="T62" s="61">
        <v>2</v>
      </c>
      <c r="U62" s="61">
        <v>4</v>
      </c>
      <c r="V62" s="61">
        <v>3</v>
      </c>
      <c r="W62" s="61">
        <v>4</v>
      </c>
      <c r="X62" s="61">
        <v>0</v>
      </c>
      <c r="Y62" s="61">
        <v>7</v>
      </c>
      <c r="Z62" s="61">
        <v>17</v>
      </c>
      <c r="AA62" s="61">
        <v>12</v>
      </c>
      <c r="AB62" s="61">
        <v>5</v>
      </c>
      <c r="AC62" s="61">
        <v>10</v>
      </c>
      <c r="AD62" s="61">
        <v>8</v>
      </c>
      <c r="AE62" s="61">
        <v>10</v>
      </c>
      <c r="AF62" s="61">
        <v>4</v>
      </c>
      <c r="AG62" s="61">
        <v>7</v>
      </c>
      <c r="AH62" s="61">
        <v>4</v>
      </c>
      <c r="AI62" s="61">
        <v>3</v>
      </c>
      <c r="AJ62" s="61">
        <v>4</v>
      </c>
      <c r="AK62" s="61">
        <v>3</v>
      </c>
      <c r="AL62" s="61">
        <v>3</v>
      </c>
      <c r="AM62" s="61">
        <v>0</v>
      </c>
      <c r="AN62" s="62">
        <f t="shared" si="0"/>
        <v>5.4285714285714288</v>
      </c>
      <c r="AO62" s="63">
        <f t="shared" si="19"/>
        <v>5.4285714285714288</v>
      </c>
      <c r="AP62" s="64">
        <v>0</v>
      </c>
      <c r="AQ62" s="64">
        <f t="shared" si="1"/>
        <v>6.125</v>
      </c>
      <c r="AR62" s="65">
        <f t="shared" si="2"/>
        <v>0.24675324675324675</v>
      </c>
      <c r="AS62" s="66">
        <f t="shared" si="3"/>
        <v>1.7272727272727273</v>
      </c>
      <c r="AT62" s="67">
        <f t="shared" si="4"/>
        <v>16.272727272727273</v>
      </c>
      <c r="AU62" s="66"/>
      <c r="AV62" s="66">
        <f t="shared" si="5"/>
        <v>16.272727272727273</v>
      </c>
      <c r="AW62" s="66">
        <f t="shared" si="6"/>
        <v>1.7272727272727273</v>
      </c>
      <c r="AX62" s="67">
        <f t="shared" si="7"/>
        <v>14.545454545454547</v>
      </c>
      <c r="AY62" s="66"/>
      <c r="AZ62" s="66">
        <f t="shared" si="8"/>
        <v>14.545454545454547</v>
      </c>
      <c r="BA62" s="66">
        <f t="shared" si="9"/>
        <v>0.98701298701298701</v>
      </c>
      <c r="BB62" s="67">
        <f t="shared" si="10"/>
        <v>13.55844155844156</v>
      </c>
      <c r="BC62" s="66"/>
      <c r="BD62" s="66">
        <f t="shared" si="11"/>
        <v>13.55844155844156</v>
      </c>
      <c r="BE62" s="66">
        <f t="shared" si="12"/>
        <v>6.4155844155844157</v>
      </c>
      <c r="BF62" s="67">
        <f t="shared" si="13"/>
        <v>7.1428571428571441</v>
      </c>
      <c r="BG62" s="66">
        <f t="shared" si="22"/>
        <v>4.6883116883116882</v>
      </c>
      <c r="BH62" s="68">
        <f t="shared" si="15"/>
        <v>10.116883116883116</v>
      </c>
      <c r="BI62" s="69">
        <f t="shared" si="16"/>
        <v>-2.974025974025972</v>
      </c>
      <c r="BJ62" s="66">
        <f t="shared" si="17"/>
        <v>-0.49567099567099532</v>
      </c>
      <c r="BK62" s="66">
        <f t="shared" si="18"/>
        <v>1</v>
      </c>
      <c r="BL62" s="66"/>
      <c r="BM62" s="66"/>
      <c r="BN62" s="66">
        <v>0</v>
      </c>
      <c r="BO62" s="66">
        <v>0</v>
      </c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</row>
    <row r="63" spans="1:80" ht="12" customHeight="1" thickBot="1" x14ac:dyDescent="0.3">
      <c r="A63" s="93" t="s">
        <v>163</v>
      </c>
      <c r="B63" s="53">
        <v>0</v>
      </c>
      <c r="C63" s="54" t="s">
        <v>78</v>
      </c>
      <c r="D63" s="55">
        <v>50.36</v>
      </c>
      <c r="E63" s="3" t="s">
        <v>145</v>
      </c>
      <c r="F63" s="56">
        <v>6</v>
      </c>
      <c r="G63" s="56">
        <v>1</v>
      </c>
      <c r="H63" s="57" t="e">
        <f>AN63/#REF!</f>
        <v>#REF!</v>
      </c>
      <c r="I63" s="58" t="s">
        <v>97</v>
      </c>
      <c r="J63" s="59">
        <v>0</v>
      </c>
      <c r="K63" s="60">
        <v>13</v>
      </c>
      <c r="L63" s="61">
        <v>0</v>
      </c>
      <c r="M63" s="61">
        <v>2</v>
      </c>
      <c r="N63" s="61">
        <v>2</v>
      </c>
      <c r="O63" s="61">
        <v>20</v>
      </c>
      <c r="P63" s="61">
        <v>2</v>
      </c>
      <c r="Q63" s="61">
        <v>1</v>
      </c>
      <c r="R63" s="61">
        <v>3</v>
      </c>
      <c r="S63" s="61">
        <v>5</v>
      </c>
      <c r="T63" s="61">
        <v>9</v>
      </c>
      <c r="U63" s="61">
        <v>3</v>
      </c>
      <c r="V63" s="61">
        <v>2</v>
      </c>
      <c r="W63" s="61">
        <v>8</v>
      </c>
      <c r="X63" s="61">
        <v>3</v>
      </c>
      <c r="Y63" s="61">
        <v>3</v>
      </c>
      <c r="Z63" s="61">
        <v>4</v>
      </c>
      <c r="AA63" s="61">
        <v>0</v>
      </c>
      <c r="AB63" s="61">
        <v>4</v>
      </c>
      <c r="AC63" s="61">
        <v>3</v>
      </c>
      <c r="AD63" s="61">
        <v>5</v>
      </c>
      <c r="AE63" s="61">
        <v>1</v>
      </c>
      <c r="AF63" s="61">
        <v>4</v>
      </c>
      <c r="AG63" s="61">
        <v>1</v>
      </c>
      <c r="AH63" s="61">
        <v>7</v>
      </c>
      <c r="AI63" s="61">
        <v>5</v>
      </c>
      <c r="AJ63" s="61">
        <v>2</v>
      </c>
      <c r="AK63" s="61">
        <v>3</v>
      </c>
      <c r="AL63" s="61">
        <v>0</v>
      </c>
      <c r="AM63" s="61">
        <v>3</v>
      </c>
      <c r="AN63" s="62">
        <f t="shared" si="0"/>
        <v>3.75</v>
      </c>
      <c r="AO63" s="63">
        <f t="shared" si="19"/>
        <v>3.75</v>
      </c>
      <c r="AP63" s="64">
        <v>0</v>
      </c>
      <c r="AQ63" s="64">
        <f t="shared" si="1"/>
        <v>4</v>
      </c>
      <c r="AR63" s="65">
        <f t="shared" si="2"/>
        <v>0.17045454545454544</v>
      </c>
      <c r="AS63" s="66">
        <f t="shared" si="3"/>
        <v>1.1931818181818181</v>
      </c>
      <c r="AT63" s="67">
        <f t="shared" si="4"/>
        <v>11.806818181818182</v>
      </c>
      <c r="AU63" s="66"/>
      <c r="AV63" s="66">
        <f t="shared" si="5"/>
        <v>11.806818181818182</v>
      </c>
      <c r="AW63" s="66">
        <f t="shared" si="6"/>
        <v>1.1931818181818181</v>
      </c>
      <c r="AX63" s="67">
        <f t="shared" si="7"/>
        <v>10.613636363636363</v>
      </c>
      <c r="AY63" s="66"/>
      <c r="AZ63" s="66">
        <f t="shared" si="8"/>
        <v>10.613636363636363</v>
      </c>
      <c r="BA63" s="66">
        <f t="shared" si="9"/>
        <v>0.68181818181818177</v>
      </c>
      <c r="BB63" s="67">
        <f t="shared" si="10"/>
        <v>9.9318181818181817</v>
      </c>
      <c r="BC63" s="66"/>
      <c r="BD63" s="66">
        <f t="shared" si="11"/>
        <v>9.9318181818181817</v>
      </c>
      <c r="BE63" s="66">
        <f t="shared" si="12"/>
        <v>4.4318181818181817</v>
      </c>
      <c r="BF63" s="67">
        <f t="shared" si="13"/>
        <v>5.5</v>
      </c>
      <c r="BG63" s="66">
        <f t="shared" si="22"/>
        <v>3.2386363636363633</v>
      </c>
      <c r="BH63" s="68">
        <f t="shared" si="15"/>
        <v>6.9886363636363633</v>
      </c>
      <c r="BI63" s="69">
        <f t="shared" si="16"/>
        <v>-1.4886363636363633</v>
      </c>
      <c r="BJ63" s="66">
        <f t="shared" si="17"/>
        <v>-0.24810606060606055</v>
      </c>
      <c r="BK63" s="66">
        <f t="shared" si="18"/>
        <v>1</v>
      </c>
      <c r="BL63" s="66"/>
      <c r="BM63" s="66"/>
      <c r="BN63" s="66">
        <v>0</v>
      </c>
      <c r="BO63" s="66">
        <v>0</v>
      </c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</row>
    <row r="64" spans="1:80" ht="12" customHeight="1" thickBot="1" x14ac:dyDescent="0.3">
      <c r="A64" s="93" t="s">
        <v>164</v>
      </c>
      <c r="B64" s="53">
        <v>0</v>
      </c>
      <c r="C64" s="54" t="s">
        <v>95</v>
      </c>
      <c r="D64" s="55">
        <v>81.47981249999998</v>
      </c>
      <c r="E64" s="3" t="s">
        <v>96</v>
      </c>
      <c r="F64" s="56">
        <v>6</v>
      </c>
      <c r="G64" s="56">
        <v>1</v>
      </c>
      <c r="H64" s="57" t="e">
        <f>AN64/#REF!</f>
        <v>#REF!</v>
      </c>
      <c r="I64" s="58" t="s">
        <v>97</v>
      </c>
      <c r="J64" s="59">
        <v>0</v>
      </c>
      <c r="K64" s="60">
        <v>3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2</v>
      </c>
      <c r="AB64" s="61">
        <v>1</v>
      </c>
      <c r="AC64" s="61">
        <v>4</v>
      </c>
      <c r="AD64" s="61">
        <v>4</v>
      </c>
      <c r="AE64" s="61">
        <v>4</v>
      </c>
      <c r="AF64" s="61">
        <v>2</v>
      </c>
      <c r="AG64" s="61">
        <v>3</v>
      </c>
      <c r="AH64" s="61">
        <v>2</v>
      </c>
      <c r="AI64" s="61">
        <v>4</v>
      </c>
      <c r="AJ64" s="61">
        <v>2</v>
      </c>
      <c r="AK64" s="61">
        <v>4</v>
      </c>
      <c r="AL64" s="61">
        <v>4</v>
      </c>
      <c r="AM64" s="61">
        <v>0</v>
      </c>
      <c r="AN64" s="62">
        <f t="shared" si="0"/>
        <v>1.2857142857142858</v>
      </c>
      <c r="AO64" s="63">
        <f t="shared" si="19"/>
        <v>1.2857142857142858</v>
      </c>
      <c r="AP64" s="64">
        <v>0</v>
      </c>
      <c r="AQ64" s="64">
        <f t="shared" si="1"/>
        <v>0.25</v>
      </c>
      <c r="AR64" s="65">
        <f t="shared" si="2"/>
        <v>5.8441558441558447E-2</v>
      </c>
      <c r="AS64" s="66">
        <f t="shared" si="3"/>
        <v>0.40909090909090912</v>
      </c>
      <c r="AT64" s="67">
        <f t="shared" si="4"/>
        <v>2.5909090909090908</v>
      </c>
      <c r="AU64" s="66"/>
      <c r="AV64" s="66">
        <f t="shared" si="5"/>
        <v>2.5909090909090908</v>
      </c>
      <c r="AW64" s="66">
        <f t="shared" si="6"/>
        <v>0.40909090909090912</v>
      </c>
      <c r="AX64" s="67">
        <f t="shared" si="7"/>
        <v>2.1818181818181817</v>
      </c>
      <c r="AY64" s="66">
        <v>30</v>
      </c>
      <c r="AZ64" s="66">
        <f t="shared" si="8"/>
        <v>32.18181818181818</v>
      </c>
      <c r="BA64" s="66">
        <f t="shared" si="9"/>
        <v>0.23376623376623379</v>
      </c>
      <c r="BB64" s="67">
        <f t="shared" si="10"/>
        <v>31.948051948051948</v>
      </c>
      <c r="BC64" s="66">
        <v>6</v>
      </c>
      <c r="BD64" s="66">
        <f t="shared" si="11"/>
        <v>37.948051948051948</v>
      </c>
      <c r="BE64" s="66">
        <f t="shared" si="12"/>
        <v>1.5194805194805197</v>
      </c>
      <c r="BF64" s="67">
        <f t="shared" si="13"/>
        <v>36.428571428571431</v>
      </c>
      <c r="BG64" s="66">
        <f t="shared" si="22"/>
        <v>1.1103896103896105</v>
      </c>
      <c r="BH64" s="68">
        <f t="shared" si="15"/>
        <v>2.3961038961038961</v>
      </c>
      <c r="BI64" s="69">
        <f t="shared" si="16"/>
        <v>34.032467532467535</v>
      </c>
      <c r="BJ64" s="66">
        <f t="shared" si="17"/>
        <v>5.6720779220779223</v>
      </c>
      <c r="BK64" s="66">
        <f t="shared" si="18"/>
        <v>6</v>
      </c>
      <c r="BL64" s="66">
        <v>6</v>
      </c>
      <c r="BM64" s="66">
        <v>6</v>
      </c>
      <c r="BN64" s="66">
        <v>0</v>
      </c>
      <c r="BO64" s="66">
        <v>0</v>
      </c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</row>
    <row r="65" spans="1:80" ht="12" customHeight="1" thickBot="1" x14ac:dyDescent="0.3">
      <c r="A65" s="93" t="s">
        <v>165</v>
      </c>
      <c r="B65" s="53">
        <v>0</v>
      </c>
      <c r="C65" s="79" t="s">
        <v>150</v>
      </c>
      <c r="D65" s="55">
        <v>103.3344</v>
      </c>
      <c r="E65" s="80" t="s">
        <v>151</v>
      </c>
      <c r="F65" s="56">
        <v>6</v>
      </c>
      <c r="G65" s="56">
        <v>1</v>
      </c>
      <c r="H65" s="57" t="e">
        <f>AN65/#REF!</f>
        <v>#REF!</v>
      </c>
      <c r="I65" s="58" t="s">
        <v>71</v>
      </c>
      <c r="J65" s="59">
        <v>0</v>
      </c>
      <c r="K65" s="60">
        <v>27</v>
      </c>
      <c r="L65" s="61">
        <v>5</v>
      </c>
      <c r="M65" s="61">
        <v>4</v>
      </c>
      <c r="N65" s="61">
        <v>6</v>
      </c>
      <c r="O65" s="61">
        <v>7</v>
      </c>
      <c r="P65" s="61">
        <v>5</v>
      </c>
      <c r="Q65" s="61">
        <v>6</v>
      </c>
      <c r="R65" s="61">
        <v>9</v>
      </c>
      <c r="S65" s="61">
        <v>7</v>
      </c>
      <c r="T65" s="61">
        <v>12</v>
      </c>
      <c r="U65" s="61">
        <v>2</v>
      </c>
      <c r="V65" s="61">
        <v>4</v>
      </c>
      <c r="W65" s="61">
        <v>9</v>
      </c>
      <c r="X65" s="61">
        <v>4</v>
      </c>
      <c r="Y65" s="61">
        <v>10</v>
      </c>
      <c r="Z65" s="61">
        <v>4</v>
      </c>
      <c r="AA65" s="61">
        <v>10</v>
      </c>
      <c r="AB65" s="61">
        <v>12</v>
      </c>
      <c r="AC65" s="61">
        <v>5</v>
      </c>
      <c r="AD65" s="61">
        <v>11</v>
      </c>
      <c r="AE65" s="61">
        <v>7</v>
      </c>
      <c r="AF65" s="61">
        <v>7</v>
      </c>
      <c r="AG65" s="61">
        <v>6</v>
      </c>
      <c r="AH65" s="61">
        <v>5</v>
      </c>
      <c r="AI65" s="61">
        <v>6</v>
      </c>
      <c r="AJ65" s="61">
        <v>0</v>
      </c>
      <c r="AK65" s="61">
        <v>2</v>
      </c>
      <c r="AL65" s="61">
        <v>2</v>
      </c>
      <c r="AM65" s="61">
        <v>0</v>
      </c>
      <c r="AN65" s="62">
        <f t="shared" si="0"/>
        <v>5.9642857142857144</v>
      </c>
      <c r="AO65" s="63">
        <f t="shared" si="19"/>
        <v>5.9642857142857144</v>
      </c>
      <c r="AP65" s="64">
        <v>0</v>
      </c>
      <c r="AQ65" s="64">
        <f t="shared" si="1"/>
        <v>6.875</v>
      </c>
      <c r="AR65" s="65">
        <f t="shared" si="2"/>
        <v>0.27110389610389612</v>
      </c>
      <c r="AS65" s="66">
        <f t="shared" si="3"/>
        <v>1.8977272727272729</v>
      </c>
      <c r="AT65" s="67">
        <f t="shared" si="4"/>
        <v>25.102272727272727</v>
      </c>
      <c r="AU65" s="66"/>
      <c r="AV65" s="66">
        <f t="shared" si="5"/>
        <v>25.102272727272727</v>
      </c>
      <c r="AW65" s="66">
        <f t="shared" si="6"/>
        <v>1.8977272727272729</v>
      </c>
      <c r="AX65" s="67">
        <f t="shared" si="7"/>
        <v>23.204545454545453</v>
      </c>
      <c r="AY65" s="66"/>
      <c r="AZ65" s="66">
        <f t="shared" si="8"/>
        <v>23.204545454545453</v>
      </c>
      <c r="BA65" s="66">
        <f t="shared" si="9"/>
        <v>1.0844155844155845</v>
      </c>
      <c r="BB65" s="67">
        <f t="shared" si="10"/>
        <v>22.120129870129869</v>
      </c>
      <c r="BC65" s="66"/>
      <c r="BD65" s="66">
        <f t="shared" si="11"/>
        <v>22.120129870129869</v>
      </c>
      <c r="BE65" s="66">
        <f t="shared" si="12"/>
        <v>7.0487012987012996</v>
      </c>
      <c r="BF65" s="67">
        <f t="shared" si="13"/>
        <v>15.071428571428569</v>
      </c>
      <c r="BG65" s="66">
        <f t="shared" si="22"/>
        <v>5.1509740259740262</v>
      </c>
      <c r="BH65" s="68">
        <f t="shared" si="15"/>
        <v>11.115259740259742</v>
      </c>
      <c r="BI65" s="69">
        <f t="shared" si="16"/>
        <v>3.9561688311688279</v>
      </c>
      <c r="BJ65" s="66">
        <f t="shared" si="17"/>
        <v>0.65936147186147132</v>
      </c>
      <c r="BK65" s="66">
        <f t="shared" si="18"/>
        <v>1</v>
      </c>
      <c r="BL65" s="66"/>
      <c r="BM65" s="66"/>
      <c r="BN65" s="66">
        <v>0</v>
      </c>
      <c r="BO65" s="66">
        <v>0</v>
      </c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</row>
    <row r="66" spans="1:80" ht="12" customHeight="1" x14ac:dyDescent="0.25">
      <c r="A66" s="89" t="s">
        <v>166</v>
      </c>
      <c r="B66" s="53">
        <v>0</v>
      </c>
      <c r="C66" s="54" t="s">
        <v>58</v>
      </c>
      <c r="D66" s="55">
        <v>12.632100000000001</v>
      </c>
      <c r="E66" s="3" t="s">
        <v>167</v>
      </c>
      <c r="F66" s="56">
        <v>12</v>
      </c>
      <c r="G66" s="56">
        <v>1</v>
      </c>
      <c r="H66" s="57" t="e">
        <f>AN66/#REF!</f>
        <v>#REF!</v>
      </c>
      <c r="I66" s="58" t="s">
        <v>97</v>
      </c>
      <c r="J66" s="59">
        <v>0</v>
      </c>
      <c r="K66" s="60">
        <v>16</v>
      </c>
      <c r="L66" s="61">
        <v>2</v>
      </c>
      <c r="M66" s="61">
        <v>2</v>
      </c>
      <c r="N66" s="61">
        <v>0</v>
      </c>
      <c r="O66" s="61">
        <v>6</v>
      </c>
      <c r="P66" s="61">
        <v>1</v>
      </c>
      <c r="Q66" s="61">
        <v>0</v>
      </c>
      <c r="R66" s="61">
        <v>0</v>
      </c>
      <c r="S66" s="61">
        <v>2</v>
      </c>
      <c r="T66" s="61">
        <v>0</v>
      </c>
      <c r="U66" s="61">
        <v>1</v>
      </c>
      <c r="V66" s="61">
        <v>5</v>
      </c>
      <c r="W66" s="61">
        <v>0</v>
      </c>
      <c r="X66" s="61">
        <v>2</v>
      </c>
      <c r="Y66" s="61">
        <v>0</v>
      </c>
      <c r="Z66" s="61">
        <v>2</v>
      </c>
      <c r="AA66" s="61">
        <v>3</v>
      </c>
      <c r="AB66" s="61">
        <v>0</v>
      </c>
      <c r="AC66" s="61">
        <v>0</v>
      </c>
      <c r="AD66" s="61">
        <v>1</v>
      </c>
      <c r="AE66" s="61">
        <v>3</v>
      </c>
      <c r="AF66" s="61">
        <v>2</v>
      </c>
      <c r="AG66" s="61">
        <v>1</v>
      </c>
      <c r="AH66" s="61">
        <v>0</v>
      </c>
      <c r="AI66" s="61">
        <v>1</v>
      </c>
      <c r="AJ66" s="61">
        <v>0</v>
      </c>
      <c r="AK66" s="61">
        <v>0</v>
      </c>
      <c r="AL66" s="61">
        <v>14</v>
      </c>
      <c r="AM66" s="61">
        <v>0</v>
      </c>
      <c r="AN66" s="62">
        <f t="shared" si="0"/>
        <v>1.7142857142857142</v>
      </c>
      <c r="AO66" s="63">
        <f t="shared" si="19"/>
        <v>1.7142857142857142</v>
      </c>
      <c r="AP66" s="64">
        <v>0</v>
      </c>
      <c r="AQ66" s="64">
        <f t="shared" si="1"/>
        <v>1.625</v>
      </c>
      <c r="AR66" s="65">
        <f t="shared" si="2"/>
        <v>7.792207792207792E-2</v>
      </c>
      <c r="AS66" s="66">
        <f t="shared" si="3"/>
        <v>0.54545454545454541</v>
      </c>
      <c r="AT66" s="67">
        <f t="shared" si="4"/>
        <v>15.454545454545455</v>
      </c>
      <c r="AU66" s="66"/>
      <c r="AV66" s="66">
        <f t="shared" si="5"/>
        <v>15.454545454545455</v>
      </c>
      <c r="AW66" s="66">
        <f t="shared" si="6"/>
        <v>0.54545454545454541</v>
      </c>
      <c r="AX66" s="67">
        <f t="shared" si="7"/>
        <v>14.90909090909091</v>
      </c>
      <c r="AY66" s="66"/>
      <c r="AZ66" s="66">
        <f t="shared" si="8"/>
        <v>14.90909090909091</v>
      </c>
      <c r="BA66" s="66">
        <f t="shared" si="9"/>
        <v>0.31168831168831168</v>
      </c>
      <c r="BB66" s="67">
        <f t="shared" si="10"/>
        <v>14.597402597402599</v>
      </c>
      <c r="BC66" s="66"/>
      <c r="BD66" s="66">
        <f t="shared" si="11"/>
        <v>14.597402597402599</v>
      </c>
      <c r="BE66" s="66">
        <f t="shared" si="12"/>
        <v>2.0259740259740258</v>
      </c>
      <c r="BF66" s="67">
        <f t="shared" si="13"/>
        <v>12.571428571428573</v>
      </c>
      <c r="BG66" s="66">
        <f t="shared" si="22"/>
        <v>1.4805194805194806</v>
      </c>
      <c r="BH66" s="68">
        <f t="shared" si="15"/>
        <v>3.1948051948051948</v>
      </c>
      <c r="BI66" s="69">
        <f t="shared" si="16"/>
        <v>9.3766233766233782</v>
      </c>
      <c r="BJ66" s="66">
        <f t="shared" si="17"/>
        <v>0.78138528138528152</v>
      </c>
      <c r="BK66" s="66">
        <f t="shared" si="18"/>
        <v>1</v>
      </c>
      <c r="BL66" s="66"/>
      <c r="BM66" s="66"/>
      <c r="BN66" s="66">
        <v>0</v>
      </c>
      <c r="BO66" s="66">
        <v>0</v>
      </c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</row>
    <row r="67" spans="1:80" ht="12" customHeight="1" thickBot="1" x14ac:dyDescent="0.3">
      <c r="A67" s="93" t="s">
        <v>168</v>
      </c>
      <c r="B67" s="53" t="s">
        <v>168</v>
      </c>
      <c r="C67" s="54" t="s">
        <v>58</v>
      </c>
      <c r="D67" s="55">
        <v>16.684071428571428</v>
      </c>
      <c r="E67" s="3" t="s">
        <v>169</v>
      </c>
      <c r="F67" s="56">
        <v>6</v>
      </c>
      <c r="G67" s="56">
        <v>1</v>
      </c>
      <c r="H67" s="57" t="e">
        <f>AN67/#REF!</f>
        <v>#REF!</v>
      </c>
      <c r="I67" s="58" t="s">
        <v>60</v>
      </c>
      <c r="J67" s="59">
        <v>0</v>
      </c>
      <c r="K67" s="60">
        <v>8</v>
      </c>
      <c r="L67" s="61">
        <v>3</v>
      </c>
      <c r="M67" s="61">
        <v>0</v>
      </c>
      <c r="N67" s="61">
        <v>2</v>
      </c>
      <c r="O67" s="61">
        <v>12</v>
      </c>
      <c r="P67" s="61">
        <v>0</v>
      </c>
      <c r="Q67" s="61">
        <v>0</v>
      </c>
      <c r="R67" s="61">
        <v>0</v>
      </c>
      <c r="S67" s="61">
        <v>10</v>
      </c>
      <c r="T67" s="61">
        <v>0</v>
      </c>
      <c r="U67" s="61">
        <v>0</v>
      </c>
      <c r="V67" s="61">
        <v>3</v>
      </c>
      <c r="W67" s="61">
        <v>0</v>
      </c>
      <c r="X67" s="61">
        <v>3</v>
      </c>
      <c r="Y67" s="61">
        <v>0</v>
      </c>
      <c r="Z67" s="61">
        <v>6</v>
      </c>
      <c r="AA67" s="61">
        <v>0</v>
      </c>
      <c r="AB67" s="61">
        <v>3</v>
      </c>
      <c r="AC67" s="61">
        <v>6</v>
      </c>
      <c r="AD67" s="61">
        <v>6</v>
      </c>
      <c r="AE67" s="61">
        <v>0</v>
      </c>
      <c r="AF67" s="61">
        <v>0</v>
      </c>
      <c r="AG67" s="61">
        <v>0</v>
      </c>
      <c r="AH67" s="61">
        <v>10</v>
      </c>
      <c r="AI67" s="61">
        <v>0</v>
      </c>
      <c r="AJ67" s="61">
        <v>0</v>
      </c>
      <c r="AK67" s="61">
        <v>0</v>
      </c>
      <c r="AL67" s="61">
        <v>4</v>
      </c>
      <c r="AM67" s="61">
        <v>0</v>
      </c>
      <c r="AN67" s="62">
        <f t="shared" si="0"/>
        <v>2.4285714285714284</v>
      </c>
      <c r="AO67" s="63">
        <f t="shared" si="19"/>
        <v>2.4285714285714284</v>
      </c>
      <c r="AP67" s="64">
        <v>0</v>
      </c>
      <c r="AQ67" s="64">
        <f t="shared" si="1"/>
        <v>1.5</v>
      </c>
      <c r="AR67" s="65">
        <f t="shared" si="2"/>
        <v>0.11038961038961038</v>
      </c>
      <c r="AS67" s="66">
        <f t="shared" si="3"/>
        <v>0.77272727272727271</v>
      </c>
      <c r="AT67" s="67">
        <f t="shared" si="4"/>
        <v>7.2272727272727275</v>
      </c>
      <c r="AU67" s="66"/>
      <c r="AV67" s="66">
        <f t="shared" si="5"/>
        <v>7.2272727272727275</v>
      </c>
      <c r="AW67" s="66">
        <f t="shared" si="6"/>
        <v>0.77272727272727271</v>
      </c>
      <c r="AX67" s="67">
        <f t="shared" si="7"/>
        <v>6.454545454545455</v>
      </c>
      <c r="AY67" s="66"/>
      <c r="AZ67" s="66">
        <f t="shared" si="8"/>
        <v>6.454545454545455</v>
      </c>
      <c r="BA67" s="66">
        <f t="shared" si="9"/>
        <v>0.44155844155844154</v>
      </c>
      <c r="BB67" s="67">
        <f t="shared" si="10"/>
        <v>6.0129870129870131</v>
      </c>
      <c r="BC67" s="66"/>
      <c r="BD67" s="66">
        <f t="shared" si="11"/>
        <v>6.0129870129870131</v>
      </c>
      <c r="BE67" s="66">
        <f t="shared" si="12"/>
        <v>2.8701298701298699</v>
      </c>
      <c r="BF67" s="67">
        <f t="shared" si="13"/>
        <v>3.1428571428571432</v>
      </c>
      <c r="BG67" s="66">
        <f t="shared" si="22"/>
        <v>2.0974025974025974</v>
      </c>
      <c r="BH67" s="68">
        <f t="shared" si="15"/>
        <v>4.5259740259740262</v>
      </c>
      <c r="BI67" s="69">
        <f t="shared" si="16"/>
        <v>-1.383116883116883</v>
      </c>
      <c r="BJ67" s="66">
        <f t="shared" si="17"/>
        <v>-0.23051948051948049</v>
      </c>
      <c r="BK67" s="66">
        <f t="shared" si="18"/>
        <v>1</v>
      </c>
      <c r="BL67" s="66"/>
      <c r="BM67" s="66"/>
      <c r="BN67" s="66">
        <v>0</v>
      </c>
      <c r="BO67" s="66">
        <v>0</v>
      </c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</row>
    <row r="68" spans="1:80" ht="12" customHeight="1" thickBot="1" x14ac:dyDescent="0.3">
      <c r="A68" s="93" t="s">
        <v>170</v>
      </c>
      <c r="B68" s="53">
        <v>0</v>
      </c>
      <c r="C68" s="54" t="s">
        <v>171</v>
      </c>
      <c r="D68" s="55">
        <v>232.35724999999996</v>
      </c>
      <c r="E68" s="3"/>
      <c r="F68" s="56">
        <v>1</v>
      </c>
      <c r="G68" s="56">
        <v>1</v>
      </c>
      <c r="H68" s="57" t="e">
        <f>AN68/#REF!</f>
        <v>#REF!</v>
      </c>
      <c r="I68" s="58" t="s">
        <v>172</v>
      </c>
      <c r="J68" s="59">
        <v>3</v>
      </c>
      <c r="K68" s="60">
        <v>2</v>
      </c>
      <c r="L68" s="61">
        <v>0</v>
      </c>
      <c r="M68" s="61">
        <v>0</v>
      </c>
      <c r="N68" s="61">
        <v>0</v>
      </c>
      <c r="O68" s="61">
        <v>0</v>
      </c>
      <c r="P68" s="61">
        <v>4</v>
      </c>
      <c r="Q68" s="61">
        <v>5</v>
      </c>
      <c r="R68" s="61">
        <v>0</v>
      </c>
      <c r="S68" s="61">
        <v>4</v>
      </c>
      <c r="T68" s="61">
        <v>0</v>
      </c>
      <c r="U68" s="61">
        <v>4</v>
      </c>
      <c r="V68" s="61">
        <v>4</v>
      </c>
      <c r="W68" s="61">
        <v>4</v>
      </c>
      <c r="X68" s="61">
        <v>6</v>
      </c>
      <c r="Y68" s="61">
        <v>4</v>
      </c>
      <c r="Z68" s="61">
        <v>2</v>
      </c>
      <c r="AA68" s="61">
        <v>3</v>
      </c>
      <c r="AB68" s="61">
        <v>5</v>
      </c>
      <c r="AC68" s="61">
        <v>3</v>
      </c>
      <c r="AD68" s="61">
        <v>0</v>
      </c>
      <c r="AE68" s="61">
        <v>3</v>
      </c>
      <c r="AF68" s="61">
        <v>6</v>
      </c>
      <c r="AG68" s="61">
        <v>3</v>
      </c>
      <c r="AH68" s="61">
        <v>4</v>
      </c>
      <c r="AI68" s="61">
        <v>0</v>
      </c>
      <c r="AJ68" s="61">
        <v>0</v>
      </c>
      <c r="AK68" s="61">
        <v>7</v>
      </c>
      <c r="AL68" s="61">
        <v>3</v>
      </c>
      <c r="AM68" s="61">
        <v>0</v>
      </c>
      <c r="AN68" s="62">
        <f t="shared" ref="AN68:AN124" si="23">+AO68+AP68</f>
        <v>3.1428571428571428</v>
      </c>
      <c r="AO68" s="63">
        <f t="shared" si="19"/>
        <v>2.6428571428571428</v>
      </c>
      <c r="AP68" s="64">
        <v>0.5</v>
      </c>
      <c r="AQ68" s="64">
        <f t="shared" ref="AQ68:AQ124" si="24">AVERAGE(T68:AA68)</f>
        <v>3.375</v>
      </c>
      <c r="AR68" s="65">
        <f t="shared" ref="AR68:AR99" si="25">AN68/$AR$2</f>
        <v>0.14285714285714285</v>
      </c>
      <c r="AS68" s="66">
        <f t="shared" ref="AS68:AS99" si="26">AR68*$AS$2</f>
        <v>1</v>
      </c>
      <c r="AT68" s="67">
        <f t="shared" ref="AT68:AT124" si="27">+K68-AS68</f>
        <v>1</v>
      </c>
      <c r="AU68" s="72">
        <v>1</v>
      </c>
      <c r="AV68" s="66">
        <f t="shared" ref="AV68:AV124" si="28">SUM(AT68:AU68)</f>
        <v>2</v>
      </c>
      <c r="AW68" s="66">
        <f t="shared" ref="AW68:AW99" si="29">AR68*$AW$2</f>
        <v>1</v>
      </c>
      <c r="AX68" s="67">
        <f t="shared" ref="AX68:AX124" si="30">+AV68-AW68</f>
        <v>1</v>
      </c>
      <c r="AY68" s="66"/>
      <c r="AZ68" s="66">
        <f t="shared" ref="AZ68:AZ124" si="31">SUM(AX68:AY68)</f>
        <v>1</v>
      </c>
      <c r="BA68" s="66">
        <f t="shared" ref="BA68:BA99" si="32">AR68*$BA$2</f>
        <v>0.5714285714285714</v>
      </c>
      <c r="BB68" s="67">
        <f t="shared" ref="BB68:BB124" si="33">+AZ68-BA68</f>
        <v>0.4285714285714286</v>
      </c>
      <c r="BC68" s="66"/>
      <c r="BD68" s="66">
        <f t="shared" ref="BD68:BD124" si="34">SUM(BB68:BC68)</f>
        <v>0.4285714285714286</v>
      </c>
      <c r="BE68" s="66">
        <f t="shared" ref="BE68:BE99" si="35">AR68*$BE$2</f>
        <v>3.714285714285714</v>
      </c>
      <c r="BF68" s="67">
        <f t="shared" ref="BF68:BF124" si="36">BD68-BE68</f>
        <v>-3.2857142857142856</v>
      </c>
      <c r="BG68" s="66">
        <f t="shared" si="22"/>
        <v>2.714285714285714</v>
      </c>
      <c r="BH68" s="68">
        <f t="shared" ref="BH68:BH124" si="37">AN68+BG68</f>
        <v>5.8571428571428568</v>
      </c>
      <c r="BI68" s="69">
        <f t="shared" ref="BI68:BI124" si="38">IF(BH68=0,"0",(BF68-BH68))</f>
        <v>-9.1428571428571423</v>
      </c>
      <c r="BJ68" s="66">
        <f t="shared" ref="BJ68:BJ124" si="39">SUM(BI68/F68)</f>
        <v>-9.1428571428571423</v>
      </c>
      <c r="BK68" s="66">
        <f t="shared" ref="BK68:BK124" si="40">ABS(ROUNDUP(BJ68,0))</f>
        <v>10</v>
      </c>
      <c r="BL68" s="66">
        <v>9</v>
      </c>
      <c r="BM68" s="66">
        <v>9</v>
      </c>
      <c r="BN68" s="66">
        <v>1</v>
      </c>
      <c r="BO68" s="66">
        <v>0</v>
      </c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</row>
    <row r="69" spans="1:80" ht="12" customHeight="1" thickBot="1" x14ac:dyDescent="0.3">
      <c r="A69" s="93" t="s">
        <v>173</v>
      </c>
      <c r="B69" s="53" t="s">
        <v>173</v>
      </c>
      <c r="C69" s="54" t="s">
        <v>95</v>
      </c>
      <c r="D69" s="55">
        <v>81.47981249999998</v>
      </c>
      <c r="E69" s="3" t="s">
        <v>96</v>
      </c>
      <c r="F69" s="56">
        <v>6</v>
      </c>
      <c r="G69" s="56">
        <v>1</v>
      </c>
      <c r="H69" s="57" t="e">
        <f>AN69/#REF!</f>
        <v>#REF!</v>
      </c>
      <c r="I69" s="58" t="s">
        <v>97</v>
      </c>
      <c r="J69" s="59">
        <v>0</v>
      </c>
      <c r="K69" s="60">
        <v>32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3</v>
      </c>
      <c r="T69" s="61">
        <v>5</v>
      </c>
      <c r="U69" s="61">
        <v>7</v>
      </c>
      <c r="V69" s="61">
        <v>4</v>
      </c>
      <c r="W69" s="61">
        <v>4</v>
      </c>
      <c r="X69" s="61">
        <v>2</v>
      </c>
      <c r="Y69" s="61">
        <v>2</v>
      </c>
      <c r="Z69" s="61">
        <v>3</v>
      </c>
      <c r="AA69" s="61">
        <v>4</v>
      </c>
      <c r="AB69" s="61">
        <v>4</v>
      </c>
      <c r="AC69" s="61">
        <v>2</v>
      </c>
      <c r="AD69" s="61">
        <v>3</v>
      </c>
      <c r="AE69" s="61">
        <v>2</v>
      </c>
      <c r="AF69" s="61">
        <v>3</v>
      </c>
      <c r="AG69" s="61">
        <v>4</v>
      </c>
      <c r="AH69" s="61">
        <v>3</v>
      </c>
      <c r="AI69" s="61">
        <v>0</v>
      </c>
      <c r="AJ69" s="61">
        <v>5</v>
      </c>
      <c r="AK69" s="61">
        <v>2</v>
      </c>
      <c r="AL69" s="61">
        <v>3</v>
      </c>
      <c r="AM69" s="61">
        <v>0</v>
      </c>
      <c r="AN69" s="62">
        <f t="shared" si="23"/>
        <v>2.3214285714285716</v>
      </c>
      <c r="AO69" s="63">
        <f t="shared" ref="AO69:AO124" si="41">AVERAGE(L69:AM69)</f>
        <v>2.3214285714285716</v>
      </c>
      <c r="AP69" s="64">
        <v>0</v>
      </c>
      <c r="AQ69" s="64">
        <f t="shared" si="24"/>
        <v>3.875</v>
      </c>
      <c r="AR69" s="65">
        <f t="shared" si="25"/>
        <v>0.10551948051948053</v>
      </c>
      <c r="AS69" s="66">
        <f t="shared" si="26"/>
        <v>0.73863636363636365</v>
      </c>
      <c r="AT69" s="67">
        <f t="shared" si="27"/>
        <v>31.261363636363637</v>
      </c>
      <c r="AU69" s="66"/>
      <c r="AV69" s="66">
        <f t="shared" si="28"/>
        <v>31.261363636363637</v>
      </c>
      <c r="AW69" s="66">
        <f t="shared" si="29"/>
        <v>0.73863636363636365</v>
      </c>
      <c r="AX69" s="67">
        <f t="shared" si="30"/>
        <v>30.522727272727273</v>
      </c>
      <c r="AY69" s="66"/>
      <c r="AZ69" s="66">
        <f t="shared" si="31"/>
        <v>30.522727272727273</v>
      </c>
      <c r="BA69" s="66">
        <f t="shared" si="32"/>
        <v>0.42207792207792211</v>
      </c>
      <c r="BB69" s="67">
        <f t="shared" si="33"/>
        <v>30.100649350649352</v>
      </c>
      <c r="BC69" s="66"/>
      <c r="BD69" s="66">
        <f t="shared" si="34"/>
        <v>30.100649350649352</v>
      </c>
      <c r="BE69" s="66">
        <f t="shared" si="35"/>
        <v>2.7435064935064939</v>
      </c>
      <c r="BF69" s="67">
        <f t="shared" si="36"/>
        <v>27.357142857142858</v>
      </c>
      <c r="BG69" s="66">
        <f t="shared" si="22"/>
        <v>2.0048701298701301</v>
      </c>
      <c r="BH69" s="68">
        <f t="shared" si="37"/>
        <v>4.3262987012987022</v>
      </c>
      <c r="BI69" s="69">
        <f t="shared" si="38"/>
        <v>23.030844155844157</v>
      </c>
      <c r="BJ69" s="66">
        <f t="shared" si="39"/>
        <v>3.8384740259740262</v>
      </c>
      <c r="BK69" s="66">
        <f t="shared" si="40"/>
        <v>4</v>
      </c>
      <c r="BL69" s="66"/>
      <c r="BM69" s="66"/>
      <c r="BN69" s="66">
        <v>0</v>
      </c>
      <c r="BO69" s="66">
        <v>0</v>
      </c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</row>
    <row r="70" spans="1:80" ht="12" customHeight="1" thickBot="1" x14ac:dyDescent="0.3">
      <c r="A70" s="94" t="s">
        <v>174</v>
      </c>
      <c r="B70" s="53">
        <v>0</v>
      </c>
      <c r="C70" s="54" t="s">
        <v>175</v>
      </c>
      <c r="D70" s="55">
        <v>80.103750000000005</v>
      </c>
      <c r="E70" s="70" t="s">
        <v>176</v>
      </c>
      <c r="F70" s="56">
        <v>6</v>
      </c>
      <c r="G70" s="56">
        <v>1</v>
      </c>
      <c r="H70" s="57" t="e">
        <f>AN70/#REF!</f>
        <v>#REF!</v>
      </c>
      <c r="I70" s="58"/>
      <c r="J70" s="59">
        <v>0</v>
      </c>
      <c r="K70" s="60">
        <v>8</v>
      </c>
      <c r="L70" s="61">
        <v>9</v>
      </c>
      <c r="M70" s="61">
        <v>4</v>
      </c>
      <c r="N70" s="61">
        <v>11</v>
      </c>
      <c r="O70" s="61">
        <v>9</v>
      </c>
      <c r="P70" s="61">
        <v>11</v>
      </c>
      <c r="Q70" s="61">
        <v>8</v>
      </c>
      <c r="R70" s="61">
        <v>15</v>
      </c>
      <c r="S70" s="61">
        <v>3</v>
      </c>
      <c r="T70" s="61">
        <v>4</v>
      </c>
      <c r="U70" s="61">
        <v>2</v>
      </c>
      <c r="V70" s="61">
        <v>15</v>
      </c>
      <c r="W70" s="61">
        <v>5</v>
      </c>
      <c r="X70" s="61">
        <v>0</v>
      </c>
      <c r="Y70" s="61">
        <v>1</v>
      </c>
      <c r="Z70" s="61">
        <v>1</v>
      </c>
      <c r="AA70" s="61">
        <v>7</v>
      </c>
      <c r="AB70" s="61">
        <v>4</v>
      </c>
      <c r="AC70" s="61">
        <v>3</v>
      </c>
      <c r="AD70" s="61">
        <v>1</v>
      </c>
      <c r="AE70" s="61">
        <v>14</v>
      </c>
      <c r="AF70" s="61">
        <v>2</v>
      </c>
      <c r="AG70" s="61">
        <v>0</v>
      </c>
      <c r="AH70" s="61">
        <v>6</v>
      </c>
      <c r="AI70" s="61">
        <v>0</v>
      </c>
      <c r="AJ70" s="61">
        <v>5</v>
      </c>
      <c r="AK70" s="61">
        <v>0</v>
      </c>
      <c r="AL70" s="61">
        <v>2</v>
      </c>
      <c r="AM70" s="61">
        <v>3</v>
      </c>
      <c r="AN70" s="62">
        <f t="shared" si="23"/>
        <v>5.1785714285714288</v>
      </c>
      <c r="AO70" s="63">
        <f t="shared" si="41"/>
        <v>5.1785714285714288</v>
      </c>
      <c r="AP70" s="64">
        <v>0</v>
      </c>
      <c r="AQ70" s="64">
        <f t="shared" si="24"/>
        <v>4.375</v>
      </c>
      <c r="AR70" s="65">
        <f t="shared" si="25"/>
        <v>0.2353896103896104</v>
      </c>
      <c r="AS70" s="66">
        <f t="shared" si="26"/>
        <v>1.6477272727272727</v>
      </c>
      <c r="AT70" s="67">
        <f t="shared" si="27"/>
        <v>6.3522727272727275</v>
      </c>
      <c r="AU70" s="66"/>
      <c r="AV70" s="66">
        <f t="shared" si="28"/>
        <v>6.3522727272727275</v>
      </c>
      <c r="AW70" s="66">
        <f t="shared" si="29"/>
        <v>1.6477272727272727</v>
      </c>
      <c r="AX70" s="67">
        <f t="shared" si="30"/>
        <v>4.704545454545455</v>
      </c>
      <c r="AY70" s="66"/>
      <c r="AZ70" s="66">
        <f t="shared" si="31"/>
        <v>4.704545454545455</v>
      </c>
      <c r="BA70" s="66">
        <f t="shared" si="32"/>
        <v>0.94155844155844159</v>
      </c>
      <c r="BB70" s="67">
        <f t="shared" si="33"/>
        <v>3.7629870129870135</v>
      </c>
      <c r="BC70" s="66"/>
      <c r="BD70" s="66">
        <f t="shared" si="34"/>
        <v>3.7629870129870135</v>
      </c>
      <c r="BE70" s="66">
        <f t="shared" si="35"/>
        <v>6.1201298701298708</v>
      </c>
      <c r="BF70" s="67">
        <f t="shared" si="36"/>
        <v>-2.3571428571428572</v>
      </c>
      <c r="BG70" s="66">
        <f t="shared" si="22"/>
        <v>4.4724025974025974</v>
      </c>
      <c r="BH70" s="68">
        <f t="shared" si="37"/>
        <v>9.6509740259740262</v>
      </c>
      <c r="BI70" s="69">
        <f t="shared" si="38"/>
        <v>-12.008116883116884</v>
      </c>
      <c r="BJ70" s="66">
        <f t="shared" si="39"/>
        <v>-2.0013528138528138</v>
      </c>
      <c r="BK70" s="66">
        <f t="shared" si="40"/>
        <v>3</v>
      </c>
      <c r="BL70" s="72">
        <v>2</v>
      </c>
      <c r="BM70" s="66">
        <v>2</v>
      </c>
      <c r="BN70" s="66">
        <v>0</v>
      </c>
      <c r="BO70" s="66">
        <v>0</v>
      </c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</row>
    <row r="71" spans="1:80" ht="12" customHeight="1" thickBot="1" x14ac:dyDescent="0.3">
      <c r="A71" s="93" t="s">
        <v>177</v>
      </c>
      <c r="B71" s="53" t="s">
        <v>177</v>
      </c>
      <c r="C71" s="79" t="s">
        <v>111</v>
      </c>
      <c r="D71" s="55">
        <v>0</v>
      </c>
      <c r="E71" s="80" t="s">
        <v>178</v>
      </c>
      <c r="F71" s="56">
        <v>6</v>
      </c>
      <c r="G71" s="56">
        <v>1</v>
      </c>
      <c r="H71" s="57" t="e">
        <f>AN71/#REF!</f>
        <v>#REF!</v>
      </c>
      <c r="I71" s="58" t="s">
        <v>172</v>
      </c>
      <c r="J71" s="59">
        <v>0</v>
      </c>
      <c r="K71" s="60">
        <v>0</v>
      </c>
      <c r="L71" s="61">
        <v>0</v>
      </c>
      <c r="M71" s="61">
        <v>0</v>
      </c>
      <c r="N71" s="61">
        <v>4</v>
      </c>
      <c r="O71" s="61">
        <v>0</v>
      </c>
      <c r="P71" s="61">
        <v>0</v>
      </c>
      <c r="Q71" s="61">
        <v>0</v>
      </c>
      <c r="R71" s="61">
        <v>0</v>
      </c>
      <c r="S71" s="61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61">
        <v>0</v>
      </c>
      <c r="AE71" s="61">
        <v>0</v>
      </c>
      <c r="AF71" s="61">
        <v>0</v>
      </c>
      <c r="AG71" s="61">
        <v>0</v>
      </c>
      <c r="AH71" s="61">
        <v>0</v>
      </c>
      <c r="AI71" s="61">
        <v>0</v>
      </c>
      <c r="AJ71" s="61">
        <v>12</v>
      </c>
      <c r="AK71" s="61">
        <v>0</v>
      </c>
      <c r="AL71" s="61">
        <v>0</v>
      </c>
      <c r="AM71" s="61">
        <v>0</v>
      </c>
      <c r="AN71" s="62">
        <f t="shared" si="23"/>
        <v>0.5714285714285714</v>
      </c>
      <c r="AO71" s="63">
        <f t="shared" si="41"/>
        <v>0.5714285714285714</v>
      </c>
      <c r="AP71" s="64">
        <v>0</v>
      </c>
      <c r="AQ71" s="64">
        <f t="shared" si="24"/>
        <v>0</v>
      </c>
      <c r="AR71" s="65">
        <f t="shared" si="25"/>
        <v>2.5974025974025972E-2</v>
      </c>
      <c r="AS71" s="66">
        <f t="shared" si="26"/>
        <v>0.1818181818181818</v>
      </c>
      <c r="AT71" s="67">
        <f t="shared" si="27"/>
        <v>-0.1818181818181818</v>
      </c>
      <c r="AU71" s="72">
        <v>0</v>
      </c>
      <c r="AV71" s="66">
        <f t="shared" si="28"/>
        <v>-0.1818181818181818</v>
      </c>
      <c r="AW71" s="66">
        <f t="shared" si="29"/>
        <v>0.1818181818181818</v>
      </c>
      <c r="AX71" s="67">
        <f t="shared" si="30"/>
        <v>-0.36363636363636359</v>
      </c>
      <c r="AY71" s="66"/>
      <c r="AZ71" s="66">
        <f t="shared" si="31"/>
        <v>-0.36363636363636359</v>
      </c>
      <c r="BA71" s="66">
        <f t="shared" si="32"/>
        <v>0.10389610389610389</v>
      </c>
      <c r="BB71" s="67">
        <f t="shared" si="33"/>
        <v>-0.46753246753246747</v>
      </c>
      <c r="BC71" s="66"/>
      <c r="BD71" s="66">
        <f t="shared" si="34"/>
        <v>-0.46753246753246747</v>
      </c>
      <c r="BE71" s="66">
        <f t="shared" si="35"/>
        <v>0.67532467532467533</v>
      </c>
      <c r="BF71" s="67">
        <f t="shared" si="36"/>
        <v>-1.1428571428571428</v>
      </c>
      <c r="BG71" s="66">
        <f t="shared" si="22"/>
        <v>0.49350649350649345</v>
      </c>
      <c r="BH71" s="68">
        <f t="shared" si="37"/>
        <v>1.0649350649350648</v>
      </c>
      <c r="BI71" s="69">
        <f t="shared" si="38"/>
        <v>-2.2077922077922079</v>
      </c>
      <c r="BJ71" s="66">
        <f t="shared" si="39"/>
        <v>-0.367965367965368</v>
      </c>
      <c r="BK71" s="66">
        <f t="shared" si="40"/>
        <v>1</v>
      </c>
      <c r="BL71" s="66"/>
      <c r="BM71" s="66"/>
      <c r="BN71" s="66">
        <v>0</v>
      </c>
      <c r="BO71" s="66">
        <v>0</v>
      </c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</row>
    <row r="72" spans="1:80" ht="12" customHeight="1" thickBot="1" x14ac:dyDescent="0.3">
      <c r="A72" s="95" t="s">
        <v>179</v>
      </c>
      <c r="B72" s="53">
        <v>0</v>
      </c>
      <c r="C72" s="54" t="s">
        <v>180</v>
      </c>
      <c r="D72" s="55">
        <v>4.4850000000000003</v>
      </c>
      <c r="E72" s="3">
        <v>20943</v>
      </c>
      <c r="F72" s="56">
        <v>12</v>
      </c>
      <c r="G72" s="56">
        <v>12</v>
      </c>
      <c r="H72" s="57" t="e">
        <f>AN72/#REF!</f>
        <v>#REF!</v>
      </c>
      <c r="I72" s="58" t="s">
        <v>60</v>
      </c>
      <c r="J72" s="59">
        <v>12</v>
      </c>
      <c r="K72" s="60">
        <v>25</v>
      </c>
      <c r="L72" s="61">
        <v>1</v>
      </c>
      <c r="M72" s="61">
        <v>11</v>
      </c>
      <c r="N72" s="61">
        <v>10</v>
      </c>
      <c r="O72" s="61">
        <v>7</v>
      </c>
      <c r="P72" s="61">
        <v>3</v>
      </c>
      <c r="Q72" s="61">
        <v>33</v>
      </c>
      <c r="R72" s="61">
        <v>0</v>
      </c>
      <c r="S72" s="61">
        <v>7</v>
      </c>
      <c r="T72" s="61">
        <v>6</v>
      </c>
      <c r="U72" s="61">
        <v>0</v>
      </c>
      <c r="V72" s="61">
        <v>8</v>
      </c>
      <c r="W72" s="61">
        <v>0</v>
      </c>
      <c r="X72" s="61">
        <v>7</v>
      </c>
      <c r="Y72" s="61">
        <v>2</v>
      </c>
      <c r="Z72" s="61">
        <v>7</v>
      </c>
      <c r="AA72" s="61">
        <v>11</v>
      </c>
      <c r="AB72" s="61">
        <v>11</v>
      </c>
      <c r="AC72" s="61">
        <v>5</v>
      </c>
      <c r="AD72" s="61">
        <v>0</v>
      </c>
      <c r="AE72" s="61">
        <v>7</v>
      </c>
      <c r="AF72" s="61">
        <v>4</v>
      </c>
      <c r="AG72" s="61">
        <v>5</v>
      </c>
      <c r="AH72" s="61">
        <v>6</v>
      </c>
      <c r="AI72" s="61">
        <v>5</v>
      </c>
      <c r="AJ72" s="61">
        <v>0</v>
      </c>
      <c r="AK72" s="61">
        <v>0</v>
      </c>
      <c r="AL72" s="61">
        <v>0</v>
      </c>
      <c r="AM72" s="61">
        <v>5</v>
      </c>
      <c r="AN72" s="62">
        <f t="shared" si="23"/>
        <v>5.75</v>
      </c>
      <c r="AO72" s="63">
        <f t="shared" si="41"/>
        <v>5.75</v>
      </c>
      <c r="AP72" s="64">
        <v>0</v>
      </c>
      <c r="AQ72" s="64">
        <f t="shared" si="24"/>
        <v>5.125</v>
      </c>
      <c r="AR72" s="65">
        <f t="shared" si="25"/>
        <v>0.26136363636363635</v>
      </c>
      <c r="AS72" s="66">
        <f t="shared" si="26"/>
        <v>1.8295454545454546</v>
      </c>
      <c r="AT72" s="67">
        <f t="shared" si="27"/>
        <v>23.170454545454547</v>
      </c>
      <c r="AU72" s="66"/>
      <c r="AV72" s="66">
        <f t="shared" si="28"/>
        <v>23.170454545454547</v>
      </c>
      <c r="AW72" s="66">
        <f t="shared" si="29"/>
        <v>1.8295454545454546</v>
      </c>
      <c r="AX72" s="67">
        <f t="shared" si="30"/>
        <v>21.340909090909093</v>
      </c>
      <c r="AY72" s="66"/>
      <c r="AZ72" s="66">
        <f t="shared" si="31"/>
        <v>21.340909090909093</v>
      </c>
      <c r="BA72" s="66">
        <f t="shared" si="32"/>
        <v>1.0454545454545454</v>
      </c>
      <c r="BB72" s="67">
        <f t="shared" si="33"/>
        <v>20.295454545454547</v>
      </c>
      <c r="BC72" s="66"/>
      <c r="BD72" s="66">
        <f t="shared" si="34"/>
        <v>20.295454545454547</v>
      </c>
      <c r="BE72" s="66">
        <f t="shared" si="35"/>
        <v>6.795454545454545</v>
      </c>
      <c r="BF72" s="67">
        <f t="shared" si="36"/>
        <v>13.500000000000002</v>
      </c>
      <c r="BG72" s="66">
        <f t="shared" si="22"/>
        <v>4.9659090909090908</v>
      </c>
      <c r="BH72" s="68">
        <f t="shared" si="37"/>
        <v>10.71590909090909</v>
      </c>
      <c r="BI72" s="69">
        <f t="shared" si="38"/>
        <v>2.7840909090909118</v>
      </c>
      <c r="BJ72" s="66">
        <f t="shared" si="39"/>
        <v>0.232007575757576</v>
      </c>
      <c r="BK72" s="66">
        <f t="shared" si="40"/>
        <v>1</v>
      </c>
      <c r="BL72" s="66"/>
      <c r="BM72" s="66"/>
      <c r="BN72" s="66">
        <v>0</v>
      </c>
      <c r="BO72" s="66">
        <v>0</v>
      </c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</row>
    <row r="73" spans="1:80" ht="12" customHeight="1" thickBot="1" x14ac:dyDescent="0.3">
      <c r="A73" s="93" t="s">
        <v>181</v>
      </c>
      <c r="B73" s="53">
        <v>0</v>
      </c>
      <c r="C73" s="54" t="s">
        <v>89</v>
      </c>
      <c r="D73" s="55">
        <v>0</v>
      </c>
      <c r="E73" s="3" t="s">
        <v>182</v>
      </c>
      <c r="F73" s="56">
        <v>6</v>
      </c>
      <c r="G73" s="56">
        <v>1</v>
      </c>
      <c r="H73" s="57" t="e">
        <f>AN73/#REF!</f>
        <v>#REF!</v>
      </c>
      <c r="I73" s="58" t="s">
        <v>71</v>
      </c>
      <c r="J73" s="59">
        <v>0</v>
      </c>
      <c r="K73" s="60">
        <v>5</v>
      </c>
      <c r="L73" s="61">
        <v>3</v>
      </c>
      <c r="M73" s="61">
        <v>1</v>
      </c>
      <c r="N73" s="61">
        <v>4</v>
      </c>
      <c r="O73" s="61">
        <v>3</v>
      </c>
      <c r="P73" s="61">
        <v>3</v>
      </c>
      <c r="Q73" s="61">
        <v>3</v>
      </c>
      <c r="R73" s="61">
        <v>4</v>
      </c>
      <c r="S73" s="61">
        <v>1</v>
      </c>
      <c r="T73" s="61">
        <v>6</v>
      </c>
      <c r="U73" s="61">
        <v>21</v>
      </c>
      <c r="V73" s="61">
        <v>2</v>
      </c>
      <c r="W73" s="61">
        <v>2</v>
      </c>
      <c r="X73" s="61">
        <v>13</v>
      </c>
      <c r="Y73" s="61">
        <v>2</v>
      </c>
      <c r="Z73" s="61">
        <v>1</v>
      </c>
      <c r="AA73" s="61">
        <v>4</v>
      </c>
      <c r="AB73" s="61">
        <v>4</v>
      </c>
      <c r="AC73" s="61">
        <v>1</v>
      </c>
      <c r="AD73" s="61">
        <v>0</v>
      </c>
      <c r="AE73" s="61">
        <v>1</v>
      </c>
      <c r="AF73" s="61">
        <v>1</v>
      </c>
      <c r="AG73" s="61">
        <v>4</v>
      </c>
      <c r="AH73" s="61">
        <v>2</v>
      </c>
      <c r="AI73" s="61">
        <v>0</v>
      </c>
      <c r="AJ73" s="61">
        <v>4</v>
      </c>
      <c r="AK73" s="61">
        <v>3</v>
      </c>
      <c r="AL73" s="61">
        <v>2</v>
      </c>
      <c r="AM73" s="61">
        <v>0</v>
      </c>
      <c r="AN73" s="62">
        <f t="shared" si="23"/>
        <v>3.3928571428571428</v>
      </c>
      <c r="AO73" s="63">
        <f t="shared" si="41"/>
        <v>3.3928571428571428</v>
      </c>
      <c r="AP73" s="64">
        <v>0</v>
      </c>
      <c r="AQ73" s="64">
        <f t="shared" si="24"/>
        <v>6.375</v>
      </c>
      <c r="AR73" s="65">
        <f t="shared" si="25"/>
        <v>0.15422077922077923</v>
      </c>
      <c r="AS73" s="66">
        <f t="shared" si="26"/>
        <v>1.0795454545454546</v>
      </c>
      <c r="AT73" s="67">
        <f t="shared" si="27"/>
        <v>3.9204545454545454</v>
      </c>
      <c r="AU73" s="66"/>
      <c r="AV73" s="66">
        <f t="shared" si="28"/>
        <v>3.9204545454545454</v>
      </c>
      <c r="AW73" s="66">
        <f t="shared" si="29"/>
        <v>1.0795454545454546</v>
      </c>
      <c r="AX73" s="67">
        <f t="shared" si="30"/>
        <v>2.8409090909090908</v>
      </c>
      <c r="AY73" s="66"/>
      <c r="AZ73" s="66">
        <f t="shared" si="31"/>
        <v>2.8409090909090908</v>
      </c>
      <c r="BA73" s="66">
        <f t="shared" si="32"/>
        <v>0.61688311688311692</v>
      </c>
      <c r="BB73" s="67">
        <f t="shared" si="33"/>
        <v>2.2240259740259738</v>
      </c>
      <c r="BC73" s="66">
        <v>6</v>
      </c>
      <c r="BD73" s="66">
        <f t="shared" si="34"/>
        <v>8.2240259740259738</v>
      </c>
      <c r="BE73" s="66">
        <f t="shared" si="35"/>
        <v>4.0097402597402603</v>
      </c>
      <c r="BF73" s="67">
        <f t="shared" si="36"/>
        <v>4.2142857142857135</v>
      </c>
      <c r="BG73" s="66">
        <f t="shared" si="22"/>
        <v>2.9301948051948052</v>
      </c>
      <c r="BH73" s="68">
        <f t="shared" si="37"/>
        <v>6.3230519480519476</v>
      </c>
      <c r="BI73" s="69">
        <f t="shared" si="38"/>
        <v>-2.1087662337662341</v>
      </c>
      <c r="BJ73" s="66">
        <f t="shared" si="39"/>
        <v>-0.35146103896103903</v>
      </c>
      <c r="BK73" s="66">
        <f t="shared" si="40"/>
        <v>1</v>
      </c>
      <c r="BL73" s="66"/>
      <c r="BM73" s="66"/>
      <c r="BN73" s="66">
        <v>0</v>
      </c>
      <c r="BO73" s="66">
        <v>0</v>
      </c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</row>
    <row r="74" spans="1:80" ht="12" customHeight="1" thickBot="1" x14ac:dyDescent="0.3">
      <c r="A74" s="93" t="s">
        <v>183</v>
      </c>
      <c r="B74" s="53">
        <v>0</v>
      </c>
      <c r="C74" s="54" t="s">
        <v>74</v>
      </c>
      <c r="D74" s="55">
        <v>80.71875</v>
      </c>
      <c r="E74" s="70" t="s">
        <v>184</v>
      </c>
      <c r="F74" s="56">
        <v>6</v>
      </c>
      <c r="G74" s="56">
        <v>1</v>
      </c>
      <c r="H74" s="57" t="e">
        <f>AN74/#REF!</f>
        <v>#REF!</v>
      </c>
      <c r="I74" s="58" t="s">
        <v>55</v>
      </c>
      <c r="J74" s="59">
        <v>0</v>
      </c>
      <c r="K74" s="60">
        <v>23</v>
      </c>
      <c r="L74" s="71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1">
        <v>1</v>
      </c>
      <c r="AE74" s="61">
        <v>8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8</v>
      </c>
      <c r="AM74" s="61">
        <v>20</v>
      </c>
      <c r="AN74" s="62">
        <f t="shared" si="23"/>
        <v>9.3214285714285712</v>
      </c>
      <c r="AO74" s="63">
        <f t="shared" si="41"/>
        <v>1.3214285714285714</v>
      </c>
      <c r="AP74" s="64">
        <v>8</v>
      </c>
      <c r="AQ74" s="64">
        <f t="shared" si="24"/>
        <v>0</v>
      </c>
      <c r="AR74" s="65">
        <f t="shared" si="25"/>
        <v>0.42370129870129869</v>
      </c>
      <c r="AS74" s="66">
        <f t="shared" si="26"/>
        <v>2.9659090909090908</v>
      </c>
      <c r="AT74" s="67">
        <f t="shared" si="27"/>
        <v>20.03409090909091</v>
      </c>
      <c r="AU74" s="66"/>
      <c r="AV74" s="66">
        <f t="shared" si="28"/>
        <v>20.03409090909091</v>
      </c>
      <c r="AW74" s="66">
        <f t="shared" si="29"/>
        <v>2.9659090909090908</v>
      </c>
      <c r="AX74" s="67">
        <f t="shared" si="30"/>
        <v>17.06818181818182</v>
      </c>
      <c r="AY74" s="66"/>
      <c r="AZ74" s="66">
        <f t="shared" si="31"/>
        <v>17.06818181818182</v>
      </c>
      <c r="BA74" s="66">
        <f t="shared" si="32"/>
        <v>1.6948051948051948</v>
      </c>
      <c r="BB74" s="67">
        <f t="shared" si="33"/>
        <v>15.373376623376625</v>
      </c>
      <c r="BC74" s="66"/>
      <c r="BD74" s="66">
        <f t="shared" si="34"/>
        <v>15.373376623376625</v>
      </c>
      <c r="BE74" s="66">
        <f t="shared" si="35"/>
        <v>11.016233766233766</v>
      </c>
      <c r="BF74" s="67">
        <f t="shared" si="36"/>
        <v>4.3571428571428594</v>
      </c>
      <c r="BG74" s="66">
        <f t="shared" si="22"/>
        <v>8.0503246753246742</v>
      </c>
      <c r="BH74" s="68">
        <f t="shared" si="37"/>
        <v>17.371753246753244</v>
      </c>
      <c r="BI74" s="69">
        <f t="shared" si="38"/>
        <v>-13.014610389610384</v>
      </c>
      <c r="BJ74" s="66">
        <f t="shared" si="39"/>
        <v>-2.1691017316017307</v>
      </c>
      <c r="BK74" s="66">
        <f t="shared" si="40"/>
        <v>3</v>
      </c>
      <c r="BL74" s="66">
        <v>18</v>
      </c>
      <c r="BM74" s="66">
        <v>18</v>
      </c>
      <c r="BN74" s="66">
        <v>0</v>
      </c>
      <c r="BO74" s="66">
        <v>0</v>
      </c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</row>
    <row r="75" spans="1:80" ht="12" customHeight="1" thickBot="1" x14ac:dyDescent="0.3">
      <c r="A75" s="93" t="s">
        <v>185</v>
      </c>
      <c r="B75" s="53">
        <v>0</v>
      </c>
      <c r="C75" s="54" t="s">
        <v>54</v>
      </c>
      <c r="D75" s="55">
        <v>67.722018000000006</v>
      </c>
      <c r="E75" s="3"/>
      <c r="F75" s="56">
        <v>6</v>
      </c>
      <c r="G75" s="56">
        <v>1</v>
      </c>
      <c r="H75" s="57" t="e">
        <f>AN75/#REF!</f>
        <v>#REF!</v>
      </c>
      <c r="I75" s="58" t="s">
        <v>55</v>
      </c>
      <c r="J75" s="59">
        <v>3</v>
      </c>
      <c r="K75" s="60">
        <v>50</v>
      </c>
      <c r="L75" s="61">
        <v>0</v>
      </c>
      <c r="M75" s="61">
        <v>0</v>
      </c>
      <c r="N75" s="61">
        <v>0</v>
      </c>
      <c r="O75" s="61">
        <v>4</v>
      </c>
      <c r="P75" s="61">
        <v>10</v>
      </c>
      <c r="Q75" s="61">
        <v>0</v>
      </c>
      <c r="R75" s="61">
        <v>0</v>
      </c>
      <c r="S75" s="61">
        <v>0</v>
      </c>
      <c r="T75" s="61">
        <v>0</v>
      </c>
      <c r="U75" s="61">
        <v>0</v>
      </c>
      <c r="V75" s="61">
        <v>0</v>
      </c>
      <c r="W75" s="61">
        <v>0</v>
      </c>
      <c r="X75" s="61">
        <v>0</v>
      </c>
      <c r="Y75" s="61">
        <v>0</v>
      </c>
      <c r="Z75" s="61">
        <v>0</v>
      </c>
      <c r="AA75" s="61">
        <v>0</v>
      </c>
      <c r="AB75" s="61">
        <v>0</v>
      </c>
      <c r="AC75" s="61">
        <v>0</v>
      </c>
      <c r="AD75" s="61">
        <v>0</v>
      </c>
      <c r="AE75" s="61">
        <v>0</v>
      </c>
      <c r="AF75" s="61">
        <v>0</v>
      </c>
      <c r="AG75" s="61">
        <v>3</v>
      </c>
      <c r="AH75" s="61">
        <v>0</v>
      </c>
      <c r="AI75" s="61">
        <v>1</v>
      </c>
      <c r="AJ75" s="61">
        <v>1</v>
      </c>
      <c r="AK75" s="61">
        <v>6</v>
      </c>
      <c r="AL75" s="61">
        <v>0</v>
      </c>
      <c r="AM75" s="61">
        <v>0</v>
      </c>
      <c r="AN75" s="62">
        <f t="shared" si="23"/>
        <v>23.892857142857142</v>
      </c>
      <c r="AO75" s="63">
        <f t="shared" si="41"/>
        <v>0.8928571428571429</v>
      </c>
      <c r="AP75" s="64">
        <v>23</v>
      </c>
      <c r="AQ75" s="64">
        <f t="shared" si="24"/>
        <v>0</v>
      </c>
      <c r="AR75" s="65">
        <f t="shared" si="25"/>
        <v>1.0860389610389609</v>
      </c>
      <c r="AS75" s="66">
        <f t="shared" si="26"/>
        <v>7.6022727272727266</v>
      </c>
      <c r="AT75" s="67">
        <f t="shared" si="27"/>
        <v>42.397727272727273</v>
      </c>
      <c r="AU75" s="66"/>
      <c r="AV75" s="66">
        <f t="shared" si="28"/>
        <v>42.397727272727273</v>
      </c>
      <c r="AW75" s="66">
        <f t="shared" si="29"/>
        <v>7.6022727272727266</v>
      </c>
      <c r="AX75" s="67">
        <f t="shared" si="30"/>
        <v>34.795454545454547</v>
      </c>
      <c r="AY75" s="66"/>
      <c r="AZ75" s="66">
        <f t="shared" si="31"/>
        <v>34.795454545454547</v>
      </c>
      <c r="BA75" s="66">
        <f t="shared" si="32"/>
        <v>4.3441558441558437</v>
      </c>
      <c r="BB75" s="67">
        <f t="shared" si="33"/>
        <v>30.451298701298704</v>
      </c>
      <c r="BC75" s="66">
        <v>42</v>
      </c>
      <c r="BD75" s="66">
        <f t="shared" si="34"/>
        <v>72.451298701298697</v>
      </c>
      <c r="BE75" s="66">
        <f t="shared" si="35"/>
        <v>28.237012987012985</v>
      </c>
      <c r="BF75" s="67">
        <f t="shared" si="36"/>
        <v>44.214285714285708</v>
      </c>
      <c r="BG75" s="66">
        <f t="shared" si="22"/>
        <v>20.634740259740258</v>
      </c>
      <c r="BH75" s="68">
        <f t="shared" si="37"/>
        <v>44.527597402597401</v>
      </c>
      <c r="BI75" s="69">
        <f t="shared" si="38"/>
        <v>-0.31331168831169265</v>
      </c>
      <c r="BJ75" s="66">
        <f t="shared" si="39"/>
        <v>-5.2218614718615441E-2</v>
      </c>
      <c r="BK75" s="66">
        <f t="shared" si="40"/>
        <v>1</v>
      </c>
      <c r="BL75" s="66">
        <v>6</v>
      </c>
      <c r="BM75" s="66">
        <v>6</v>
      </c>
      <c r="BN75" s="66">
        <v>0</v>
      </c>
      <c r="BO75" s="66">
        <v>0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</row>
    <row r="76" spans="1:80" ht="12" customHeight="1" x14ac:dyDescent="0.25">
      <c r="A76" s="89" t="s">
        <v>186</v>
      </c>
      <c r="B76" s="53">
        <v>0</v>
      </c>
      <c r="C76" s="54" t="s">
        <v>58</v>
      </c>
      <c r="D76" s="55">
        <v>16.358999999999998</v>
      </c>
      <c r="E76" s="3" t="s">
        <v>187</v>
      </c>
      <c r="F76" s="56">
        <v>6</v>
      </c>
      <c r="G76" s="56">
        <v>1</v>
      </c>
      <c r="H76" s="57" t="e">
        <f>AN76/#REF!</f>
        <v>#REF!</v>
      </c>
      <c r="I76" s="58" t="s">
        <v>97</v>
      </c>
      <c r="J76" s="59">
        <v>0</v>
      </c>
      <c r="K76" s="60">
        <v>6</v>
      </c>
      <c r="L76" s="61">
        <v>0</v>
      </c>
      <c r="M76" s="61">
        <v>0</v>
      </c>
      <c r="N76" s="61">
        <v>5</v>
      </c>
      <c r="O76" s="61">
        <v>0</v>
      </c>
      <c r="P76" s="61">
        <v>1</v>
      </c>
      <c r="Q76" s="61">
        <v>2</v>
      </c>
      <c r="R76" s="61">
        <v>5</v>
      </c>
      <c r="S76" s="61">
        <v>0</v>
      </c>
      <c r="T76" s="61">
        <v>3</v>
      </c>
      <c r="U76" s="61">
        <v>4</v>
      </c>
      <c r="V76" s="61">
        <v>1</v>
      </c>
      <c r="W76" s="61">
        <v>2</v>
      </c>
      <c r="X76" s="61">
        <v>1</v>
      </c>
      <c r="Y76" s="61">
        <v>3</v>
      </c>
      <c r="Z76" s="61">
        <v>3</v>
      </c>
      <c r="AA76" s="61">
        <v>0</v>
      </c>
      <c r="AB76" s="61">
        <v>3</v>
      </c>
      <c r="AC76" s="61">
        <v>2</v>
      </c>
      <c r="AD76" s="61">
        <v>1</v>
      </c>
      <c r="AE76" s="61">
        <v>2</v>
      </c>
      <c r="AF76" s="61">
        <v>0</v>
      </c>
      <c r="AG76" s="61">
        <v>2</v>
      </c>
      <c r="AH76" s="61">
        <v>0</v>
      </c>
      <c r="AI76" s="61">
        <v>3</v>
      </c>
      <c r="AJ76" s="61">
        <v>2</v>
      </c>
      <c r="AK76" s="61">
        <v>1</v>
      </c>
      <c r="AL76" s="61">
        <v>2</v>
      </c>
      <c r="AM76" s="61">
        <v>0</v>
      </c>
      <c r="AN76" s="62">
        <f t="shared" si="23"/>
        <v>1.7142857142857142</v>
      </c>
      <c r="AO76" s="63">
        <f t="shared" si="41"/>
        <v>1.7142857142857142</v>
      </c>
      <c r="AP76" s="64">
        <v>0</v>
      </c>
      <c r="AQ76" s="64">
        <f t="shared" si="24"/>
        <v>2.125</v>
      </c>
      <c r="AR76" s="65">
        <f t="shared" si="25"/>
        <v>7.792207792207792E-2</v>
      </c>
      <c r="AS76" s="66">
        <f t="shared" si="26"/>
        <v>0.54545454545454541</v>
      </c>
      <c r="AT76" s="67">
        <f t="shared" si="27"/>
        <v>5.454545454545455</v>
      </c>
      <c r="AU76" s="66"/>
      <c r="AV76" s="66">
        <f t="shared" si="28"/>
        <v>5.454545454545455</v>
      </c>
      <c r="AW76" s="66">
        <f t="shared" si="29"/>
        <v>0.54545454545454541</v>
      </c>
      <c r="AX76" s="67">
        <f t="shared" si="30"/>
        <v>4.9090909090909101</v>
      </c>
      <c r="AY76" s="66"/>
      <c r="AZ76" s="66">
        <f t="shared" si="31"/>
        <v>4.9090909090909101</v>
      </c>
      <c r="BA76" s="66">
        <f t="shared" si="32"/>
        <v>0.31168831168831168</v>
      </c>
      <c r="BB76" s="67">
        <f t="shared" si="33"/>
        <v>4.5974025974025983</v>
      </c>
      <c r="BC76" s="66">
        <v>6</v>
      </c>
      <c r="BD76" s="66">
        <f t="shared" si="34"/>
        <v>10.597402597402599</v>
      </c>
      <c r="BE76" s="66">
        <f t="shared" si="35"/>
        <v>2.0259740259740258</v>
      </c>
      <c r="BF76" s="67">
        <f t="shared" si="36"/>
        <v>8.571428571428573</v>
      </c>
      <c r="BG76" s="66">
        <f t="shared" si="22"/>
        <v>1.4805194805194806</v>
      </c>
      <c r="BH76" s="68">
        <f t="shared" si="37"/>
        <v>3.1948051948051948</v>
      </c>
      <c r="BI76" s="69">
        <f t="shared" si="38"/>
        <v>5.3766233766233782</v>
      </c>
      <c r="BJ76" s="66">
        <f t="shared" si="39"/>
        <v>0.8961038961038964</v>
      </c>
      <c r="BK76" s="66">
        <f t="shared" si="40"/>
        <v>1</v>
      </c>
      <c r="BL76" s="66"/>
      <c r="BM76" s="66"/>
      <c r="BN76" s="66">
        <v>0</v>
      </c>
      <c r="BO76" s="66">
        <v>0</v>
      </c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</row>
    <row r="77" spans="1:80" ht="12" customHeight="1" x14ac:dyDescent="0.25">
      <c r="A77" s="89" t="s">
        <v>188</v>
      </c>
      <c r="B77" s="53">
        <v>0</v>
      </c>
      <c r="C77" s="54" t="s">
        <v>189</v>
      </c>
      <c r="D77" s="55">
        <v>109.6105714285714</v>
      </c>
      <c r="E77" s="3" t="s">
        <v>190</v>
      </c>
      <c r="F77" s="56">
        <v>6</v>
      </c>
      <c r="G77" s="56">
        <v>1</v>
      </c>
      <c r="H77" s="57" t="e">
        <f>AN77/#REF!</f>
        <v>#REF!</v>
      </c>
      <c r="I77" s="58" t="s">
        <v>71</v>
      </c>
      <c r="J77" s="59">
        <v>0</v>
      </c>
      <c r="K77" s="60">
        <v>3</v>
      </c>
      <c r="L77" s="61">
        <v>4</v>
      </c>
      <c r="M77" s="61">
        <v>0</v>
      </c>
      <c r="N77" s="61">
        <v>3</v>
      </c>
      <c r="O77" s="61">
        <v>0</v>
      </c>
      <c r="P77" s="61">
        <v>3</v>
      </c>
      <c r="Q77" s="61">
        <v>1</v>
      </c>
      <c r="R77" s="61">
        <v>2</v>
      </c>
      <c r="S77" s="61">
        <v>2</v>
      </c>
      <c r="T77" s="61">
        <v>8</v>
      </c>
      <c r="U77" s="61">
        <v>12</v>
      </c>
      <c r="V77" s="61">
        <v>1</v>
      </c>
      <c r="W77" s="61">
        <v>1</v>
      </c>
      <c r="X77" s="61">
        <v>4</v>
      </c>
      <c r="Y77" s="61">
        <v>2</v>
      </c>
      <c r="Z77" s="61">
        <v>1</v>
      </c>
      <c r="AA77" s="61">
        <v>2</v>
      </c>
      <c r="AB77" s="61">
        <v>4</v>
      </c>
      <c r="AC77" s="61">
        <v>1</v>
      </c>
      <c r="AD77" s="61">
        <v>0</v>
      </c>
      <c r="AE77" s="61">
        <v>1</v>
      </c>
      <c r="AF77" s="61">
        <v>1</v>
      </c>
      <c r="AG77" s="61">
        <v>2</v>
      </c>
      <c r="AH77" s="61">
        <v>2</v>
      </c>
      <c r="AI77" s="61">
        <v>0</v>
      </c>
      <c r="AJ77" s="61">
        <v>2</v>
      </c>
      <c r="AK77" s="61">
        <v>1</v>
      </c>
      <c r="AL77" s="61">
        <v>3</v>
      </c>
      <c r="AM77" s="61">
        <v>2</v>
      </c>
      <c r="AN77" s="62">
        <f t="shared" si="23"/>
        <v>2.3214285714285716</v>
      </c>
      <c r="AO77" s="63">
        <f t="shared" si="41"/>
        <v>2.3214285714285716</v>
      </c>
      <c r="AP77" s="64">
        <v>0</v>
      </c>
      <c r="AQ77" s="64">
        <f t="shared" si="24"/>
        <v>3.875</v>
      </c>
      <c r="AR77" s="65">
        <f t="shared" si="25"/>
        <v>0.10551948051948053</v>
      </c>
      <c r="AS77" s="66">
        <f t="shared" si="26"/>
        <v>0.73863636363636365</v>
      </c>
      <c r="AT77" s="67">
        <f t="shared" si="27"/>
        <v>2.2613636363636362</v>
      </c>
      <c r="AU77" s="66"/>
      <c r="AV77" s="66">
        <f t="shared" si="28"/>
        <v>2.2613636363636362</v>
      </c>
      <c r="AW77" s="66">
        <f t="shared" si="29"/>
        <v>0.73863636363636365</v>
      </c>
      <c r="AX77" s="67">
        <f t="shared" si="30"/>
        <v>1.5227272727272725</v>
      </c>
      <c r="AY77" s="66"/>
      <c r="AZ77" s="66">
        <f t="shared" si="31"/>
        <v>1.5227272727272725</v>
      </c>
      <c r="BA77" s="66">
        <f t="shared" si="32"/>
        <v>0.42207792207792211</v>
      </c>
      <c r="BB77" s="67">
        <f t="shared" si="33"/>
        <v>1.1006493506493504</v>
      </c>
      <c r="BC77" s="66"/>
      <c r="BD77" s="66">
        <f t="shared" si="34"/>
        <v>1.1006493506493504</v>
      </c>
      <c r="BE77" s="66">
        <f t="shared" si="35"/>
        <v>2.7435064935064939</v>
      </c>
      <c r="BF77" s="67">
        <f t="shared" si="36"/>
        <v>-1.6428571428571435</v>
      </c>
      <c r="BG77" s="66">
        <f t="shared" si="22"/>
        <v>2.0048701298701301</v>
      </c>
      <c r="BH77" s="68">
        <f t="shared" si="37"/>
        <v>4.3262987012987022</v>
      </c>
      <c r="BI77" s="69">
        <f t="shared" si="38"/>
        <v>-5.9691558441558454</v>
      </c>
      <c r="BJ77" s="66">
        <f t="shared" si="39"/>
        <v>-0.99485930735930761</v>
      </c>
      <c r="BK77" s="66">
        <f t="shared" si="40"/>
        <v>1</v>
      </c>
      <c r="BL77" s="66">
        <v>6</v>
      </c>
      <c r="BM77" s="66">
        <v>6</v>
      </c>
      <c r="BN77" s="66">
        <v>0</v>
      </c>
      <c r="BO77" s="66">
        <v>0</v>
      </c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</row>
    <row r="78" spans="1:80" ht="12" customHeight="1" thickBot="1" x14ac:dyDescent="0.3">
      <c r="A78" s="93" t="s">
        <v>116</v>
      </c>
      <c r="B78" s="53">
        <v>0</v>
      </c>
      <c r="C78" s="54" t="s">
        <v>74</v>
      </c>
      <c r="D78" s="55">
        <v>63.058</v>
      </c>
      <c r="E78" s="70" t="s">
        <v>115</v>
      </c>
      <c r="F78" s="56">
        <v>6</v>
      </c>
      <c r="G78" s="56">
        <v>1</v>
      </c>
      <c r="H78" s="57" t="e">
        <f>AN78/#REF!</f>
        <v>#REF!</v>
      </c>
      <c r="I78" s="58" t="s">
        <v>55</v>
      </c>
      <c r="J78" s="59">
        <v>0</v>
      </c>
      <c r="K78" s="60">
        <v>4</v>
      </c>
      <c r="L78" s="61">
        <v>0</v>
      </c>
      <c r="M78" s="61">
        <v>1</v>
      </c>
      <c r="N78" s="61">
        <v>1</v>
      </c>
      <c r="O78" s="61">
        <v>2</v>
      </c>
      <c r="P78" s="61">
        <v>1</v>
      </c>
      <c r="Q78" s="61">
        <v>0</v>
      </c>
      <c r="R78" s="61">
        <v>1</v>
      </c>
      <c r="S78" s="61">
        <v>1</v>
      </c>
      <c r="T78" s="61">
        <v>1</v>
      </c>
      <c r="U78" s="61">
        <v>1</v>
      </c>
      <c r="V78" s="61">
        <v>0</v>
      </c>
      <c r="W78" s="61">
        <v>2</v>
      </c>
      <c r="X78" s="61">
        <v>2</v>
      </c>
      <c r="Y78" s="61">
        <v>0</v>
      </c>
      <c r="Z78" s="61">
        <v>0</v>
      </c>
      <c r="AA78" s="61">
        <v>0</v>
      </c>
      <c r="AB78" s="61">
        <v>2</v>
      </c>
      <c r="AC78" s="61">
        <v>1</v>
      </c>
      <c r="AD78" s="61">
        <v>0</v>
      </c>
      <c r="AE78" s="61">
        <v>0</v>
      </c>
      <c r="AF78" s="61">
        <v>2</v>
      </c>
      <c r="AG78" s="61">
        <v>0</v>
      </c>
      <c r="AH78" s="61">
        <v>2</v>
      </c>
      <c r="AI78" s="61">
        <v>2</v>
      </c>
      <c r="AJ78" s="61">
        <v>1</v>
      </c>
      <c r="AK78" s="61">
        <v>2</v>
      </c>
      <c r="AL78" s="61">
        <v>0</v>
      </c>
      <c r="AM78" s="61">
        <v>0</v>
      </c>
      <c r="AN78" s="62">
        <f t="shared" si="23"/>
        <v>0.8928571428571429</v>
      </c>
      <c r="AO78" s="63">
        <f t="shared" si="41"/>
        <v>0.8928571428571429</v>
      </c>
      <c r="AP78" s="64">
        <v>0</v>
      </c>
      <c r="AQ78" s="64">
        <f t="shared" si="24"/>
        <v>0.75</v>
      </c>
      <c r="AR78" s="65">
        <f t="shared" si="25"/>
        <v>4.0584415584415584E-2</v>
      </c>
      <c r="AS78" s="66">
        <f t="shared" si="26"/>
        <v>0.28409090909090906</v>
      </c>
      <c r="AT78" s="67">
        <f t="shared" si="27"/>
        <v>3.7159090909090908</v>
      </c>
      <c r="AU78" s="66"/>
      <c r="AV78" s="66">
        <f t="shared" si="28"/>
        <v>3.7159090909090908</v>
      </c>
      <c r="AW78" s="66">
        <f t="shared" si="29"/>
        <v>0.28409090909090906</v>
      </c>
      <c r="AX78" s="67">
        <f t="shared" si="30"/>
        <v>3.4318181818181817</v>
      </c>
      <c r="AY78" s="66"/>
      <c r="AZ78" s="66">
        <f t="shared" si="31"/>
        <v>3.4318181818181817</v>
      </c>
      <c r="BA78" s="66">
        <f t="shared" si="32"/>
        <v>0.16233766233766234</v>
      </c>
      <c r="BB78" s="67">
        <f t="shared" si="33"/>
        <v>3.2694805194805192</v>
      </c>
      <c r="BC78" s="72">
        <v>8</v>
      </c>
      <c r="BD78" s="66">
        <f t="shared" si="34"/>
        <v>11.269480519480519</v>
      </c>
      <c r="BE78" s="66">
        <f t="shared" si="35"/>
        <v>1.0551948051948052</v>
      </c>
      <c r="BF78" s="67">
        <f t="shared" si="36"/>
        <v>10.214285714285714</v>
      </c>
      <c r="BG78" s="66">
        <f t="shared" si="22"/>
        <v>0.77110389610389607</v>
      </c>
      <c r="BH78" s="68">
        <f t="shared" si="37"/>
        <v>1.6639610389610389</v>
      </c>
      <c r="BI78" s="69">
        <f t="shared" si="38"/>
        <v>8.5503246753246742</v>
      </c>
      <c r="BJ78" s="66">
        <f t="shared" si="39"/>
        <v>1.4250541125541123</v>
      </c>
      <c r="BK78" s="66">
        <f t="shared" si="40"/>
        <v>2</v>
      </c>
      <c r="BL78" s="66"/>
      <c r="BM78" s="66"/>
      <c r="BN78" s="66">
        <v>0</v>
      </c>
      <c r="BO78" s="66">
        <v>0</v>
      </c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</row>
    <row r="79" spans="1:80" ht="12" customHeight="1" thickBot="1" x14ac:dyDescent="0.3">
      <c r="A79" s="93" t="s">
        <v>191</v>
      </c>
      <c r="B79" s="53">
        <v>0</v>
      </c>
      <c r="C79" s="73" t="s">
        <v>58</v>
      </c>
      <c r="D79" s="55">
        <v>0</v>
      </c>
      <c r="E79" s="74"/>
      <c r="F79" s="56">
        <v>6</v>
      </c>
      <c r="G79" s="56">
        <v>1</v>
      </c>
      <c r="H79" s="75" t="e">
        <f>AN79/#REF!</f>
        <v>#REF!</v>
      </c>
      <c r="I79" s="75"/>
      <c r="J79" s="59">
        <v>0</v>
      </c>
      <c r="K79" s="60">
        <v>1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61">
        <v>0</v>
      </c>
      <c r="AB79" s="61">
        <v>0</v>
      </c>
      <c r="AC79" s="61">
        <v>0</v>
      </c>
      <c r="AD79" s="61">
        <v>0</v>
      </c>
      <c r="AE79" s="61">
        <v>0</v>
      </c>
      <c r="AF79" s="61">
        <v>0</v>
      </c>
      <c r="AG79" s="61">
        <v>0</v>
      </c>
      <c r="AH79" s="61">
        <v>0</v>
      </c>
      <c r="AI79" s="61">
        <v>4</v>
      </c>
      <c r="AJ79" s="61">
        <v>2</v>
      </c>
      <c r="AK79" s="61">
        <v>0</v>
      </c>
      <c r="AL79" s="61">
        <v>1</v>
      </c>
      <c r="AM79" s="61">
        <v>1</v>
      </c>
      <c r="AN79" s="62">
        <f t="shared" si="23"/>
        <v>1.2857142857142856</v>
      </c>
      <c r="AO79" s="63">
        <f t="shared" si="41"/>
        <v>0.2857142857142857</v>
      </c>
      <c r="AP79" s="64">
        <v>1</v>
      </c>
      <c r="AQ79" s="64">
        <f t="shared" si="24"/>
        <v>0</v>
      </c>
      <c r="AR79" s="65">
        <f t="shared" si="25"/>
        <v>5.8441558441558433E-2</v>
      </c>
      <c r="AS79" s="66">
        <f t="shared" si="26"/>
        <v>0.40909090909090906</v>
      </c>
      <c r="AT79" s="67">
        <f t="shared" si="27"/>
        <v>0.59090909090909094</v>
      </c>
      <c r="AU79" s="66">
        <v>6</v>
      </c>
      <c r="AV79" s="66">
        <f t="shared" si="28"/>
        <v>6.5909090909090908</v>
      </c>
      <c r="AW79" s="66">
        <f t="shared" si="29"/>
        <v>0.40909090909090906</v>
      </c>
      <c r="AX79" s="67">
        <f t="shared" si="30"/>
        <v>6.1818181818181817</v>
      </c>
      <c r="AY79" s="66">
        <v>6</v>
      </c>
      <c r="AZ79" s="66">
        <f t="shared" si="31"/>
        <v>12.181818181818182</v>
      </c>
      <c r="BA79" s="66">
        <f t="shared" si="32"/>
        <v>0.23376623376623373</v>
      </c>
      <c r="BB79" s="67">
        <f t="shared" si="33"/>
        <v>11.948051948051948</v>
      </c>
      <c r="BC79" s="66"/>
      <c r="BD79" s="66">
        <f t="shared" si="34"/>
        <v>11.948051948051948</v>
      </c>
      <c r="BE79" s="66">
        <f t="shared" si="35"/>
        <v>1.5194805194805192</v>
      </c>
      <c r="BF79" s="67">
        <f t="shared" si="36"/>
        <v>10.428571428571429</v>
      </c>
      <c r="BG79" s="66">
        <f t="shared" si="22"/>
        <v>1.1103896103896103</v>
      </c>
      <c r="BH79" s="68">
        <f t="shared" si="37"/>
        <v>2.3961038961038961</v>
      </c>
      <c r="BI79" s="69">
        <f t="shared" si="38"/>
        <v>8.0324675324675319</v>
      </c>
      <c r="BJ79" s="66">
        <f t="shared" si="39"/>
        <v>1.3387445887445886</v>
      </c>
      <c r="BK79" s="66">
        <f t="shared" si="40"/>
        <v>2</v>
      </c>
      <c r="BL79" s="66"/>
      <c r="BM79" s="66"/>
      <c r="BN79" s="66">
        <v>6</v>
      </c>
      <c r="BO79" s="66">
        <v>0</v>
      </c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</row>
    <row r="80" spans="1:80" ht="12" customHeight="1" x14ac:dyDescent="0.25">
      <c r="A80" s="52" t="s">
        <v>192</v>
      </c>
      <c r="B80" s="53">
        <v>0</v>
      </c>
      <c r="C80" s="54" t="s">
        <v>54</v>
      </c>
      <c r="D80" s="55">
        <v>72.262499999999989</v>
      </c>
      <c r="E80" s="3"/>
      <c r="F80" s="56">
        <v>6</v>
      </c>
      <c r="G80" s="56">
        <v>1</v>
      </c>
      <c r="H80" s="57" t="e">
        <f>AN80/#REF!</f>
        <v>#REF!</v>
      </c>
      <c r="I80" s="58" t="s">
        <v>55</v>
      </c>
      <c r="J80" s="59">
        <v>0</v>
      </c>
      <c r="K80" s="60">
        <v>11</v>
      </c>
      <c r="L80" s="61">
        <v>0</v>
      </c>
      <c r="M80" s="61">
        <v>2</v>
      </c>
      <c r="N80" s="61">
        <v>8</v>
      </c>
      <c r="O80" s="61">
        <v>7</v>
      </c>
      <c r="P80" s="61">
        <v>1</v>
      </c>
      <c r="Q80" s="61">
        <v>4</v>
      </c>
      <c r="R80" s="61">
        <v>2</v>
      </c>
      <c r="S80" s="61">
        <v>2</v>
      </c>
      <c r="T80" s="61">
        <v>0</v>
      </c>
      <c r="U80" s="61">
        <v>2</v>
      </c>
      <c r="V80" s="61">
        <v>3</v>
      </c>
      <c r="W80" s="61">
        <v>4</v>
      </c>
      <c r="X80" s="61">
        <v>2</v>
      </c>
      <c r="Y80" s="61">
        <v>5</v>
      </c>
      <c r="Z80" s="61">
        <v>5</v>
      </c>
      <c r="AA80" s="61">
        <v>5</v>
      </c>
      <c r="AB80" s="61">
        <v>5</v>
      </c>
      <c r="AC80" s="61">
        <v>5</v>
      </c>
      <c r="AD80" s="61">
        <v>0</v>
      </c>
      <c r="AE80" s="61">
        <v>0</v>
      </c>
      <c r="AF80" s="61">
        <v>4</v>
      </c>
      <c r="AG80" s="61">
        <v>0</v>
      </c>
      <c r="AH80" s="61">
        <v>0</v>
      </c>
      <c r="AI80" s="61">
        <v>0</v>
      </c>
      <c r="AJ80" s="61">
        <v>2</v>
      </c>
      <c r="AK80" s="61">
        <v>4</v>
      </c>
      <c r="AL80" s="61">
        <v>1</v>
      </c>
      <c r="AM80" s="61">
        <v>0</v>
      </c>
      <c r="AN80" s="62">
        <f t="shared" si="23"/>
        <v>2.6071428571428572</v>
      </c>
      <c r="AO80" s="63">
        <f t="shared" si="41"/>
        <v>2.6071428571428572</v>
      </c>
      <c r="AP80" s="64">
        <v>0</v>
      </c>
      <c r="AQ80" s="64">
        <f t="shared" si="24"/>
        <v>3.25</v>
      </c>
      <c r="AR80" s="65">
        <f t="shared" si="25"/>
        <v>0.1185064935064935</v>
      </c>
      <c r="AS80" s="66">
        <f t="shared" si="26"/>
        <v>0.82954545454545459</v>
      </c>
      <c r="AT80" s="67">
        <f t="shared" si="27"/>
        <v>10.170454545454545</v>
      </c>
      <c r="AU80" s="66"/>
      <c r="AV80" s="66">
        <f t="shared" si="28"/>
        <v>10.170454545454545</v>
      </c>
      <c r="AW80" s="66">
        <f t="shared" si="29"/>
        <v>0.82954545454545459</v>
      </c>
      <c r="AX80" s="67">
        <f t="shared" si="30"/>
        <v>9.3409090909090899</v>
      </c>
      <c r="AY80" s="66"/>
      <c r="AZ80" s="66">
        <f t="shared" si="31"/>
        <v>9.3409090909090899</v>
      </c>
      <c r="BA80" s="66">
        <f t="shared" si="32"/>
        <v>0.47402597402597402</v>
      </c>
      <c r="BB80" s="67">
        <f t="shared" si="33"/>
        <v>8.8668831168831161</v>
      </c>
      <c r="BC80" s="66"/>
      <c r="BD80" s="66">
        <f t="shared" si="34"/>
        <v>8.8668831168831161</v>
      </c>
      <c r="BE80" s="66">
        <f t="shared" si="35"/>
        <v>3.081168831168831</v>
      </c>
      <c r="BF80" s="67">
        <f t="shared" si="36"/>
        <v>5.7857142857142847</v>
      </c>
      <c r="BG80" s="66">
        <f t="shared" si="22"/>
        <v>2.2516233766233764</v>
      </c>
      <c r="BH80" s="68">
        <f t="shared" si="37"/>
        <v>4.8587662337662341</v>
      </c>
      <c r="BI80" s="69">
        <f t="shared" si="38"/>
        <v>0.92694805194805063</v>
      </c>
      <c r="BJ80" s="66">
        <f t="shared" si="39"/>
        <v>0.15449134199134176</v>
      </c>
      <c r="BK80" s="66">
        <f t="shared" si="40"/>
        <v>1</v>
      </c>
      <c r="BL80" s="66"/>
      <c r="BM80" s="66"/>
      <c r="BN80" s="66">
        <v>0</v>
      </c>
      <c r="BO80" s="66">
        <v>0</v>
      </c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</row>
    <row r="81" spans="1:80" ht="12" customHeight="1" x14ac:dyDescent="0.25">
      <c r="A81" s="89" t="s">
        <v>193</v>
      </c>
      <c r="B81" s="53">
        <v>0</v>
      </c>
      <c r="C81" s="54" t="s">
        <v>194</v>
      </c>
      <c r="D81" s="55">
        <v>59.548399999999994</v>
      </c>
      <c r="E81" s="3" t="s">
        <v>195</v>
      </c>
      <c r="F81" s="56">
        <v>6</v>
      </c>
      <c r="G81" s="56">
        <v>1</v>
      </c>
      <c r="H81" s="57" t="e">
        <f>AN81/#REF!</f>
        <v>#REF!</v>
      </c>
      <c r="I81" s="58" t="s">
        <v>97</v>
      </c>
      <c r="J81" s="59">
        <v>0</v>
      </c>
      <c r="K81" s="60">
        <v>15</v>
      </c>
      <c r="L81" s="61">
        <v>0</v>
      </c>
      <c r="M81" s="61">
        <v>6</v>
      </c>
      <c r="N81" s="61">
        <v>6</v>
      </c>
      <c r="O81" s="61">
        <v>15</v>
      </c>
      <c r="P81" s="61">
        <v>0</v>
      </c>
      <c r="Q81" s="61">
        <v>0</v>
      </c>
      <c r="R81" s="61">
        <v>0</v>
      </c>
      <c r="S81" s="61">
        <v>0</v>
      </c>
      <c r="T81" s="61">
        <v>0</v>
      </c>
      <c r="U81" s="61">
        <v>0</v>
      </c>
      <c r="V81" s="61">
        <v>8</v>
      </c>
      <c r="W81" s="61">
        <v>4</v>
      </c>
      <c r="X81" s="61">
        <v>0</v>
      </c>
      <c r="Y81" s="61">
        <v>0</v>
      </c>
      <c r="Z81" s="61">
        <v>2</v>
      </c>
      <c r="AA81" s="61">
        <v>12</v>
      </c>
      <c r="AB81" s="61">
        <v>5</v>
      </c>
      <c r="AC81" s="61">
        <v>0</v>
      </c>
      <c r="AD81" s="61">
        <v>0</v>
      </c>
      <c r="AE81" s="61">
        <v>3</v>
      </c>
      <c r="AF81" s="61">
        <v>6</v>
      </c>
      <c r="AG81" s="61">
        <v>6</v>
      </c>
      <c r="AH81" s="61">
        <v>0</v>
      </c>
      <c r="AI81" s="61">
        <v>6</v>
      </c>
      <c r="AJ81" s="61">
        <v>0</v>
      </c>
      <c r="AK81" s="61">
        <v>0</v>
      </c>
      <c r="AL81" s="61">
        <v>0</v>
      </c>
      <c r="AM81" s="61">
        <v>0</v>
      </c>
      <c r="AN81" s="62">
        <f t="shared" si="23"/>
        <v>2.8214285714285716</v>
      </c>
      <c r="AO81" s="63">
        <f t="shared" si="41"/>
        <v>2.8214285714285716</v>
      </c>
      <c r="AP81" s="64">
        <v>0</v>
      </c>
      <c r="AQ81" s="64">
        <f t="shared" si="24"/>
        <v>3.25</v>
      </c>
      <c r="AR81" s="65">
        <f t="shared" si="25"/>
        <v>0.12824675324675325</v>
      </c>
      <c r="AS81" s="66">
        <f t="shared" si="26"/>
        <v>0.89772727272727271</v>
      </c>
      <c r="AT81" s="67">
        <f t="shared" si="27"/>
        <v>14.102272727272727</v>
      </c>
      <c r="AU81" s="66"/>
      <c r="AV81" s="66">
        <f t="shared" si="28"/>
        <v>14.102272727272727</v>
      </c>
      <c r="AW81" s="66">
        <f t="shared" si="29"/>
        <v>0.89772727272727271</v>
      </c>
      <c r="AX81" s="67">
        <f t="shared" si="30"/>
        <v>13.204545454545453</v>
      </c>
      <c r="AY81" s="66"/>
      <c r="AZ81" s="66">
        <f t="shared" si="31"/>
        <v>13.204545454545453</v>
      </c>
      <c r="BA81" s="66">
        <f t="shared" si="32"/>
        <v>0.51298701298701299</v>
      </c>
      <c r="BB81" s="67">
        <f t="shared" si="33"/>
        <v>12.69155844155844</v>
      </c>
      <c r="BC81" s="66"/>
      <c r="BD81" s="66">
        <f t="shared" si="34"/>
        <v>12.69155844155844</v>
      </c>
      <c r="BE81" s="66">
        <f t="shared" si="35"/>
        <v>3.3344155844155843</v>
      </c>
      <c r="BF81" s="67">
        <f t="shared" si="36"/>
        <v>9.3571428571428559</v>
      </c>
      <c r="BG81" s="66">
        <f t="shared" si="22"/>
        <v>2.4366883116883118</v>
      </c>
      <c r="BH81" s="68">
        <f t="shared" si="37"/>
        <v>5.2581168831168839</v>
      </c>
      <c r="BI81" s="69">
        <f t="shared" si="38"/>
        <v>4.099025974025972</v>
      </c>
      <c r="BJ81" s="66">
        <f t="shared" si="39"/>
        <v>0.68317099567099537</v>
      </c>
      <c r="BK81" s="66">
        <f t="shared" si="40"/>
        <v>1</v>
      </c>
      <c r="BL81" s="66"/>
      <c r="BM81" s="66"/>
      <c r="BN81" s="66">
        <v>0</v>
      </c>
      <c r="BO81" s="66">
        <v>0</v>
      </c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</row>
    <row r="82" spans="1:80" ht="12" customHeight="1" thickBot="1" x14ac:dyDescent="0.3">
      <c r="A82" s="93" t="s">
        <v>196</v>
      </c>
      <c r="B82" s="53">
        <v>0</v>
      </c>
      <c r="C82" s="73" t="s">
        <v>78</v>
      </c>
      <c r="D82" s="55">
        <v>94.293351351351347</v>
      </c>
      <c r="E82" s="74"/>
      <c r="F82" s="56">
        <v>6</v>
      </c>
      <c r="G82" s="56">
        <v>1</v>
      </c>
      <c r="H82" s="75" t="e">
        <f>AN82/#REF!</f>
        <v>#REF!</v>
      </c>
      <c r="I82" s="76"/>
      <c r="J82" s="59">
        <v>0</v>
      </c>
      <c r="K82" s="60">
        <v>6</v>
      </c>
      <c r="L82" s="7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5</v>
      </c>
      <c r="R82" s="61">
        <v>0</v>
      </c>
      <c r="S82" s="61">
        <v>1</v>
      </c>
      <c r="T82" s="61">
        <v>2</v>
      </c>
      <c r="U82" s="61">
        <v>3</v>
      </c>
      <c r="V82" s="61">
        <v>4</v>
      </c>
      <c r="W82" s="61">
        <v>0</v>
      </c>
      <c r="X82" s="61">
        <v>0</v>
      </c>
      <c r="Y82" s="61">
        <v>2</v>
      </c>
      <c r="Z82" s="61">
        <v>4</v>
      </c>
      <c r="AA82" s="61">
        <v>9</v>
      </c>
      <c r="AB82" s="61">
        <v>0</v>
      </c>
      <c r="AC82" s="61">
        <v>2</v>
      </c>
      <c r="AD82" s="61">
        <v>4</v>
      </c>
      <c r="AE82" s="61">
        <v>5</v>
      </c>
      <c r="AF82" s="61">
        <v>4</v>
      </c>
      <c r="AG82" s="61">
        <v>0</v>
      </c>
      <c r="AH82" s="61">
        <v>2</v>
      </c>
      <c r="AI82" s="61">
        <v>0</v>
      </c>
      <c r="AJ82" s="61">
        <v>0</v>
      </c>
      <c r="AK82" s="61">
        <v>4</v>
      </c>
      <c r="AL82" s="61">
        <v>0</v>
      </c>
      <c r="AM82" s="61">
        <v>0</v>
      </c>
      <c r="AN82" s="62">
        <f t="shared" si="23"/>
        <v>1.8214285714285714</v>
      </c>
      <c r="AO82" s="63">
        <f t="shared" si="41"/>
        <v>1.8214285714285714</v>
      </c>
      <c r="AP82" s="64">
        <v>0</v>
      </c>
      <c r="AQ82" s="64">
        <f t="shared" si="24"/>
        <v>3</v>
      </c>
      <c r="AR82" s="65">
        <f t="shared" si="25"/>
        <v>8.2792207792207792E-2</v>
      </c>
      <c r="AS82" s="66">
        <f t="shared" si="26"/>
        <v>0.57954545454545459</v>
      </c>
      <c r="AT82" s="67">
        <f t="shared" si="27"/>
        <v>5.420454545454545</v>
      </c>
      <c r="AU82" s="66"/>
      <c r="AV82" s="66">
        <f t="shared" si="28"/>
        <v>5.420454545454545</v>
      </c>
      <c r="AW82" s="66">
        <f t="shared" si="29"/>
        <v>0.57954545454545459</v>
      </c>
      <c r="AX82" s="67">
        <f t="shared" si="30"/>
        <v>4.8409090909090899</v>
      </c>
      <c r="AY82" s="66"/>
      <c r="AZ82" s="66">
        <f t="shared" si="31"/>
        <v>4.8409090909090899</v>
      </c>
      <c r="BA82" s="66">
        <f t="shared" si="32"/>
        <v>0.33116883116883117</v>
      </c>
      <c r="BB82" s="67">
        <f t="shared" si="33"/>
        <v>4.5097402597402585</v>
      </c>
      <c r="BC82" s="66"/>
      <c r="BD82" s="66">
        <f t="shared" si="34"/>
        <v>4.5097402597402585</v>
      </c>
      <c r="BE82" s="66">
        <f t="shared" si="35"/>
        <v>2.1525974025974026</v>
      </c>
      <c r="BF82" s="67">
        <f t="shared" si="36"/>
        <v>2.3571428571428559</v>
      </c>
      <c r="BG82" s="66">
        <f t="shared" si="22"/>
        <v>1.573051948051948</v>
      </c>
      <c r="BH82" s="68">
        <f t="shared" si="37"/>
        <v>3.3944805194805197</v>
      </c>
      <c r="BI82" s="69">
        <f t="shared" si="38"/>
        <v>-1.0373376623376638</v>
      </c>
      <c r="BJ82" s="66">
        <f t="shared" si="39"/>
        <v>-0.17288961038961062</v>
      </c>
      <c r="BK82" s="66">
        <f t="shared" si="40"/>
        <v>1</v>
      </c>
      <c r="BL82" s="66"/>
      <c r="BM82" s="66"/>
      <c r="BN82" s="66">
        <v>0</v>
      </c>
      <c r="BO82" s="66">
        <v>0</v>
      </c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</row>
    <row r="83" spans="1:80" ht="12" customHeight="1" x14ac:dyDescent="0.25">
      <c r="A83" s="89" t="s">
        <v>197</v>
      </c>
      <c r="B83" s="53">
        <v>0</v>
      </c>
      <c r="C83" s="54" t="s">
        <v>95</v>
      </c>
      <c r="D83" s="55">
        <v>81.47981249999998</v>
      </c>
      <c r="E83" s="3" t="s">
        <v>96</v>
      </c>
      <c r="F83" s="56">
        <v>6</v>
      </c>
      <c r="G83" s="56">
        <v>1</v>
      </c>
      <c r="H83" s="57" t="e">
        <f>AN83/#REF!</f>
        <v>#REF!</v>
      </c>
      <c r="I83" s="58" t="s">
        <v>97</v>
      </c>
      <c r="J83" s="59">
        <v>0</v>
      </c>
      <c r="K83" s="60">
        <v>25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1">
        <v>0</v>
      </c>
      <c r="S83" s="61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3</v>
      </c>
      <c r="AD83" s="61">
        <v>0</v>
      </c>
      <c r="AE83" s="61">
        <v>0</v>
      </c>
      <c r="AF83" s="61">
        <v>0</v>
      </c>
      <c r="AG83" s="61">
        <v>9</v>
      </c>
      <c r="AH83" s="61">
        <v>3</v>
      </c>
      <c r="AI83" s="61">
        <v>0</v>
      </c>
      <c r="AJ83" s="61">
        <v>0</v>
      </c>
      <c r="AK83" s="61">
        <v>2</v>
      </c>
      <c r="AL83" s="61">
        <v>0</v>
      </c>
      <c r="AM83" s="61">
        <v>0</v>
      </c>
      <c r="AN83" s="62">
        <f t="shared" si="23"/>
        <v>0.6071428571428571</v>
      </c>
      <c r="AO83" s="63">
        <f t="shared" si="41"/>
        <v>0.6071428571428571</v>
      </c>
      <c r="AP83" s="64">
        <v>0</v>
      </c>
      <c r="AQ83" s="64">
        <f t="shared" si="24"/>
        <v>0</v>
      </c>
      <c r="AR83" s="65">
        <f t="shared" si="25"/>
        <v>2.7597402597402596E-2</v>
      </c>
      <c r="AS83" s="66">
        <f t="shared" si="26"/>
        <v>0.19318181818181818</v>
      </c>
      <c r="AT83" s="67">
        <f t="shared" si="27"/>
        <v>24.806818181818183</v>
      </c>
      <c r="AU83" s="66"/>
      <c r="AV83" s="66">
        <f t="shared" si="28"/>
        <v>24.806818181818183</v>
      </c>
      <c r="AW83" s="66">
        <f t="shared" si="29"/>
        <v>0.19318181818181818</v>
      </c>
      <c r="AX83" s="67">
        <f t="shared" si="30"/>
        <v>24.613636363636367</v>
      </c>
      <c r="AY83" s="66"/>
      <c r="AZ83" s="66">
        <f t="shared" si="31"/>
        <v>24.613636363636367</v>
      </c>
      <c r="BA83" s="66">
        <f t="shared" si="32"/>
        <v>0.11038961038961038</v>
      </c>
      <c r="BB83" s="67">
        <f t="shared" si="33"/>
        <v>24.503246753246756</v>
      </c>
      <c r="BC83" s="66"/>
      <c r="BD83" s="66">
        <f t="shared" si="34"/>
        <v>24.503246753246756</v>
      </c>
      <c r="BE83" s="66">
        <f t="shared" si="35"/>
        <v>0.71753246753246747</v>
      </c>
      <c r="BF83" s="67">
        <f t="shared" si="36"/>
        <v>23.785714285714288</v>
      </c>
      <c r="BG83" s="66">
        <f t="shared" si="22"/>
        <v>0.52435064935064934</v>
      </c>
      <c r="BH83" s="68">
        <f t="shared" si="37"/>
        <v>1.1314935064935066</v>
      </c>
      <c r="BI83" s="69">
        <f t="shared" si="38"/>
        <v>22.654220779220783</v>
      </c>
      <c r="BJ83" s="66">
        <f t="shared" si="39"/>
        <v>3.7757034632034636</v>
      </c>
      <c r="BK83" s="66">
        <f t="shared" si="40"/>
        <v>4</v>
      </c>
      <c r="BL83" s="66"/>
      <c r="BM83" s="66"/>
      <c r="BN83" s="66">
        <v>0</v>
      </c>
      <c r="BO83" s="66">
        <v>0</v>
      </c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</row>
    <row r="84" spans="1:80" ht="12" customHeight="1" x14ac:dyDescent="0.25">
      <c r="A84" s="89" t="s">
        <v>198</v>
      </c>
      <c r="B84" s="53" t="s">
        <v>198</v>
      </c>
      <c r="C84" s="54" t="s">
        <v>199</v>
      </c>
      <c r="D84" s="55">
        <v>16.67795588235294</v>
      </c>
      <c r="E84" s="3"/>
      <c r="F84" s="56">
        <v>12</v>
      </c>
      <c r="G84" s="56">
        <v>1</v>
      </c>
      <c r="H84" s="57" t="e">
        <f>AN84/#REF!</f>
        <v>#REF!</v>
      </c>
      <c r="I84" s="58" t="s">
        <v>97</v>
      </c>
      <c r="J84" s="59">
        <v>0</v>
      </c>
      <c r="K84" s="60">
        <v>22</v>
      </c>
      <c r="L84" s="61">
        <v>0</v>
      </c>
      <c r="M84" s="61">
        <v>0</v>
      </c>
      <c r="N84" s="61">
        <v>6</v>
      </c>
      <c r="O84" s="61">
        <v>0</v>
      </c>
      <c r="P84" s="61">
        <v>0</v>
      </c>
      <c r="Q84" s="61">
        <v>4</v>
      </c>
      <c r="R84" s="61">
        <v>0</v>
      </c>
      <c r="S84" s="61">
        <v>4</v>
      </c>
      <c r="T84" s="61">
        <v>4</v>
      </c>
      <c r="U84" s="61">
        <v>0</v>
      </c>
      <c r="V84" s="61">
        <v>4</v>
      </c>
      <c r="W84" s="61">
        <v>0</v>
      </c>
      <c r="X84" s="61">
        <v>8</v>
      </c>
      <c r="Y84" s="61">
        <v>4</v>
      </c>
      <c r="Z84" s="61">
        <v>32</v>
      </c>
      <c r="AA84" s="61">
        <v>0</v>
      </c>
      <c r="AB84" s="61">
        <v>0</v>
      </c>
      <c r="AC84" s="61">
        <v>4</v>
      </c>
      <c r="AD84" s="61">
        <v>4</v>
      </c>
      <c r="AE84" s="61">
        <v>4</v>
      </c>
      <c r="AF84" s="61">
        <v>4</v>
      </c>
      <c r="AG84" s="61">
        <v>8</v>
      </c>
      <c r="AH84" s="61">
        <v>0</v>
      </c>
      <c r="AI84" s="61">
        <v>0</v>
      </c>
      <c r="AJ84" s="61">
        <v>0</v>
      </c>
      <c r="AK84" s="61">
        <v>4</v>
      </c>
      <c r="AL84" s="61">
        <v>0</v>
      </c>
      <c r="AM84" s="61">
        <v>0</v>
      </c>
      <c r="AN84" s="62">
        <f t="shared" si="23"/>
        <v>3.3571428571428572</v>
      </c>
      <c r="AO84" s="63">
        <f t="shared" si="41"/>
        <v>3.3571428571428572</v>
      </c>
      <c r="AP84" s="64">
        <v>0</v>
      </c>
      <c r="AQ84" s="64">
        <f t="shared" si="24"/>
        <v>6.5</v>
      </c>
      <c r="AR84" s="65">
        <f t="shared" si="25"/>
        <v>0.15259740259740259</v>
      </c>
      <c r="AS84" s="66">
        <f t="shared" si="26"/>
        <v>1.0681818181818181</v>
      </c>
      <c r="AT84" s="67">
        <f t="shared" si="27"/>
        <v>20.931818181818183</v>
      </c>
      <c r="AU84" s="66"/>
      <c r="AV84" s="66">
        <f t="shared" si="28"/>
        <v>20.931818181818183</v>
      </c>
      <c r="AW84" s="66">
        <f t="shared" si="29"/>
        <v>1.0681818181818181</v>
      </c>
      <c r="AX84" s="67">
        <f t="shared" si="30"/>
        <v>19.863636363636367</v>
      </c>
      <c r="AY84" s="66"/>
      <c r="AZ84" s="66">
        <f t="shared" si="31"/>
        <v>19.863636363636367</v>
      </c>
      <c r="BA84" s="66">
        <f t="shared" si="32"/>
        <v>0.61038961038961037</v>
      </c>
      <c r="BB84" s="67">
        <f t="shared" si="33"/>
        <v>19.253246753246756</v>
      </c>
      <c r="BC84" s="66"/>
      <c r="BD84" s="66">
        <f t="shared" si="34"/>
        <v>19.253246753246756</v>
      </c>
      <c r="BE84" s="66">
        <f t="shared" si="35"/>
        <v>3.9675324675324672</v>
      </c>
      <c r="BF84" s="67">
        <f t="shared" si="36"/>
        <v>15.285714285714288</v>
      </c>
      <c r="BG84" s="66">
        <f t="shared" si="22"/>
        <v>2.8993506493506493</v>
      </c>
      <c r="BH84" s="68">
        <f t="shared" si="37"/>
        <v>6.2564935064935066</v>
      </c>
      <c r="BI84" s="69">
        <f t="shared" si="38"/>
        <v>9.0292207792207826</v>
      </c>
      <c r="BJ84" s="66">
        <f t="shared" si="39"/>
        <v>0.75243506493506518</v>
      </c>
      <c r="BK84" s="66">
        <f t="shared" si="40"/>
        <v>1</v>
      </c>
      <c r="BL84" s="66"/>
      <c r="BM84" s="66"/>
      <c r="BN84" s="66">
        <v>0</v>
      </c>
      <c r="BO84" s="66">
        <v>0</v>
      </c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</row>
    <row r="85" spans="1:80" ht="12" customHeight="1" x14ac:dyDescent="0.25">
      <c r="A85" s="89" t="s">
        <v>200</v>
      </c>
      <c r="B85" s="53">
        <v>0</v>
      </c>
      <c r="C85" s="54" t="s">
        <v>95</v>
      </c>
      <c r="D85" s="55">
        <v>81.47981249999998</v>
      </c>
      <c r="E85" s="3" t="s">
        <v>96</v>
      </c>
      <c r="F85" s="56">
        <v>6</v>
      </c>
      <c r="G85" s="56">
        <v>1</v>
      </c>
      <c r="H85" s="57" t="e">
        <f>AN85/#REF!</f>
        <v>#REF!</v>
      </c>
      <c r="I85" s="58" t="s">
        <v>97</v>
      </c>
      <c r="J85" s="59">
        <v>0</v>
      </c>
      <c r="K85" s="60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S85" s="61">
        <v>4</v>
      </c>
      <c r="T85" s="61">
        <v>4</v>
      </c>
      <c r="U85" s="61">
        <v>0</v>
      </c>
      <c r="V85" s="61">
        <v>2</v>
      </c>
      <c r="W85" s="61">
        <v>0</v>
      </c>
      <c r="X85" s="61">
        <v>0</v>
      </c>
      <c r="Y85" s="61">
        <v>0</v>
      </c>
      <c r="Z85" s="61">
        <v>2</v>
      </c>
      <c r="AA85" s="61">
        <v>2</v>
      </c>
      <c r="AB85" s="61">
        <v>2</v>
      </c>
      <c r="AC85" s="61">
        <v>0</v>
      </c>
      <c r="AD85" s="61">
        <v>3</v>
      </c>
      <c r="AE85" s="61">
        <v>0</v>
      </c>
      <c r="AF85" s="61">
        <v>2</v>
      </c>
      <c r="AG85" s="61">
        <v>2</v>
      </c>
      <c r="AH85" s="61">
        <v>0</v>
      </c>
      <c r="AI85" s="61">
        <v>0</v>
      </c>
      <c r="AJ85" s="61">
        <v>0</v>
      </c>
      <c r="AK85" s="61">
        <v>0</v>
      </c>
      <c r="AL85" s="61">
        <v>4</v>
      </c>
      <c r="AM85" s="61">
        <v>0</v>
      </c>
      <c r="AN85" s="62">
        <f t="shared" si="23"/>
        <v>0.9642857142857143</v>
      </c>
      <c r="AO85" s="63">
        <f t="shared" si="41"/>
        <v>0.9642857142857143</v>
      </c>
      <c r="AP85" s="64">
        <v>0</v>
      </c>
      <c r="AQ85" s="64">
        <f t="shared" si="24"/>
        <v>1.25</v>
      </c>
      <c r="AR85" s="65">
        <f t="shared" si="25"/>
        <v>4.3831168831168832E-2</v>
      </c>
      <c r="AS85" s="66">
        <f t="shared" si="26"/>
        <v>0.30681818181818182</v>
      </c>
      <c r="AT85" s="67">
        <f t="shared" si="27"/>
        <v>-0.30681818181818182</v>
      </c>
      <c r="AU85" s="66"/>
      <c r="AV85" s="66">
        <f t="shared" si="28"/>
        <v>-0.30681818181818182</v>
      </c>
      <c r="AW85" s="66">
        <f t="shared" si="29"/>
        <v>0.30681818181818182</v>
      </c>
      <c r="AX85" s="67">
        <f t="shared" si="30"/>
        <v>-0.61363636363636365</v>
      </c>
      <c r="AY85" s="66"/>
      <c r="AZ85" s="66">
        <f t="shared" si="31"/>
        <v>-0.61363636363636365</v>
      </c>
      <c r="BA85" s="66">
        <f t="shared" si="32"/>
        <v>0.17532467532467533</v>
      </c>
      <c r="BB85" s="67">
        <f t="shared" si="33"/>
        <v>-0.78896103896103897</v>
      </c>
      <c r="BC85" s="66"/>
      <c r="BD85" s="66">
        <f t="shared" si="34"/>
        <v>-0.78896103896103897</v>
      </c>
      <c r="BE85" s="66">
        <f t="shared" si="35"/>
        <v>1.1396103896103895</v>
      </c>
      <c r="BF85" s="67">
        <f t="shared" si="36"/>
        <v>-1.9285714285714284</v>
      </c>
      <c r="BG85" s="66">
        <f t="shared" si="22"/>
        <v>0.83279220779220786</v>
      </c>
      <c r="BH85" s="68">
        <f t="shared" si="37"/>
        <v>1.7970779220779223</v>
      </c>
      <c r="BI85" s="69">
        <f t="shared" si="38"/>
        <v>-3.7256493506493507</v>
      </c>
      <c r="BJ85" s="66">
        <f t="shared" si="39"/>
        <v>-0.62094155844155841</v>
      </c>
      <c r="BK85" s="66">
        <f t="shared" si="40"/>
        <v>1</v>
      </c>
      <c r="BL85" s="72">
        <v>4</v>
      </c>
      <c r="BM85" s="66">
        <v>4</v>
      </c>
      <c r="BN85" s="66">
        <v>0</v>
      </c>
      <c r="BO85" s="66">
        <v>0</v>
      </c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</row>
    <row r="86" spans="1:80" ht="12" customHeight="1" x14ac:dyDescent="0.25">
      <c r="A86" s="53" t="s">
        <v>201</v>
      </c>
      <c r="B86" s="53">
        <v>0</v>
      </c>
      <c r="C86" s="54" t="s">
        <v>54</v>
      </c>
      <c r="D86" s="55">
        <v>67.722018000000006</v>
      </c>
      <c r="E86" s="3"/>
      <c r="F86" s="56">
        <v>6</v>
      </c>
      <c r="G86" s="56">
        <v>1</v>
      </c>
      <c r="H86" s="57" t="e">
        <f>AN86/#REF!</f>
        <v>#REF!</v>
      </c>
      <c r="I86" s="58" t="s">
        <v>55</v>
      </c>
      <c r="J86" s="59">
        <v>3</v>
      </c>
      <c r="K86" s="60">
        <v>3</v>
      </c>
      <c r="L86" s="61">
        <v>0</v>
      </c>
      <c r="M86" s="61">
        <v>0</v>
      </c>
      <c r="N86" s="61">
        <v>0</v>
      </c>
      <c r="O86" s="61">
        <v>4</v>
      </c>
      <c r="P86" s="61">
        <v>10</v>
      </c>
      <c r="Q86" s="61">
        <v>0</v>
      </c>
      <c r="R86" s="61">
        <v>0</v>
      </c>
      <c r="S86" s="61">
        <v>0</v>
      </c>
      <c r="T86" s="61">
        <v>0</v>
      </c>
      <c r="U86" s="61">
        <v>0</v>
      </c>
      <c r="V86" s="61">
        <v>0</v>
      </c>
      <c r="W86" s="61">
        <v>0</v>
      </c>
      <c r="X86" s="61">
        <v>0</v>
      </c>
      <c r="Y86" s="61">
        <v>0</v>
      </c>
      <c r="Z86" s="61">
        <v>0</v>
      </c>
      <c r="AA86" s="61">
        <v>0</v>
      </c>
      <c r="AB86" s="61">
        <v>0</v>
      </c>
      <c r="AC86" s="61">
        <v>0</v>
      </c>
      <c r="AD86" s="61">
        <v>0</v>
      </c>
      <c r="AE86" s="61">
        <v>0</v>
      </c>
      <c r="AF86" s="61">
        <v>3</v>
      </c>
      <c r="AG86" s="61">
        <v>0</v>
      </c>
      <c r="AH86" s="61">
        <v>0</v>
      </c>
      <c r="AI86" s="61">
        <v>2</v>
      </c>
      <c r="AJ86" s="61">
        <v>0</v>
      </c>
      <c r="AK86" s="61">
        <v>1</v>
      </c>
      <c r="AL86" s="61">
        <v>0</v>
      </c>
      <c r="AM86" s="61">
        <v>0</v>
      </c>
      <c r="AN86" s="62">
        <f t="shared" si="23"/>
        <v>7.9642857142857144</v>
      </c>
      <c r="AO86" s="63">
        <f t="shared" si="41"/>
        <v>0.7142857142857143</v>
      </c>
      <c r="AP86" s="64">
        <v>7.25</v>
      </c>
      <c r="AQ86" s="64">
        <f t="shared" si="24"/>
        <v>0</v>
      </c>
      <c r="AR86" s="65">
        <f t="shared" si="25"/>
        <v>0.36201298701298701</v>
      </c>
      <c r="AS86" s="66">
        <f t="shared" si="26"/>
        <v>2.5340909090909092</v>
      </c>
      <c r="AT86" s="67">
        <f t="shared" si="27"/>
        <v>0.46590909090909083</v>
      </c>
      <c r="AU86" s="66"/>
      <c r="AV86" s="66">
        <f t="shared" si="28"/>
        <v>0.46590909090909083</v>
      </c>
      <c r="AW86" s="66">
        <f t="shared" si="29"/>
        <v>2.5340909090909092</v>
      </c>
      <c r="AX86" s="67">
        <f t="shared" si="30"/>
        <v>-2.0681818181818183</v>
      </c>
      <c r="AY86" s="66">
        <v>6</v>
      </c>
      <c r="AZ86" s="66">
        <f t="shared" si="31"/>
        <v>3.9318181818181817</v>
      </c>
      <c r="BA86" s="66">
        <f t="shared" si="32"/>
        <v>1.448051948051948</v>
      </c>
      <c r="BB86" s="67">
        <f t="shared" si="33"/>
        <v>2.4837662337662336</v>
      </c>
      <c r="BC86" s="72">
        <v>18</v>
      </c>
      <c r="BD86" s="66">
        <f t="shared" si="34"/>
        <v>20.483766233766232</v>
      </c>
      <c r="BE86" s="66">
        <f t="shared" si="35"/>
        <v>9.4123376623376629</v>
      </c>
      <c r="BF86" s="67">
        <f t="shared" si="36"/>
        <v>11.071428571428569</v>
      </c>
      <c r="BG86" s="66">
        <f t="shared" si="22"/>
        <v>6.8782467532467528</v>
      </c>
      <c r="BH86" s="68">
        <f t="shared" si="37"/>
        <v>14.842532467532468</v>
      </c>
      <c r="BI86" s="69">
        <f t="shared" si="38"/>
        <v>-3.7711038961038987</v>
      </c>
      <c r="BJ86" s="66">
        <f t="shared" si="39"/>
        <v>-0.62851731601731642</v>
      </c>
      <c r="BK86" s="66">
        <f t="shared" si="40"/>
        <v>1</v>
      </c>
      <c r="BL86" s="72">
        <v>4</v>
      </c>
      <c r="BM86" s="66">
        <v>4</v>
      </c>
      <c r="BN86" s="66">
        <v>0</v>
      </c>
      <c r="BO86" s="66">
        <v>0</v>
      </c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</row>
    <row r="87" spans="1:80" ht="12" customHeight="1" x14ac:dyDescent="0.25">
      <c r="A87" s="1" t="s">
        <v>202</v>
      </c>
      <c r="B87" s="53">
        <v>0</v>
      </c>
      <c r="C87" s="54" t="s">
        <v>158</v>
      </c>
      <c r="D87" s="55">
        <v>12.433249999999999</v>
      </c>
      <c r="E87" s="3" t="s">
        <v>96</v>
      </c>
      <c r="F87" s="56">
        <v>12</v>
      </c>
      <c r="G87" s="56">
        <v>1</v>
      </c>
      <c r="H87" s="57" t="e">
        <f>AN87/#REF!</f>
        <v>#REF!</v>
      </c>
      <c r="I87" s="58" t="s">
        <v>97</v>
      </c>
      <c r="J87" s="59">
        <v>0</v>
      </c>
      <c r="K87" s="60">
        <v>8</v>
      </c>
      <c r="L87" s="71">
        <v>2</v>
      </c>
      <c r="M87" s="61">
        <v>7</v>
      </c>
      <c r="N87" s="61">
        <v>1</v>
      </c>
      <c r="O87" s="61">
        <v>1</v>
      </c>
      <c r="P87" s="61">
        <v>0</v>
      </c>
      <c r="Q87" s="61">
        <v>0</v>
      </c>
      <c r="R87" s="61">
        <v>2</v>
      </c>
      <c r="S87" s="61">
        <v>1</v>
      </c>
      <c r="T87" s="61">
        <v>0</v>
      </c>
      <c r="U87" s="61">
        <v>1</v>
      </c>
      <c r="V87" s="61">
        <v>1</v>
      </c>
      <c r="W87" s="61">
        <v>0</v>
      </c>
      <c r="X87" s="61">
        <v>3</v>
      </c>
      <c r="Y87" s="61">
        <v>0</v>
      </c>
      <c r="Z87" s="61">
        <v>1</v>
      </c>
      <c r="AA87" s="61">
        <v>2</v>
      </c>
      <c r="AB87" s="61">
        <v>0</v>
      </c>
      <c r="AC87" s="61">
        <v>2</v>
      </c>
      <c r="AD87" s="61">
        <v>5</v>
      </c>
      <c r="AE87" s="61">
        <v>1</v>
      </c>
      <c r="AF87" s="61">
        <v>0</v>
      </c>
      <c r="AG87" s="61">
        <v>0</v>
      </c>
      <c r="AH87" s="61">
        <v>1</v>
      </c>
      <c r="AI87" s="61">
        <v>1</v>
      </c>
      <c r="AJ87" s="61">
        <v>1</v>
      </c>
      <c r="AK87" s="61">
        <v>0</v>
      </c>
      <c r="AL87" s="61">
        <v>0</v>
      </c>
      <c r="AM87" s="61">
        <v>1</v>
      </c>
      <c r="AN87" s="62">
        <f t="shared" si="23"/>
        <v>1.2142857142857142</v>
      </c>
      <c r="AO87" s="63">
        <f t="shared" si="41"/>
        <v>1.2142857142857142</v>
      </c>
      <c r="AP87" s="64">
        <v>0</v>
      </c>
      <c r="AQ87" s="64">
        <f t="shared" si="24"/>
        <v>1</v>
      </c>
      <c r="AR87" s="65">
        <f t="shared" si="25"/>
        <v>5.5194805194805192E-2</v>
      </c>
      <c r="AS87" s="66">
        <f t="shared" si="26"/>
        <v>0.38636363636363635</v>
      </c>
      <c r="AT87" s="67">
        <f t="shared" si="27"/>
        <v>7.6136363636363633</v>
      </c>
      <c r="AU87" s="66"/>
      <c r="AV87" s="66">
        <f t="shared" si="28"/>
        <v>7.6136363636363633</v>
      </c>
      <c r="AW87" s="66">
        <f t="shared" si="29"/>
        <v>0.38636363636363635</v>
      </c>
      <c r="AX87" s="67">
        <f t="shared" si="30"/>
        <v>7.2272727272727266</v>
      </c>
      <c r="AY87" s="66"/>
      <c r="AZ87" s="66">
        <f t="shared" si="31"/>
        <v>7.2272727272727266</v>
      </c>
      <c r="BA87" s="66">
        <f t="shared" si="32"/>
        <v>0.22077922077922077</v>
      </c>
      <c r="BB87" s="67">
        <f t="shared" si="33"/>
        <v>7.0064935064935057</v>
      </c>
      <c r="BC87" s="66"/>
      <c r="BD87" s="66">
        <f t="shared" si="34"/>
        <v>7.0064935064935057</v>
      </c>
      <c r="BE87" s="66">
        <f t="shared" si="35"/>
        <v>1.4350649350649349</v>
      </c>
      <c r="BF87" s="67">
        <f t="shared" si="36"/>
        <v>5.5714285714285712</v>
      </c>
      <c r="BG87" s="66">
        <f t="shared" si="22"/>
        <v>1.0487012987012987</v>
      </c>
      <c r="BH87" s="68">
        <f t="shared" si="37"/>
        <v>2.2629870129870131</v>
      </c>
      <c r="BI87" s="69">
        <f t="shared" si="38"/>
        <v>3.3084415584415581</v>
      </c>
      <c r="BJ87" s="66">
        <f t="shared" si="39"/>
        <v>0.27570346320346317</v>
      </c>
      <c r="BK87" s="66">
        <f t="shared" si="40"/>
        <v>1</v>
      </c>
      <c r="BL87" s="66"/>
      <c r="BM87" s="66"/>
      <c r="BN87" s="66">
        <v>0</v>
      </c>
      <c r="BO87" s="66">
        <v>0</v>
      </c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</row>
    <row r="88" spans="1:80" ht="12" customHeight="1" x14ac:dyDescent="0.25">
      <c r="A88" s="1" t="s">
        <v>203</v>
      </c>
      <c r="B88" s="53">
        <v>0</v>
      </c>
      <c r="C88" s="54" t="s">
        <v>204</v>
      </c>
      <c r="D88" s="55">
        <v>16.727999999999998</v>
      </c>
      <c r="E88" s="3" t="s">
        <v>205</v>
      </c>
      <c r="F88" s="56">
        <v>6</v>
      </c>
      <c r="G88" s="56">
        <v>1</v>
      </c>
      <c r="H88" s="57" t="e">
        <f>AN88/#REF!</f>
        <v>#REF!</v>
      </c>
      <c r="I88" s="58" t="s">
        <v>71</v>
      </c>
      <c r="J88" s="59">
        <v>0</v>
      </c>
      <c r="K88" s="60">
        <v>4</v>
      </c>
      <c r="L88" s="61">
        <v>2</v>
      </c>
      <c r="M88" s="61">
        <v>14</v>
      </c>
      <c r="N88" s="61">
        <v>35</v>
      </c>
      <c r="O88" s="61">
        <v>32</v>
      </c>
      <c r="P88" s="61">
        <v>20</v>
      </c>
      <c r="Q88" s="61">
        <v>15</v>
      </c>
      <c r="R88" s="61">
        <v>26</v>
      </c>
      <c r="S88" s="61">
        <v>0</v>
      </c>
      <c r="T88" s="61">
        <v>2</v>
      </c>
      <c r="U88" s="61">
        <v>4</v>
      </c>
      <c r="V88" s="61">
        <v>3</v>
      </c>
      <c r="W88" s="61">
        <v>1</v>
      </c>
      <c r="X88" s="61">
        <v>4</v>
      </c>
      <c r="Y88" s="61">
        <v>3</v>
      </c>
      <c r="Z88" s="61">
        <v>0</v>
      </c>
      <c r="AA88" s="61">
        <v>0</v>
      </c>
      <c r="AB88" s="61">
        <v>0</v>
      </c>
      <c r="AC88" s="61">
        <v>2</v>
      </c>
      <c r="AD88" s="61">
        <v>0</v>
      </c>
      <c r="AE88" s="61">
        <v>2</v>
      </c>
      <c r="AF88" s="61">
        <v>0</v>
      </c>
      <c r="AG88" s="61">
        <v>2</v>
      </c>
      <c r="AH88" s="61">
        <v>0</v>
      </c>
      <c r="AI88" s="61">
        <v>0</v>
      </c>
      <c r="AJ88" s="61">
        <v>2</v>
      </c>
      <c r="AK88" s="61">
        <v>0</v>
      </c>
      <c r="AL88" s="61">
        <v>0</v>
      </c>
      <c r="AM88" s="61">
        <v>0</v>
      </c>
      <c r="AN88" s="62">
        <f t="shared" si="23"/>
        <v>6.0357142857142856</v>
      </c>
      <c r="AO88" s="63">
        <f t="shared" si="41"/>
        <v>6.0357142857142856</v>
      </c>
      <c r="AP88" s="64">
        <v>0</v>
      </c>
      <c r="AQ88" s="64">
        <f t="shared" si="24"/>
        <v>2.125</v>
      </c>
      <c r="AR88" s="65">
        <f t="shared" si="25"/>
        <v>0.27435064935064934</v>
      </c>
      <c r="AS88" s="66">
        <f t="shared" si="26"/>
        <v>1.9204545454545454</v>
      </c>
      <c r="AT88" s="67">
        <f t="shared" si="27"/>
        <v>2.0795454545454546</v>
      </c>
      <c r="AU88" s="66"/>
      <c r="AV88" s="66">
        <f t="shared" si="28"/>
        <v>2.0795454545454546</v>
      </c>
      <c r="AW88" s="66">
        <f t="shared" si="29"/>
        <v>1.9204545454545454</v>
      </c>
      <c r="AX88" s="67">
        <f t="shared" si="30"/>
        <v>0.15909090909090917</v>
      </c>
      <c r="AY88" s="66"/>
      <c r="AZ88" s="66">
        <f t="shared" si="31"/>
        <v>0.15909090909090917</v>
      </c>
      <c r="BA88" s="66">
        <f t="shared" si="32"/>
        <v>1.0974025974025974</v>
      </c>
      <c r="BB88" s="67">
        <f t="shared" si="33"/>
        <v>-0.93831168831168821</v>
      </c>
      <c r="BC88" s="66"/>
      <c r="BD88" s="66">
        <f t="shared" si="34"/>
        <v>-0.93831168831168821</v>
      </c>
      <c r="BE88" s="66">
        <f t="shared" si="35"/>
        <v>7.133116883116883</v>
      </c>
      <c r="BF88" s="67">
        <f t="shared" si="36"/>
        <v>-8.0714285714285712</v>
      </c>
      <c r="BG88" s="66">
        <f t="shared" si="22"/>
        <v>5.2126623376623371</v>
      </c>
      <c r="BH88" s="68">
        <f t="shared" si="37"/>
        <v>11.248376623376622</v>
      </c>
      <c r="BI88" s="69">
        <f t="shared" si="38"/>
        <v>-19.319805194805191</v>
      </c>
      <c r="BJ88" s="66">
        <f t="shared" si="39"/>
        <v>-3.2199675324675319</v>
      </c>
      <c r="BK88" s="66">
        <f t="shared" si="40"/>
        <v>4</v>
      </c>
      <c r="BL88" s="66"/>
      <c r="BM88" s="66"/>
      <c r="BN88" s="66">
        <v>0</v>
      </c>
      <c r="BO88" s="66">
        <v>0</v>
      </c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</row>
    <row r="89" spans="1:80" ht="12" customHeight="1" x14ac:dyDescent="0.25">
      <c r="A89" s="89" t="s">
        <v>206</v>
      </c>
      <c r="B89" s="53">
        <v>0</v>
      </c>
      <c r="C89" s="54" t="s">
        <v>118</v>
      </c>
      <c r="D89" s="55">
        <v>12.542199999999999</v>
      </c>
      <c r="E89" s="3">
        <v>5600</v>
      </c>
      <c r="F89" s="56">
        <v>9</v>
      </c>
      <c r="G89" s="56">
        <v>9</v>
      </c>
      <c r="H89" s="57" t="e">
        <f>AN89/#REF!</f>
        <v>#REF!</v>
      </c>
      <c r="I89" s="58" t="s">
        <v>60</v>
      </c>
      <c r="J89" s="59">
        <v>0</v>
      </c>
      <c r="K89" s="60">
        <v>10</v>
      </c>
      <c r="L89" s="61">
        <v>4</v>
      </c>
      <c r="M89" s="61">
        <v>10</v>
      </c>
      <c r="N89" s="61">
        <v>0</v>
      </c>
      <c r="O89" s="61">
        <v>0</v>
      </c>
      <c r="P89" s="61">
        <v>0</v>
      </c>
      <c r="Q89" s="61">
        <v>8</v>
      </c>
      <c r="R89" s="61">
        <v>0</v>
      </c>
      <c r="S89" s="61">
        <v>0</v>
      </c>
      <c r="T89" s="61">
        <v>7</v>
      </c>
      <c r="U89" s="61">
        <v>0</v>
      </c>
      <c r="V89" s="61">
        <v>1</v>
      </c>
      <c r="W89" s="61">
        <v>0</v>
      </c>
      <c r="X89" s="61">
        <v>10</v>
      </c>
      <c r="Y89" s="61">
        <v>0</v>
      </c>
      <c r="Z89" s="61">
        <v>2</v>
      </c>
      <c r="AA89" s="61">
        <v>0</v>
      </c>
      <c r="AB89" s="61">
        <v>0</v>
      </c>
      <c r="AC89" s="61">
        <v>6</v>
      </c>
      <c r="AD89" s="61">
        <v>0</v>
      </c>
      <c r="AE89" s="61">
        <v>0</v>
      </c>
      <c r="AF89" s="61">
        <v>0</v>
      </c>
      <c r="AG89" s="61">
        <v>0</v>
      </c>
      <c r="AH89" s="61">
        <v>0</v>
      </c>
      <c r="AI89" s="61">
        <v>2</v>
      </c>
      <c r="AJ89" s="61">
        <v>0</v>
      </c>
      <c r="AK89" s="61">
        <v>0</v>
      </c>
      <c r="AL89" s="61">
        <v>0</v>
      </c>
      <c r="AM89" s="61">
        <v>0</v>
      </c>
      <c r="AN89" s="62">
        <f t="shared" si="23"/>
        <v>1.7857142857142858</v>
      </c>
      <c r="AO89" s="63">
        <f t="shared" si="41"/>
        <v>1.7857142857142858</v>
      </c>
      <c r="AP89" s="64">
        <v>0</v>
      </c>
      <c r="AQ89" s="64">
        <f t="shared" si="24"/>
        <v>2.5</v>
      </c>
      <c r="AR89" s="65">
        <f t="shared" si="25"/>
        <v>8.1168831168831168E-2</v>
      </c>
      <c r="AS89" s="66">
        <f t="shared" si="26"/>
        <v>0.56818181818181812</v>
      </c>
      <c r="AT89" s="67">
        <f t="shared" si="27"/>
        <v>9.4318181818181817</v>
      </c>
      <c r="AU89" s="66"/>
      <c r="AV89" s="66">
        <f t="shared" si="28"/>
        <v>9.4318181818181817</v>
      </c>
      <c r="AW89" s="66">
        <f t="shared" si="29"/>
        <v>0.56818181818181812</v>
      </c>
      <c r="AX89" s="67">
        <f t="shared" si="30"/>
        <v>8.8636363636363633</v>
      </c>
      <c r="AY89" s="66"/>
      <c r="AZ89" s="66">
        <f t="shared" si="31"/>
        <v>8.8636363636363633</v>
      </c>
      <c r="BA89" s="66">
        <f t="shared" si="32"/>
        <v>0.32467532467532467</v>
      </c>
      <c r="BB89" s="67">
        <f t="shared" si="33"/>
        <v>8.5389610389610393</v>
      </c>
      <c r="BC89" s="66"/>
      <c r="BD89" s="66">
        <f t="shared" si="34"/>
        <v>8.5389610389610393</v>
      </c>
      <c r="BE89" s="66">
        <f t="shared" si="35"/>
        <v>2.1103896103896105</v>
      </c>
      <c r="BF89" s="67">
        <f t="shared" si="36"/>
        <v>6.4285714285714288</v>
      </c>
      <c r="BG89" s="66">
        <f t="shared" si="22"/>
        <v>1.5422077922077921</v>
      </c>
      <c r="BH89" s="68">
        <f t="shared" si="37"/>
        <v>3.3279220779220777</v>
      </c>
      <c r="BI89" s="69">
        <f t="shared" si="38"/>
        <v>3.1006493506493511</v>
      </c>
      <c r="BJ89" s="66">
        <f t="shared" si="39"/>
        <v>0.34451659451659455</v>
      </c>
      <c r="BK89" s="66">
        <f t="shared" si="40"/>
        <v>1</v>
      </c>
      <c r="BL89" s="66"/>
      <c r="BM89" s="66"/>
      <c r="BN89" s="66">
        <v>0</v>
      </c>
      <c r="BO89" s="66">
        <v>0</v>
      </c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</row>
    <row r="90" spans="1:80" ht="12" customHeight="1" x14ac:dyDescent="0.25">
      <c r="A90" s="89" t="s">
        <v>207</v>
      </c>
      <c r="B90" s="53">
        <v>0</v>
      </c>
      <c r="C90" s="54" t="s">
        <v>208</v>
      </c>
      <c r="D90" s="55">
        <v>51.793249999999993</v>
      </c>
      <c r="E90" s="3" t="s">
        <v>209</v>
      </c>
      <c r="F90" s="56">
        <v>6</v>
      </c>
      <c r="G90" s="56">
        <v>1</v>
      </c>
      <c r="H90" s="57" t="e">
        <f>AN90/#REF!</f>
        <v>#REF!</v>
      </c>
      <c r="I90" s="58" t="s">
        <v>71</v>
      </c>
      <c r="J90" s="59">
        <v>10</v>
      </c>
      <c r="K90" s="60">
        <v>4</v>
      </c>
      <c r="L90" s="61">
        <v>0</v>
      </c>
      <c r="M90" s="61">
        <v>0</v>
      </c>
      <c r="N90" s="61">
        <v>1</v>
      </c>
      <c r="O90" s="61">
        <v>2</v>
      </c>
      <c r="P90" s="61">
        <v>5</v>
      </c>
      <c r="Q90" s="61">
        <v>0</v>
      </c>
      <c r="R90" s="61">
        <v>0</v>
      </c>
      <c r="S90" s="61">
        <v>0</v>
      </c>
      <c r="T90" s="61">
        <v>0</v>
      </c>
      <c r="U90" s="61">
        <v>0</v>
      </c>
      <c r="V90" s="61">
        <v>8</v>
      </c>
      <c r="W90" s="61">
        <v>0</v>
      </c>
      <c r="X90" s="61">
        <v>0</v>
      </c>
      <c r="Y90" s="61">
        <v>3</v>
      </c>
      <c r="Z90" s="61">
        <v>0</v>
      </c>
      <c r="AA90" s="61">
        <v>3</v>
      </c>
      <c r="AB90" s="61">
        <v>0</v>
      </c>
      <c r="AC90" s="61">
        <v>4</v>
      </c>
      <c r="AD90" s="61">
        <v>1</v>
      </c>
      <c r="AE90" s="61">
        <v>2</v>
      </c>
      <c r="AF90" s="61">
        <v>3</v>
      </c>
      <c r="AG90" s="61">
        <v>1</v>
      </c>
      <c r="AH90" s="61">
        <v>0</v>
      </c>
      <c r="AI90" s="61">
        <v>0</v>
      </c>
      <c r="AJ90" s="61">
        <v>0</v>
      </c>
      <c r="AK90" s="61">
        <v>0</v>
      </c>
      <c r="AL90" s="61">
        <v>2</v>
      </c>
      <c r="AM90" s="61">
        <v>2</v>
      </c>
      <c r="AN90" s="62">
        <f t="shared" si="23"/>
        <v>1.3214285714285714</v>
      </c>
      <c r="AO90" s="63">
        <f t="shared" si="41"/>
        <v>1.3214285714285714</v>
      </c>
      <c r="AP90" s="64">
        <v>0</v>
      </c>
      <c r="AQ90" s="64">
        <f t="shared" si="24"/>
        <v>1.75</v>
      </c>
      <c r="AR90" s="65">
        <f t="shared" si="25"/>
        <v>6.0064935064935064E-2</v>
      </c>
      <c r="AS90" s="66">
        <f t="shared" si="26"/>
        <v>0.42045454545454547</v>
      </c>
      <c r="AT90" s="67">
        <f t="shared" si="27"/>
        <v>3.5795454545454546</v>
      </c>
      <c r="AU90" s="66"/>
      <c r="AV90" s="66">
        <f t="shared" si="28"/>
        <v>3.5795454545454546</v>
      </c>
      <c r="AW90" s="66">
        <f t="shared" si="29"/>
        <v>0.42045454545454547</v>
      </c>
      <c r="AX90" s="67">
        <f t="shared" si="30"/>
        <v>3.1590909090909092</v>
      </c>
      <c r="AY90" s="66"/>
      <c r="AZ90" s="66">
        <f t="shared" si="31"/>
        <v>3.1590909090909092</v>
      </c>
      <c r="BA90" s="66">
        <f t="shared" si="32"/>
        <v>0.24025974025974026</v>
      </c>
      <c r="BB90" s="67">
        <f t="shared" si="33"/>
        <v>2.918831168831169</v>
      </c>
      <c r="BC90" s="66"/>
      <c r="BD90" s="66">
        <f t="shared" si="34"/>
        <v>2.918831168831169</v>
      </c>
      <c r="BE90" s="66">
        <f t="shared" si="35"/>
        <v>1.5616883116883116</v>
      </c>
      <c r="BF90" s="67">
        <f t="shared" si="36"/>
        <v>1.3571428571428574</v>
      </c>
      <c r="BG90" s="66">
        <f t="shared" si="22"/>
        <v>1.1412337662337662</v>
      </c>
      <c r="BH90" s="68">
        <f t="shared" si="37"/>
        <v>2.4626623376623376</v>
      </c>
      <c r="BI90" s="69">
        <f t="shared" si="38"/>
        <v>-1.1055194805194801</v>
      </c>
      <c r="BJ90" s="66">
        <f t="shared" si="39"/>
        <v>-0.1842532467532467</v>
      </c>
      <c r="BK90" s="66">
        <f t="shared" si="40"/>
        <v>1</v>
      </c>
      <c r="BL90" s="72">
        <v>2</v>
      </c>
      <c r="BM90" s="72">
        <v>2</v>
      </c>
      <c r="BN90" s="66">
        <v>0</v>
      </c>
      <c r="BO90" s="66">
        <v>0</v>
      </c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</row>
    <row r="91" spans="1:80" ht="12" customHeight="1" thickBot="1" x14ac:dyDescent="0.3">
      <c r="A91" s="89" t="s">
        <v>210</v>
      </c>
      <c r="B91" s="53">
        <v>0</v>
      </c>
      <c r="C91" s="54" t="s">
        <v>74</v>
      </c>
      <c r="D91" s="55">
        <v>0</v>
      </c>
      <c r="E91" s="3"/>
      <c r="F91" s="86">
        <v>6</v>
      </c>
      <c r="G91" s="56">
        <v>1</v>
      </c>
      <c r="H91" s="57" t="e">
        <f>AN91/#REF!</f>
        <v>#REF!</v>
      </c>
      <c r="I91" s="58" t="s">
        <v>55</v>
      </c>
      <c r="J91" s="59">
        <v>0</v>
      </c>
      <c r="K91" s="60">
        <v>31</v>
      </c>
      <c r="L91" s="61">
        <v>0</v>
      </c>
      <c r="M91" s="61">
        <v>1</v>
      </c>
      <c r="N91" s="61">
        <v>0</v>
      </c>
      <c r="O91" s="61">
        <v>0</v>
      </c>
      <c r="P91" s="61">
        <v>0</v>
      </c>
      <c r="Q91" s="61">
        <v>0</v>
      </c>
      <c r="R91" s="61">
        <v>0</v>
      </c>
      <c r="S91" s="61">
        <v>0</v>
      </c>
      <c r="T91" s="61">
        <v>0</v>
      </c>
      <c r="U91" s="61">
        <v>0</v>
      </c>
      <c r="V91" s="61">
        <v>0</v>
      </c>
      <c r="W91" s="61">
        <v>2</v>
      </c>
      <c r="X91" s="61">
        <v>0</v>
      </c>
      <c r="Y91" s="61">
        <v>0</v>
      </c>
      <c r="Z91" s="61">
        <v>0</v>
      </c>
      <c r="AA91" s="61">
        <v>0</v>
      </c>
      <c r="AB91" s="61">
        <v>6</v>
      </c>
      <c r="AC91" s="61">
        <v>1</v>
      </c>
      <c r="AD91" s="61">
        <v>5</v>
      </c>
      <c r="AE91" s="61">
        <v>0</v>
      </c>
      <c r="AF91" s="61">
        <v>-1</v>
      </c>
      <c r="AG91" s="61">
        <v>1</v>
      </c>
      <c r="AH91" s="61">
        <v>0</v>
      </c>
      <c r="AI91" s="61">
        <v>1</v>
      </c>
      <c r="AJ91" s="61">
        <v>0</v>
      </c>
      <c r="AK91" s="61">
        <v>0</v>
      </c>
      <c r="AL91" s="61">
        <v>0</v>
      </c>
      <c r="AM91" s="61">
        <v>0</v>
      </c>
      <c r="AN91" s="62">
        <f t="shared" si="23"/>
        <v>0.5714285714285714</v>
      </c>
      <c r="AO91" s="63">
        <f t="shared" si="41"/>
        <v>0.5714285714285714</v>
      </c>
      <c r="AP91" s="64">
        <v>0</v>
      </c>
      <c r="AQ91" s="64">
        <f t="shared" si="24"/>
        <v>0.25</v>
      </c>
      <c r="AR91" s="65">
        <f t="shared" si="25"/>
        <v>2.5974025974025972E-2</v>
      </c>
      <c r="AS91" s="66">
        <f t="shared" si="26"/>
        <v>0.1818181818181818</v>
      </c>
      <c r="AT91" s="67">
        <f t="shared" si="27"/>
        <v>30.818181818181817</v>
      </c>
      <c r="AU91" s="66"/>
      <c r="AV91" s="66">
        <f t="shared" si="28"/>
        <v>30.818181818181817</v>
      </c>
      <c r="AW91" s="66">
        <f t="shared" si="29"/>
        <v>0.1818181818181818</v>
      </c>
      <c r="AX91" s="67">
        <f t="shared" si="30"/>
        <v>30.636363636363633</v>
      </c>
      <c r="AY91" s="66"/>
      <c r="AZ91" s="66">
        <f t="shared" si="31"/>
        <v>30.636363636363633</v>
      </c>
      <c r="BA91" s="66">
        <f t="shared" si="32"/>
        <v>0.10389610389610389</v>
      </c>
      <c r="BB91" s="67">
        <f t="shared" si="33"/>
        <v>30.532467532467528</v>
      </c>
      <c r="BC91" s="66"/>
      <c r="BD91" s="66">
        <f t="shared" si="34"/>
        <v>30.532467532467528</v>
      </c>
      <c r="BE91" s="66">
        <f t="shared" si="35"/>
        <v>0.67532467532467533</v>
      </c>
      <c r="BF91" s="67">
        <f t="shared" si="36"/>
        <v>29.857142857142854</v>
      </c>
      <c r="BG91" s="66">
        <f t="shared" si="22"/>
        <v>0.49350649350649345</v>
      </c>
      <c r="BH91" s="68">
        <f t="shared" si="37"/>
        <v>1.0649350649350648</v>
      </c>
      <c r="BI91" s="69">
        <f t="shared" si="38"/>
        <v>28.79220779220779</v>
      </c>
      <c r="BJ91" s="66">
        <f t="shared" si="39"/>
        <v>4.7987012987012987</v>
      </c>
      <c r="BK91" s="66">
        <f t="shared" si="40"/>
        <v>5</v>
      </c>
      <c r="BL91" s="66"/>
      <c r="BM91" s="66"/>
      <c r="BN91" s="66">
        <v>0</v>
      </c>
      <c r="BO91" s="66">
        <v>0</v>
      </c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</row>
    <row r="92" spans="1:80" ht="12" customHeight="1" x14ac:dyDescent="0.25">
      <c r="A92" s="96" t="s">
        <v>211</v>
      </c>
      <c r="B92" s="53">
        <v>0</v>
      </c>
      <c r="C92" s="54" t="s">
        <v>212</v>
      </c>
      <c r="D92" s="55">
        <v>87.095275000000001</v>
      </c>
      <c r="E92" s="3" t="s">
        <v>213</v>
      </c>
      <c r="F92" s="56">
        <v>6</v>
      </c>
      <c r="G92" s="56">
        <v>1</v>
      </c>
      <c r="H92" s="57" t="e">
        <f>AN92/#REF!</f>
        <v>#REF!</v>
      </c>
      <c r="I92" s="58" t="s">
        <v>97</v>
      </c>
      <c r="J92" s="59">
        <v>0</v>
      </c>
      <c r="K92" s="60">
        <v>5</v>
      </c>
      <c r="L92" s="61">
        <v>2</v>
      </c>
      <c r="M92" s="61">
        <v>0</v>
      </c>
      <c r="N92" s="61">
        <v>0</v>
      </c>
      <c r="O92" s="61">
        <v>0</v>
      </c>
      <c r="P92" s="61">
        <v>1</v>
      </c>
      <c r="Q92" s="61">
        <v>0</v>
      </c>
      <c r="R92" s="61">
        <v>0</v>
      </c>
      <c r="S92" s="61">
        <v>0</v>
      </c>
      <c r="T92" s="61">
        <v>0</v>
      </c>
      <c r="U92" s="61">
        <v>1</v>
      </c>
      <c r="V92" s="61">
        <v>1</v>
      </c>
      <c r="W92" s="61">
        <v>0</v>
      </c>
      <c r="X92" s="61">
        <v>0</v>
      </c>
      <c r="Y92" s="61">
        <v>0</v>
      </c>
      <c r="Z92" s="61">
        <v>0</v>
      </c>
      <c r="AA92" s="61">
        <v>2</v>
      </c>
      <c r="AB92" s="61">
        <v>1</v>
      </c>
      <c r="AC92" s="61">
        <v>1</v>
      </c>
      <c r="AD92" s="61">
        <v>1</v>
      </c>
      <c r="AE92" s="61">
        <v>0</v>
      </c>
      <c r="AF92" s="61">
        <v>0</v>
      </c>
      <c r="AG92" s="61">
        <v>0</v>
      </c>
      <c r="AH92" s="61">
        <v>1</v>
      </c>
      <c r="AI92" s="61">
        <v>0</v>
      </c>
      <c r="AJ92" s="61">
        <v>0</v>
      </c>
      <c r="AK92" s="61">
        <v>0</v>
      </c>
      <c r="AL92" s="61">
        <v>0</v>
      </c>
      <c r="AM92" s="61">
        <v>0</v>
      </c>
      <c r="AN92" s="62">
        <f t="shared" si="23"/>
        <v>0.39285714285714285</v>
      </c>
      <c r="AO92" s="63">
        <f t="shared" si="41"/>
        <v>0.39285714285714285</v>
      </c>
      <c r="AP92" s="64">
        <v>0</v>
      </c>
      <c r="AQ92" s="64">
        <f t="shared" si="24"/>
        <v>0.5</v>
      </c>
      <c r="AR92" s="65">
        <f t="shared" si="25"/>
        <v>1.7857142857142856E-2</v>
      </c>
      <c r="AS92" s="66">
        <f t="shared" si="26"/>
        <v>0.125</v>
      </c>
      <c r="AT92" s="67">
        <f t="shared" si="27"/>
        <v>4.875</v>
      </c>
      <c r="AU92" s="66"/>
      <c r="AV92" s="66">
        <f t="shared" si="28"/>
        <v>4.875</v>
      </c>
      <c r="AW92" s="66">
        <f t="shared" si="29"/>
        <v>0.125</v>
      </c>
      <c r="AX92" s="67">
        <f t="shared" si="30"/>
        <v>4.75</v>
      </c>
      <c r="AY92" s="66"/>
      <c r="AZ92" s="66">
        <f t="shared" si="31"/>
        <v>4.75</v>
      </c>
      <c r="BA92" s="66">
        <f t="shared" si="32"/>
        <v>7.1428571428571425E-2</v>
      </c>
      <c r="BB92" s="67">
        <f t="shared" si="33"/>
        <v>4.6785714285714288</v>
      </c>
      <c r="BC92" s="66"/>
      <c r="BD92" s="66">
        <f t="shared" si="34"/>
        <v>4.6785714285714288</v>
      </c>
      <c r="BE92" s="66">
        <f t="shared" si="35"/>
        <v>0.46428571428571425</v>
      </c>
      <c r="BF92" s="67">
        <f t="shared" si="36"/>
        <v>4.2142857142857144</v>
      </c>
      <c r="BG92" s="66">
        <f t="shared" si="22"/>
        <v>0.33928571428571425</v>
      </c>
      <c r="BH92" s="68">
        <f t="shared" si="37"/>
        <v>0.7321428571428571</v>
      </c>
      <c r="BI92" s="69">
        <f t="shared" si="38"/>
        <v>3.4821428571428572</v>
      </c>
      <c r="BJ92" s="66">
        <f t="shared" si="39"/>
        <v>0.5803571428571429</v>
      </c>
      <c r="BK92" s="66">
        <f t="shared" si="40"/>
        <v>1</v>
      </c>
      <c r="BL92" s="66"/>
      <c r="BM92" s="66"/>
      <c r="BN92" s="66">
        <v>0</v>
      </c>
      <c r="BO92" s="66">
        <v>0</v>
      </c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</row>
    <row r="93" spans="1:80" ht="12" customHeight="1" x14ac:dyDescent="0.25">
      <c r="A93" s="89" t="s">
        <v>214</v>
      </c>
      <c r="B93" s="53">
        <v>0</v>
      </c>
      <c r="C93" s="73" t="s">
        <v>58</v>
      </c>
      <c r="D93" s="55">
        <v>0</v>
      </c>
      <c r="E93" s="82"/>
      <c r="F93" s="56">
        <v>12</v>
      </c>
      <c r="G93" s="56">
        <v>1</v>
      </c>
      <c r="H93" s="57" t="e">
        <f>AN93/#REF!</f>
        <v>#REF!</v>
      </c>
      <c r="I93" s="58" t="s">
        <v>60</v>
      </c>
      <c r="J93" s="59">
        <v>0</v>
      </c>
      <c r="K93" s="60">
        <v>2</v>
      </c>
      <c r="L93" s="61">
        <v>0</v>
      </c>
      <c r="M93" s="61">
        <v>0</v>
      </c>
      <c r="N93" s="61">
        <v>0</v>
      </c>
      <c r="O93" s="61"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61">
        <v>0</v>
      </c>
      <c r="V93" s="61">
        <v>0</v>
      </c>
      <c r="W93" s="61">
        <v>2</v>
      </c>
      <c r="X93" s="61">
        <v>0</v>
      </c>
      <c r="Y93" s="61">
        <v>0</v>
      </c>
      <c r="Z93" s="61">
        <v>0</v>
      </c>
      <c r="AA93" s="61">
        <v>0</v>
      </c>
      <c r="AB93" s="61">
        <v>1</v>
      </c>
      <c r="AC93" s="61">
        <v>0</v>
      </c>
      <c r="AD93" s="61">
        <v>0</v>
      </c>
      <c r="AE93" s="61">
        <v>0</v>
      </c>
      <c r="AF93" s="61">
        <v>0</v>
      </c>
      <c r="AG93" s="61">
        <v>0</v>
      </c>
      <c r="AH93" s="61">
        <v>0</v>
      </c>
      <c r="AI93" s="61">
        <v>1</v>
      </c>
      <c r="AJ93" s="61">
        <v>0</v>
      </c>
      <c r="AK93" s="61">
        <v>0</v>
      </c>
      <c r="AL93" s="61">
        <v>0</v>
      </c>
      <c r="AM93" s="61">
        <v>0</v>
      </c>
      <c r="AN93" s="62">
        <f t="shared" si="23"/>
        <v>0.14285714285714285</v>
      </c>
      <c r="AO93" s="63">
        <f t="shared" si="41"/>
        <v>0.14285714285714285</v>
      </c>
      <c r="AP93" s="64">
        <v>0</v>
      </c>
      <c r="AQ93" s="64">
        <f t="shared" si="24"/>
        <v>0.25</v>
      </c>
      <c r="AR93" s="65">
        <f t="shared" si="25"/>
        <v>6.4935064935064931E-3</v>
      </c>
      <c r="AS93" s="66">
        <f t="shared" si="26"/>
        <v>4.5454545454545449E-2</v>
      </c>
      <c r="AT93" s="67">
        <f t="shared" si="27"/>
        <v>1.9545454545454546</v>
      </c>
      <c r="AU93" s="66"/>
      <c r="AV93" s="66">
        <f t="shared" si="28"/>
        <v>1.9545454545454546</v>
      </c>
      <c r="AW93" s="66">
        <f t="shared" si="29"/>
        <v>4.5454545454545449E-2</v>
      </c>
      <c r="AX93" s="67">
        <f t="shared" si="30"/>
        <v>1.9090909090909092</v>
      </c>
      <c r="AY93" s="66"/>
      <c r="AZ93" s="66">
        <f t="shared" si="31"/>
        <v>1.9090909090909092</v>
      </c>
      <c r="BA93" s="66">
        <f t="shared" si="32"/>
        <v>2.5974025974025972E-2</v>
      </c>
      <c r="BB93" s="67">
        <f t="shared" si="33"/>
        <v>1.8831168831168832</v>
      </c>
      <c r="BC93" s="66"/>
      <c r="BD93" s="66">
        <f t="shared" si="34"/>
        <v>1.8831168831168832</v>
      </c>
      <c r="BE93" s="66">
        <f t="shared" si="35"/>
        <v>0.16883116883116883</v>
      </c>
      <c r="BF93" s="67">
        <f t="shared" si="36"/>
        <v>1.7142857142857144</v>
      </c>
      <c r="BG93" s="66">
        <f t="shared" si="22"/>
        <v>0.12337662337662336</v>
      </c>
      <c r="BH93" s="68">
        <f t="shared" si="37"/>
        <v>0.26623376623376621</v>
      </c>
      <c r="BI93" s="69">
        <f t="shared" si="38"/>
        <v>1.4480519480519483</v>
      </c>
      <c r="BJ93" s="66">
        <f t="shared" si="39"/>
        <v>0.12067099567099569</v>
      </c>
      <c r="BK93" s="66">
        <f t="shared" si="40"/>
        <v>1</v>
      </c>
      <c r="BL93" s="66"/>
      <c r="BM93" s="66"/>
      <c r="BN93" s="66">
        <v>0</v>
      </c>
      <c r="BO93" s="66">
        <v>0</v>
      </c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</row>
    <row r="94" spans="1:80" ht="12" customHeight="1" x14ac:dyDescent="0.25">
      <c r="A94" s="53" t="s">
        <v>215</v>
      </c>
      <c r="B94" s="53">
        <v>0</v>
      </c>
      <c r="C94" s="54" t="s">
        <v>54</v>
      </c>
      <c r="D94" s="55">
        <v>67.722018000000006</v>
      </c>
      <c r="E94" s="3"/>
      <c r="F94" s="56">
        <v>6</v>
      </c>
      <c r="G94" s="56">
        <v>1</v>
      </c>
      <c r="H94" s="57" t="e">
        <f>AN94/#REF!</f>
        <v>#REF!</v>
      </c>
      <c r="I94" s="58" t="s">
        <v>55</v>
      </c>
      <c r="J94" s="59">
        <v>3</v>
      </c>
      <c r="K94" s="60">
        <v>0</v>
      </c>
      <c r="L94" s="61">
        <v>0</v>
      </c>
      <c r="M94" s="61">
        <v>0</v>
      </c>
      <c r="N94" s="61">
        <v>0</v>
      </c>
      <c r="O94" s="61">
        <v>4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6</v>
      </c>
      <c r="AB94" s="61">
        <v>0</v>
      </c>
      <c r="AC94" s="61">
        <v>0</v>
      </c>
      <c r="AD94" s="61">
        <v>6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87">
        <f t="shared" si="23"/>
        <v>0.5714285714285714</v>
      </c>
      <c r="AO94" s="63">
        <f t="shared" si="41"/>
        <v>0.5714285714285714</v>
      </c>
      <c r="AP94" s="64">
        <v>0</v>
      </c>
      <c r="AQ94" s="64">
        <f t="shared" si="24"/>
        <v>0.75</v>
      </c>
      <c r="AR94" s="65">
        <f t="shared" si="25"/>
        <v>2.5974025974025972E-2</v>
      </c>
      <c r="AS94" s="66">
        <f t="shared" si="26"/>
        <v>0.1818181818181818</v>
      </c>
      <c r="AT94" s="67">
        <f t="shared" si="27"/>
        <v>-0.1818181818181818</v>
      </c>
      <c r="AU94" s="66"/>
      <c r="AV94" s="66">
        <f t="shared" si="28"/>
        <v>-0.1818181818181818</v>
      </c>
      <c r="AW94" s="66">
        <f t="shared" si="29"/>
        <v>0.1818181818181818</v>
      </c>
      <c r="AX94" s="67">
        <f t="shared" si="30"/>
        <v>-0.36363636363636359</v>
      </c>
      <c r="AY94" s="66"/>
      <c r="AZ94" s="66">
        <f t="shared" si="31"/>
        <v>-0.36363636363636359</v>
      </c>
      <c r="BA94" s="66">
        <f t="shared" si="32"/>
        <v>0.10389610389610389</v>
      </c>
      <c r="BB94" s="67">
        <f t="shared" si="33"/>
        <v>-0.46753246753246747</v>
      </c>
      <c r="BC94" s="66"/>
      <c r="BD94" s="66">
        <f t="shared" si="34"/>
        <v>-0.46753246753246747</v>
      </c>
      <c r="BE94" s="66">
        <f t="shared" si="35"/>
        <v>0.67532467532467533</v>
      </c>
      <c r="BF94" s="67">
        <f t="shared" si="36"/>
        <v>-1.1428571428571428</v>
      </c>
      <c r="BG94" s="66">
        <f t="shared" si="22"/>
        <v>0.49350649350649345</v>
      </c>
      <c r="BH94" s="68">
        <f t="shared" si="37"/>
        <v>1.0649350649350648</v>
      </c>
      <c r="BI94" s="69">
        <f t="shared" si="38"/>
        <v>-2.2077922077922079</v>
      </c>
      <c r="BJ94" s="66">
        <f t="shared" si="39"/>
        <v>-0.367965367965368</v>
      </c>
      <c r="BK94" s="66">
        <f t="shared" si="40"/>
        <v>1</v>
      </c>
      <c r="BL94" s="66">
        <v>6</v>
      </c>
      <c r="BM94" s="66">
        <v>6</v>
      </c>
      <c r="BN94" s="66">
        <v>0</v>
      </c>
      <c r="BO94" s="66">
        <v>0</v>
      </c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</row>
    <row r="95" spans="1:80" ht="12" customHeight="1" x14ac:dyDescent="0.25">
      <c r="A95" s="53" t="s">
        <v>216</v>
      </c>
      <c r="B95" s="53">
        <v>0</v>
      </c>
      <c r="C95" s="54" t="s">
        <v>54</v>
      </c>
      <c r="D95" s="55">
        <v>67.722018000000006</v>
      </c>
      <c r="E95" s="3"/>
      <c r="F95" s="56">
        <v>6</v>
      </c>
      <c r="G95" s="56">
        <v>1</v>
      </c>
      <c r="H95" s="57" t="e">
        <f>AN95/#REF!</f>
        <v>#REF!</v>
      </c>
      <c r="I95" s="58" t="s">
        <v>55</v>
      </c>
      <c r="J95" s="59">
        <v>3</v>
      </c>
      <c r="K95" s="60">
        <v>0</v>
      </c>
      <c r="L95" s="61">
        <v>0</v>
      </c>
      <c r="M95" s="61">
        <v>0</v>
      </c>
      <c r="N95" s="61">
        <v>0</v>
      </c>
      <c r="O95" s="61">
        <v>4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6</v>
      </c>
      <c r="AB95" s="61">
        <v>0</v>
      </c>
      <c r="AC95" s="61">
        <v>0</v>
      </c>
      <c r="AD95" s="61">
        <v>6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  <c r="AK95" s="61">
        <v>0</v>
      </c>
      <c r="AL95" s="61">
        <v>0</v>
      </c>
      <c r="AM95" s="61">
        <v>0</v>
      </c>
      <c r="AN95" s="87">
        <f t="shared" si="23"/>
        <v>0.5714285714285714</v>
      </c>
      <c r="AO95" s="63">
        <f t="shared" si="41"/>
        <v>0.5714285714285714</v>
      </c>
      <c r="AP95" s="64">
        <v>0</v>
      </c>
      <c r="AQ95" s="64">
        <f t="shared" si="24"/>
        <v>0.75</v>
      </c>
      <c r="AR95" s="65">
        <f t="shared" si="25"/>
        <v>2.5974025974025972E-2</v>
      </c>
      <c r="AS95" s="66">
        <f t="shared" si="26"/>
        <v>0.1818181818181818</v>
      </c>
      <c r="AT95" s="67">
        <f t="shared" si="27"/>
        <v>-0.1818181818181818</v>
      </c>
      <c r="AU95" s="66"/>
      <c r="AV95" s="66">
        <f t="shared" si="28"/>
        <v>-0.1818181818181818</v>
      </c>
      <c r="AW95" s="66">
        <f t="shared" si="29"/>
        <v>0.1818181818181818</v>
      </c>
      <c r="AX95" s="67">
        <f t="shared" si="30"/>
        <v>-0.36363636363636359</v>
      </c>
      <c r="AY95" s="66"/>
      <c r="AZ95" s="66">
        <f t="shared" si="31"/>
        <v>-0.36363636363636359</v>
      </c>
      <c r="BA95" s="66">
        <f t="shared" si="32"/>
        <v>0.10389610389610389</v>
      </c>
      <c r="BB95" s="67">
        <f t="shared" si="33"/>
        <v>-0.46753246753246747</v>
      </c>
      <c r="BC95" s="66"/>
      <c r="BD95" s="66">
        <f t="shared" si="34"/>
        <v>-0.46753246753246747</v>
      </c>
      <c r="BE95" s="66">
        <f t="shared" si="35"/>
        <v>0.67532467532467533</v>
      </c>
      <c r="BF95" s="67">
        <f t="shared" si="36"/>
        <v>-1.1428571428571428</v>
      </c>
      <c r="BG95" s="66">
        <f t="shared" si="22"/>
        <v>0.49350649350649345</v>
      </c>
      <c r="BH95" s="68">
        <f t="shared" si="37"/>
        <v>1.0649350649350648</v>
      </c>
      <c r="BI95" s="69">
        <f t="shared" si="38"/>
        <v>-2.2077922077922079</v>
      </c>
      <c r="BJ95" s="66">
        <f t="shared" si="39"/>
        <v>-0.367965367965368</v>
      </c>
      <c r="BK95" s="66">
        <f t="shared" si="40"/>
        <v>1</v>
      </c>
      <c r="BL95" s="66">
        <v>4</v>
      </c>
      <c r="BM95" s="66">
        <v>4</v>
      </c>
      <c r="BN95" s="66">
        <v>0</v>
      </c>
      <c r="BO95" s="66">
        <v>0</v>
      </c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</row>
    <row r="96" spans="1:80" ht="12" customHeight="1" x14ac:dyDescent="0.25">
      <c r="A96" s="53" t="s">
        <v>217</v>
      </c>
      <c r="B96" s="53">
        <v>0</v>
      </c>
      <c r="C96" s="54" t="s">
        <v>54</v>
      </c>
      <c r="D96" s="55">
        <v>67.722018000000006</v>
      </c>
      <c r="E96" s="3"/>
      <c r="F96" s="56">
        <v>6</v>
      </c>
      <c r="G96" s="56">
        <v>1</v>
      </c>
      <c r="H96" s="57" t="e">
        <f>AN96/#REF!</f>
        <v>#REF!</v>
      </c>
      <c r="I96" s="58" t="s">
        <v>55</v>
      </c>
      <c r="J96" s="59">
        <v>3</v>
      </c>
      <c r="K96" s="60">
        <v>0</v>
      </c>
      <c r="L96" s="61">
        <v>0</v>
      </c>
      <c r="M96" s="61">
        <v>0</v>
      </c>
      <c r="N96" s="61">
        <v>0</v>
      </c>
      <c r="O96" s="61">
        <v>4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6</v>
      </c>
      <c r="AB96" s="61">
        <v>0</v>
      </c>
      <c r="AC96" s="61">
        <v>0</v>
      </c>
      <c r="AD96" s="61">
        <v>6</v>
      </c>
      <c r="AE96" s="61">
        <v>0</v>
      </c>
      <c r="AF96" s="61">
        <v>0</v>
      </c>
      <c r="AG96" s="61">
        <v>18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87">
        <f t="shared" si="23"/>
        <v>1.2142857142857142</v>
      </c>
      <c r="AO96" s="63">
        <f t="shared" si="41"/>
        <v>1.2142857142857142</v>
      </c>
      <c r="AP96" s="64">
        <v>0</v>
      </c>
      <c r="AQ96" s="64">
        <f t="shared" si="24"/>
        <v>0.75</v>
      </c>
      <c r="AR96" s="65">
        <f t="shared" si="25"/>
        <v>5.5194805194805192E-2</v>
      </c>
      <c r="AS96" s="66">
        <f t="shared" si="26"/>
        <v>0.38636363636363635</v>
      </c>
      <c r="AT96" s="67">
        <f t="shared" si="27"/>
        <v>-0.38636363636363635</v>
      </c>
      <c r="AU96" s="66"/>
      <c r="AV96" s="66">
        <f t="shared" si="28"/>
        <v>-0.38636363636363635</v>
      </c>
      <c r="AW96" s="66">
        <f t="shared" si="29"/>
        <v>0.38636363636363635</v>
      </c>
      <c r="AX96" s="67">
        <f t="shared" si="30"/>
        <v>-0.77272727272727271</v>
      </c>
      <c r="AY96" s="66">
        <v>3</v>
      </c>
      <c r="AZ96" s="66">
        <f t="shared" si="31"/>
        <v>2.2272727272727275</v>
      </c>
      <c r="BA96" s="66">
        <f t="shared" si="32"/>
        <v>0.22077922077922077</v>
      </c>
      <c r="BB96" s="67">
        <f t="shared" si="33"/>
        <v>2.0064935064935066</v>
      </c>
      <c r="BC96" s="72">
        <v>12</v>
      </c>
      <c r="BD96" s="66">
        <f t="shared" si="34"/>
        <v>14.006493506493506</v>
      </c>
      <c r="BE96" s="66">
        <f t="shared" si="35"/>
        <v>1.4350649350649349</v>
      </c>
      <c r="BF96" s="67">
        <f t="shared" si="36"/>
        <v>12.571428571428571</v>
      </c>
      <c r="BG96" s="66">
        <f t="shared" si="22"/>
        <v>1.0487012987012987</v>
      </c>
      <c r="BH96" s="68">
        <f t="shared" si="37"/>
        <v>2.2629870129870131</v>
      </c>
      <c r="BI96" s="69">
        <f t="shared" si="38"/>
        <v>10.308441558441558</v>
      </c>
      <c r="BJ96" s="66">
        <f t="shared" si="39"/>
        <v>1.7180735930735931</v>
      </c>
      <c r="BK96" s="66">
        <f t="shared" si="40"/>
        <v>2</v>
      </c>
      <c r="BL96" s="66"/>
      <c r="BM96" s="66"/>
      <c r="BN96" s="66">
        <v>0</v>
      </c>
      <c r="BO96" s="66">
        <v>0</v>
      </c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</row>
    <row r="97" spans="1:80" ht="12" customHeight="1" x14ac:dyDescent="0.25">
      <c r="A97" s="1" t="s">
        <v>218</v>
      </c>
      <c r="B97" s="53">
        <v>0</v>
      </c>
      <c r="C97" s="54" t="s">
        <v>219</v>
      </c>
      <c r="D97" s="55">
        <v>62.069999999999993</v>
      </c>
      <c r="E97" s="3" t="s">
        <v>96</v>
      </c>
      <c r="F97" s="56">
        <v>6</v>
      </c>
      <c r="G97" s="56">
        <v>1</v>
      </c>
      <c r="H97" s="57" t="e">
        <f>AN97/#REF!</f>
        <v>#REF!</v>
      </c>
      <c r="I97" s="58" t="s">
        <v>71</v>
      </c>
      <c r="J97" s="59">
        <v>0</v>
      </c>
      <c r="K97" s="60">
        <v>2</v>
      </c>
      <c r="L97" s="61">
        <v>1</v>
      </c>
      <c r="M97" s="61">
        <v>0</v>
      </c>
      <c r="N97" s="61">
        <v>0</v>
      </c>
      <c r="O97" s="61">
        <v>0</v>
      </c>
      <c r="P97" s="61">
        <v>0</v>
      </c>
      <c r="Q97" s="61">
        <v>1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1</v>
      </c>
      <c r="X97" s="61">
        <v>0</v>
      </c>
      <c r="Y97" s="61">
        <v>0</v>
      </c>
      <c r="Z97" s="61">
        <v>0</v>
      </c>
      <c r="AA97" s="61">
        <v>1</v>
      </c>
      <c r="AB97" s="61">
        <v>0</v>
      </c>
      <c r="AC97" s="61">
        <v>0</v>
      </c>
      <c r="AD97" s="61">
        <v>0</v>
      </c>
      <c r="AE97" s="61">
        <v>0</v>
      </c>
      <c r="AF97" s="61">
        <v>0</v>
      </c>
      <c r="AG97" s="61">
        <v>2</v>
      </c>
      <c r="AH97" s="61">
        <v>0</v>
      </c>
      <c r="AI97" s="61">
        <v>0</v>
      </c>
      <c r="AJ97" s="61">
        <v>0</v>
      </c>
      <c r="AK97" s="61">
        <v>0</v>
      </c>
      <c r="AL97" s="61">
        <v>0</v>
      </c>
      <c r="AM97" s="61">
        <v>0</v>
      </c>
      <c r="AN97" s="87">
        <f t="shared" si="23"/>
        <v>0.21428571428571427</v>
      </c>
      <c r="AO97" s="63">
        <f t="shared" si="41"/>
        <v>0.21428571428571427</v>
      </c>
      <c r="AP97" s="64">
        <v>0</v>
      </c>
      <c r="AQ97" s="64">
        <f t="shared" si="24"/>
        <v>0.25</v>
      </c>
      <c r="AR97" s="65">
        <f t="shared" si="25"/>
        <v>9.74025974025974E-3</v>
      </c>
      <c r="AS97" s="66">
        <f t="shared" si="26"/>
        <v>6.8181818181818177E-2</v>
      </c>
      <c r="AT97" s="67">
        <f t="shared" si="27"/>
        <v>1.9318181818181819</v>
      </c>
      <c r="AU97" s="66"/>
      <c r="AV97" s="66">
        <f t="shared" si="28"/>
        <v>1.9318181818181819</v>
      </c>
      <c r="AW97" s="66">
        <f t="shared" si="29"/>
        <v>6.8181818181818177E-2</v>
      </c>
      <c r="AX97" s="67">
        <f t="shared" si="30"/>
        <v>1.8636363636363638</v>
      </c>
      <c r="AY97" s="66"/>
      <c r="AZ97" s="66">
        <f t="shared" si="31"/>
        <v>1.8636363636363638</v>
      </c>
      <c r="BA97" s="66">
        <f t="shared" si="32"/>
        <v>3.896103896103896E-2</v>
      </c>
      <c r="BB97" s="67">
        <f t="shared" si="33"/>
        <v>1.8246753246753249</v>
      </c>
      <c r="BC97" s="66"/>
      <c r="BD97" s="66">
        <f t="shared" si="34"/>
        <v>1.8246753246753249</v>
      </c>
      <c r="BE97" s="66">
        <f t="shared" si="35"/>
        <v>0.25324675324675322</v>
      </c>
      <c r="BF97" s="67">
        <f t="shared" si="36"/>
        <v>1.5714285714285716</v>
      </c>
      <c r="BG97" s="66">
        <f t="shared" si="22"/>
        <v>0.18506493506493507</v>
      </c>
      <c r="BH97" s="68">
        <f t="shared" si="37"/>
        <v>0.39935064935064934</v>
      </c>
      <c r="BI97" s="69">
        <f t="shared" si="38"/>
        <v>1.1720779220779223</v>
      </c>
      <c r="BJ97" s="66">
        <f t="shared" si="39"/>
        <v>0.19534632034632038</v>
      </c>
      <c r="BK97" s="66">
        <f t="shared" si="40"/>
        <v>1</v>
      </c>
      <c r="BL97" s="66"/>
      <c r="BM97" s="66"/>
      <c r="BN97" s="66">
        <v>0</v>
      </c>
      <c r="BO97" s="66">
        <v>0</v>
      </c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</row>
    <row r="98" spans="1:80" ht="12" customHeight="1" x14ac:dyDescent="0.25">
      <c r="A98" s="97" t="s">
        <v>220</v>
      </c>
      <c r="B98" s="53">
        <v>0</v>
      </c>
      <c r="C98" s="54" t="s">
        <v>221</v>
      </c>
      <c r="D98" s="55">
        <v>10.7666</v>
      </c>
      <c r="E98" s="3">
        <v>7130</v>
      </c>
      <c r="F98" s="56">
        <v>9</v>
      </c>
      <c r="G98" s="56">
        <v>9</v>
      </c>
      <c r="H98" s="57" t="e">
        <f>AN98/#REF!</f>
        <v>#REF!</v>
      </c>
      <c r="I98" s="58" t="s">
        <v>97</v>
      </c>
      <c r="J98" s="59">
        <v>0</v>
      </c>
      <c r="K98" s="60">
        <v>0</v>
      </c>
      <c r="L98" s="61">
        <v>0</v>
      </c>
      <c r="M98" s="61">
        <v>3</v>
      </c>
      <c r="N98" s="61">
        <v>0</v>
      </c>
      <c r="O98" s="61">
        <v>3</v>
      </c>
      <c r="P98" s="61">
        <v>0</v>
      </c>
      <c r="Q98" s="61">
        <v>3</v>
      </c>
      <c r="R98" s="61">
        <v>0</v>
      </c>
      <c r="S98" s="61">
        <v>3</v>
      </c>
      <c r="T98" s="61">
        <v>3</v>
      </c>
      <c r="U98" s="61">
        <v>0</v>
      </c>
      <c r="V98" s="61">
        <v>3</v>
      </c>
      <c r="W98" s="61">
        <v>0</v>
      </c>
      <c r="X98" s="61">
        <v>0</v>
      </c>
      <c r="Y98" s="61">
        <v>0</v>
      </c>
      <c r="Z98" s="61">
        <v>3</v>
      </c>
      <c r="AA98" s="61">
        <v>8</v>
      </c>
      <c r="AB98" s="61">
        <v>0</v>
      </c>
      <c r="AC98" s="61">
        <v>4</v>
      </c>
      <c r="AD98" s="61">
        <v>0</v>
      </c>
      <c r="AE98" s="61">
        <v>0</v>
      </c>
      <c r="AF98" s="61">
        <v>0</v>
      </c>
      <c r="AG98" s="61">
        <v>1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87">
        <f t="shared" si="23"/>
        <v>1.2142857142857142</v>
      </c>
      <c r="AO98" s="63">
        <f t="shared" si="41"/>
        <v>1.2142857142857142</v>
      </c>
      <c r="AP98" s="64">
        <v>0</v>
      </c>
      <c r="AQ98" s="64">
        <f t="shared" si="24"/>
        <v>2.125</v>
      </c>
      <c r="AR98" s="65">
        <f t="shared" si="25"/>
        <v>5.5194805194805192E-2</v>
      </c>
      <c r="AS98" s="66">
        <f t="shared" si="26"/>
        <v>0.38636363636363635</v>
      </c>
      <c r="AT98" s="67">
        <f t="shared" si="27"/>
        <v>-0.38636363636363635</v>
      </c>
      <c r="AU98" s="66"/>
      <c r="AV98" s="66">
        <f t="shared" si="28"/>
        <v>-0.38636363636363635</v>
      </c>
      <c r="AW98" s="66">
        <f t="shared" si="29"/>
        <v>0.38636363636363635</v>
      </c>
      <c r="AX98" s="67">
        <f t="shared" si="30"/>
        <v>-0.77272727272727271</v>
      </c>
      <c r="AY98" s="66"/>
      <c r="AZ98" s="66">
        <f t="shared" si="31"/>
        <v>-0.77272727272727271</v>
      </c>
      <c r="BA98" s="66">
        <f t="shared" si="32"/>
        <v>0.22077922077922077</v>
      </c>
      <c r="BB98" s="67">
        <f t="shared" si="33"/>
        <v>-0.99350649350649345</v>
      </c>
      <c r="BC98" s="72">
        <v>0</v>
      </c>
      <c r="BD98" s="66">
        <f t="shared" si="34"/>
        <v>-0.99350649350649345</v>
      </c>
      <c r="BE98" s="66">
        <f t="shared" si="35"/>
        <v>1.4350649350649349</v>
      </c>
      <c r="BF98" s="67">
        <f t="shared" si="36"/>
        <v>-2.4285714285714284</v>
      </c>
      <c r="BG98" s="66">
        <f t="shared" si="22"/>
        <v>1.0487012987012987</v>
      </c>
      <c r="BH98" s="68">
        <f t="shared" si="37"/>
        <v>2.2629870129870131</v>
      </c>
      <c r="BI98" s="69">
        <f t="shared" si="38"/>
        <v>-4.6915584415584419</v>
      </c>
      <c r="BJ98" s="66">
        <f t="shared" si="39"/>
        <v>-0.52128427128427135</v>
      </c>
      <c r="BK98" s="66">
        <f t="shared" si="40"/>
        <v>1</v>
      </c>
      <c r="BL98" s="66"/>
      <c r="BM98" s="66"/>
      <c r="BN98" s="66">
        <v>0</v>
      </c>
      <c r="BO98" s="66">
        <v>0</v>
      </c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</row>
    <row r="99" spans="1:80" ht="12" customHeight="1" x14ac:dyDescent="0.25">
      <c r="A99" s="97" t="s">
        <v>222</v>
      </c>
      <c r="B99" s="53">
        <v>0</v>
      </c>
      <c r="C99" s="54" t="s">
        <v>89</v>
      </c>
      <c r="D99" s="55">
        <v>20.277062499999996</v>
      </c>
      <c r="E99" s="3" t="s">
        <v>223</v>
      </c>
      <c r="F99" s="56">
        <v>6</v>
      </c>
      <c r="G99" s="56">
        <v>1</v>
      </c>
      <c r="H99" s="57" t="e">
        <f>AN99/#REF!</f>
        <v>#REF!</v>
      </c>
      <c r="I99" s="58" t="s">
        <v>60</v>
      </c>
      <c r="J99" s="59">
        <v>0</v>
      </c>
      <c r="K99" s="60">
        <v>16</v>
      </c>
      <c r="L99" s="61">
        <v>3</v>
      </c>
      <c r="M99" s="61">
        <v>4</v>
      </c>
      <c r="N99" s="61">
        <v>2</v>
      </c>
      <c r="O99" s="61">
        <v>6</v>
      </c>
      <c r="P99" s="61">
        <v>8</v>
      </c>
      <c r="Q99" s="61">
        <v>0</v>
      </c>
      <c r="R99" s="61">
        <v>3</v>
      </c>
      <c r="S99" s="61">
        <v>0</v>
      </c>
      <c r="T99" s="61">
        <v>1</v>
      </c>
      <c r="U99" s="61">
        <v>4</v>
      </c>
      <c r="V99" s="61">
        <v>2</v>
      </c>
      <c r="W99" s="61">
        <v>4</v>
      </c>
      <c r="X99" s="61">
        <v>2</v>
      </c>
      <c r="Y99" s="61">
        <v>0</v>
      </c>
      <c r="Z99" s="61">
        <v>5</v>
      </c>
      <c r="AA99" s="61">
        <v>3</v>
      </c>
      <c r="AB99" s="61">
        <v>2</v>
      </c>
      <c r="AC99" s="61">
        <v>2</v>
      </c>
      <c r="AD99" s="61">
        <v>0</v>
      </c>
      <c r="AE99" s="61">
        <v>5</v>
      </c>
      <c r="AF99" s="61">
        <v>4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87">
        <f t="shared" si="23"/>
        <v>2.1428571428571428</v>
      </c>
      <c r="AO99" s="63">
        <f t="shared" si="41"/>
        <v>2.1428571428571428</v>
      </c>
      <c r="AP99" s="64">
        <v>0</v>
      </c>
      <c r="AQ99" s="64">
        <f t="shared" si="24"/>
        <v>2.625</v>
      </c>
      <c r="AR99" s="65">
        <f t="shared" si="25"/>
        <v>9.7402597402597393E-2</v>
      </c>
      <c r="AS99" s="66">
        <f t="shared" si="26"/>
        <v>0.68181818181818177</v>
      </c>
      <c r="AT99" s="67">
        <f t="shared" si="27"/>
        <v>15.318181818181818</v>
      </c>
      <c r="AU99" s="66"/>
      <c r="AV99" s="66">
        <f t="shared" si="28"/>
        <v>15.318181818181818</v>
      </c>
      <c r="AW99" s="66">
        <f t="shared" si="29"/>
        <v>0.68181818181818177</v>
      </c>
      <c r="AX99" s="67">
        <f t="shared" si="30"/>
        <v>14.636363636363637</v>
      </c>
      <c r="AY99" s="66"/>
      <c r="AZ99" s="66">
        <f t="shared" si="31"/>
        <v>14.636363636363637</v>
      </c>
      <c r="BA99" s="66">
        <f t="shared" si="32"/>
        <v>0.38961038961038957</v>
      </c>
      <c r="BB99" s="67">
        <f t="shared" si="33"/>
        <v>14.246753246753247</v>
      </c>
      <c r="BC99" s="66"/>
      <c r="BD99" s="66">
        <f t="shared" si="34"/>
        <v>14.246753246753247</v>
      </c>
      <c r="BE99" s="66">
        <f t="shared" si="35"/>
        <v>2.5324675324675323</v>
      </c>
      <c r="BF99" s="67">
        <f t="shared" si="36"/>
        <v>11.714285714285715</v>
      </c>
      <c r="BG99" s="66">
        <f t="shared" si="22"/>
        <v>1.8506493506493504</v>
      </c>
      <c r="BH99" s="68">
        <f t="shared" si="37"/>
        <v>3.9935064935064934</v>
      </c>
      <c r="BI99" s="69">
        <f t="shared" si="38"/>
        <v>7.7207792207792219</v>
      </c>
      <c r="BJ99" s="66">
        <f t="shared" si="39"/>
        <v>1.286796536796537</v>
      </c>
      <c r="BK99" s="66">
        <f t="shared" si="40"/>
        <v>2</v>
      </c>
      <c r="BL99" s="66"/>
      <c r="BM99" s="66"/>
      <c r="BN99" s="66">
        <v>0</v>
      </c>
      <c r="BO99" s="66">
        <v>0</v>
      </c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</row>
    <row r="100" spans="1:80" ht="12" customHeight="1" x14ac:dyDescent="0.25">
      <c r="A100" s="89" t="s">
        <v>224</v>
      </c>
      <c r="B100" s="53">
        <v>0</v>
      </c>
      <c r="C100" s="54" t="s">
        <v>225</v>
      </c>
      <c r="D100" s="55">
        <v>99.820239999999998</v>
      </c>
      <c r="E100" s="3" t="s">
        <v>226</v>
      </c>
      <c r="F100" s="56">
        <v>6</v>
      </c>
      <c r="G100" s="56">
        <v>1</v>
      </c>
      <c r="H100" s="57" t="e">
        <f>AN100/#REF!</f>
        <v>#REF!</v>
      </c>
      <c r="I100" s="58" t="s">
        <v>60</v>
      </c>
      <c r="J100" s="59">
        <v>0</v>
      </c>
      <c r="K100" s="60">
        <v>0</v>
      </c>
      <c r="L100" s="61">
        <v>0</v>
      </c>
      <c r="M100" s="71">
        <v>0</v>
      </c>
      <c r="N100" s="71">
        <v>2</v>
      </c>
      <c r="O100" s="71">
        <v>5</v>
      </c>
      <c r="P100" s="71">
        <v>0</v>
      </c>
      <c r="Q100" s="71">
        <v>0</v>
      </c>
      <c r="R100" s="61">
        <v>0</v>
      </c>
      <c r="S100" s="61">
        <v>0</v>
      </c>
      <c r="T100" s="61">
        <v>0</v>
      </c>
      <c r="U100" s="61">
        <v>2</v>
      </c>
      <c r="V100" s="61">
        <v>1</v>
      </c>
      <c r="W100" s="61">
        <v>0</v>
      </c>
      <c r="X100" s="61">
        <v>0</v>
      </c>
      <c r="Y100" s="61">
        <v>0</v>
      </c>
      <c r="Z100" s="88">
        <v>0</v>
      </c>
      <c r="AA100" s="88">
        <v>0</v>
      </c>
      <c r="AB100" s="88">
        <v>2</v>
      </c>
      <c r="AC100" s="61">
        <v>0</v>
      </c>
      <c r="AD100" s="61">
        <v>0</v>
      </c>
      <c r="AE100" s="61">
        <v>4</v>
      </c>
      <c r="AF100" s="61">
        <v>2</v>
      </c>
      <c r="AG100" s="61">
        <v>0</v>
      </c>
      <c r="AH100" s="61">
        <v>0</v>
      </c>
      <c r="AI100" s="61">
        <v>0</v>
      </c>
      <c r="AJ100" s="61">
        <v>0</v>
      </c>
      <c r="AK100" s="61">
        <v>0</v>
      </c>
      <c r="AL100" s="61">
        <v>0</v>
      </c>
      <c r="AM100" s="61">
        <v>0</v>
      </c>
      <c r="AN100" s="87">
        <f t="shared" si="23"/>
        <v>0.6428571428571429</v>
      </c>
      <c r="AO100" s="63">
        <f t="shared" si="41"/>
        <v>0.6428571428571429</v>
      </c>
      <c r="AP100" s="64">
        <v>0</v>
      </c>
      <c r="AQ100" s="64">
        <f t="shared" si="24"/>
        <v>0.375</v>
      </c>
      <c r="AR100" s="65">
        <f t="shared" ref="AR100:AR124" si="42">AN100/$AR$2</f>
        <v>2.9220779220779224E-2</v>
      </c>
      <c r="AS100" s="66">
        <f t="shared" ref="AS100:AS124" si="43">AR100*$AS$2</f>
        <v>0.20454545454545456</v>
      </c>
      <c r="AT100" s="67">
        <f t="shared" si="27"/>
        <v>-0.20454545454545456</v>
      </c>
      <c r="AU100" s="66"/>
      <c r="AV100" s="66">
        <f t="shared" si="28"/>
        <v>-0.20454545454545456</v>
      </c>
      <c r="AW100" s="66">
        <f t="shared" ref="AW100:AW124" si="44">AR100*$AW$2</f>
        <v>0.20454545454545456</v>
      </c>
      <c r="AX100" s="67">
        <f t="shared" si="30"/>
        <v>-0.40909090909090912</v>
      </c>
      <c r="AY100" s="66"/>
      <c r="AZ100" s="66">
        <f t="shared" si="31"/>
        <v>-0.40909090909090912</v>
      </c>
      <c r="BA100" s="66">
        <f t="shared" ref="BA100:BA124" si="45">AR100*$BA$2</f>
        <v>0.11688311688311689</v>
      </c>
      <c r="BB100" s="67">
        <f t="shared" si="33"/>
        <v>-0.52597402597402598</v>
      </c>
      <c r="BC100" s="66"/>
      <c r="BD100" s="66">
        <f t="shared" si="34"/>
        <v>-0.52597402597402598</v>
      </c>
      <c r="BE100" s="66">
        <f t="shared" ref="BE100:BE124" si="46">AR100*$BE$2</f>
        <v>0.75974025974025983</v>
      </c>
      <c r="BF100" s="67">
        <f t="shared" si="36"/>
        <v>-1.2857142857142858</v>
      </c>
      <c r="BG100" s="66">
        <f t="shared" si="22"/>
        <v>0.55519480519480524</v>
      </c>
      <c r="BH100" s="68">
        <f t="shared" si="37"/>
        <v>1.198051948051948</v>
      </c>
      <c r="BI100" s="69">
        <f t="shared" si="38"/>
        <v>-2.4837662337662341</v>
      </c>
      <c r="BJ100" s="66">
        <f t="shared" si="39"/>
        <v>-0.41396103896103903</v>
      </c>
      <c r="BK100" s="66">
        <f t="shared" si="40"/>
        <v>1</v>
      </c>
      <c r="BL100" s="66"/>
      <c r="BM100" s="66"/>
      <c r="BN100" s="66">
        <v>0</v>
      </c>
      <c r="BO100" s="66">
        <v>0</v>
      </c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</row>
    <row r="101" spans="1:80" ht="12" customHeight="1" x14ac:dyDescent="0.25">
      <c r="A101" s="97" t="s">
        <v>227</v>
      </c>
      <c r="B101" s="53">
        <v>0</v>
      </c>
      <c r="C101" s="54" t="s">
        <v>95</v>
      </c>
      <c r="D101" s="55">
        <v>81.47981249999998</v>
      </c>
      <c r="E101" s="3" t="s">
        <v>96</v>
      </c>
      <c r="F101" s="56">
        <v>6</v>
      </c>
      <c r="G101" s="56">
        <v>1</v>
      </c>
      <c r="H101" s="57" t="e">
        <f>AN101/#REF!</f>
        <v>#REF!</v>
      </c>
      <c r="I101" s="58" t="s">
        <v>97</v>
      </c>
      <c r="J101" s="59">
        <v>0</v>
      </c>
      <c r="K101" s="60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1</v>
      </c>
      <c r="Q101" s="61">
        <v>0</v>
      </c>
      <c r="R101" s="61">
        <v>0</v>
      </c>
      <c r="S101" s="61">
        <v>0</v>
      </c>
      <c r="T101" s="61">
        <v>1</v>
      </c>
      <c r="U101" s="61">
        <v>1</v>
      </c>
      <c r="V101" s="61">
        <v>0</v>
      </c>
      <c r="W101" s="61">
        <v>0</v>
      </c>
      <c r="X101" s="61">
        <v>0</v>
      </c>
      <c r="Y101" s="61">
        <v>0</v>
      </c>
      <c r="Z101" s="61">
        <v>1</v>
      </c>
      <c r="AA101" s="61">
        <v>1</v>
      </c>
      <c r="AB101" s="61">
        <v>0</v>
      </c>
      <c r="AC101" s="61">
        <v>0</v>
      </c>
      <c r="AD101" s="61">
        <v>0</v>
      </c>
      <c r="AE101" s="61">
        <v>1</v>
      </c>
      <c r="AF101" s="61">
        <v>0</v>
      </c>
      <c r="AG101" s="61">
        <v>0</v>
      </c>
      <c r="AH101" s="61">
        <v>0</v>
      </c>
      <c r="AI101" s="61">
        <v>0</v>
      </c>
      <c r="AJ101" s="61">
        <v>0</v>
      </c>
      <c r="AK101" s="61">
        <v>0</v>
      </c>
      <c r="AL101" s="61">
        <v>0</v>
      </c>
      <c r="AM101" s="61">
        <v>0</v>
      </c>
      <c r="AN101" s="87">
        <f t="shared" si="23"/>
        <v>0.21428571428571427</v>
      </c>
      <c r="AO101" s="63">
        <f t="shared" si="41"/>
        <v>0.21428571428571427</v>
      </c>
      <c r="AP101" s="64">
        <v>0</v>
      </c>
      <c r="AQ101" s="64">
        <f t="shared" si="24"/>
        <v>0.5</v>
      </c>
      <c r="AR101" s="65">
        <f t="shared" si="42"/>
        <v>9.74025974025974E-3</v>
      </c>
      <c r="AS101" s="66">
        <f t="shared" si="43"/>
        <v>6.8181818181818177E-2</v>
      </c>
      <c r="AT101" s="67">
        <f t="shared" si="27"/>
        <v>-6.8181818181818177E-2</v>
      </c>
      <c r="AU101" s="66"/>
      <c r="AV101" s="66">
        <f t="shared" si="28"/>
        <v>-6.8181818181818177E-2</v>
      </c>
      <c r="AW101" s="66">
        <f t="shared" si="44"/>
        <v>6.8181818181818177E-2</v>
      </c>
      <c r="AX101" s="67">
        <f t="shared" si="30"/>
        <v>-0.13636363636363635</v>
      </c>
      <c r="AY101" s="66"/>
      <c r="AZ101" s="66">
        <f t="shared" si="31"/>
        <v>-0.13636363636363635</v>
      </c>
      <c r="BA101" s="66">
        <f t="shared" si="45"/>
        <v>3.896103896103896E-2</v>
      </c>
      <c r="BB101" s="67">
        <f t="shared" si="33"/>
        <v>-0.17532467532467533</v>
      </c>
      <c r="BC101" s="66"/>
      <c r="BD101" s="66">
        <f t="shared" si="34"/>
        <v>-0.17532467532467533</v>
      </c>
      <c r="BE101" s="66">
        <f t="shared" si="46"/>
        <v>0.25324675324675322</v>
      </c>
      <c r="BF101" s="67">
        <f t="shared" si="36"/>
        <v>-0.42857142857142855</v>
      </c>
      <c r="BG101" s="66">
        <f t="shared" si="22"/>
        <v>0.18506493506493507</v>
      </c>
      <c r="BH101" s="68">
        <f t="shared" si="37"/>
        <v>0.39935064935064934</v>
      </c>
      <c r="BI101" s="69">
        <f t="shared" si="38"/>
        <v>-0.82792207792207795</v>
      </c>
      <c r="BJ101" s="66">
        <f t="shared" si="39"/>
        <v>-0.13798701298701299</v>
      </c>
      <c r="BK101" s="66">
        <f t="shared" si="40"/>
        <v>1</v>
      </c>
      <c r="BL101" s="66"/>
      <c r="BM101" s="66"/>
      <c r="BN101" s="66">
        <v>0</v>
      </c>
      <c r="BO101" s="66">
        <v>0</v>
      </c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</row>
    <row r="102" spans="1:80" ht="12" customHeight="1" x14ac:dyDescent="0.25">
      <c r="A102" s="89" t="s">
        <v>228</v>
      </c>
      <c r="B102" s="53">
        <v>0</v>
      </c>
      <c r="C102" s="54" t="s">
        <v>229</v>
      </c>
      <c r="D102" s="55">
        <v>25.49175</v>
      </c>
      <c r="E102" s="3" t="s">
        <v>230</v>
      </c>
      <c r="F102" s="56">
        <v>6</v>
      </c>
      <c r="G102" s="56">
        <v>1</v>
      </c>
      <c r="H102" s="57" t="e">
        <f>AN102/#REF!</f>
        <v>#REF!</v>
      </c>
      <c r="I102" s="58" t="s">
        <v>60</v>
      </c>
      <c r="J102" s="59">
        <v>0</v>
      </c>
      <c r="K102" s="60">
        <v>3</v>
      </c>
      <c r="L102" s="61">
        <v>0</v>
      </c>
      <c r="M102" s="61">
        <v>8</v>
      </c>
      <c r="N102" s="61">
        <v>11</v>
      </c>
      <c r="O102" s="61">
        <v>8</v>
      </c>
      <c r="P102" s="61">
        <v>2</v>
      </c>
      <c r="Q102" s="61">
        <v>2</v>
      </c>
      <c r="R102" s="61">
        <v>4</v>
      </c>
      <c r="S102" s="61">
        <v>0</v>
      </c>
      <c r="T102" s="61">
        <v>2</v>
      </c>
      <c r="U102" s="61">
        <v>4</v>
      </c>
      <c r="V102" s="61">
        <v>2</v>
      </c>
      <c r="W102" s="61">
        <v>1</v>
      </c>
      <c r="X102" s="61">
        <v>2</v>
      </c>
      <c r="Y102" s="61">
        <v>0</v>
      </c>
      <c r="Z102" s="61">
        <v>0</v>
      </c>
      <c r="AA102" s="61">
        <v>2</v>
      </c>
      <c r="AB102" s="61">
        <v>1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0</v>
      </c>
      <c r="AM102" s="61">
        <v>0</v>
      </c>
      <c r="AN102" s="87">
        <f t="shared" si="23"/>
        <v>1.75</v>
      </c>
      <c r="AO102" s="63">
        <f t="shared" si="41"/>
        <v>1.75</v>
      </c>
      <c r="AP102" s="64">
        <v>0</v>
      </c>
      <c r="AQ102" s="64">
        <f t="shared" si="24"/>
        <v>1.625</v>
      </c>
      <c r="AR102" s="65">
        <f t="shared" si="42"/>
        <v>7.9545454545454544E-2</v>
      </c>
      <c r="AS102" s="66">
        <f t="shared" si="43"/>
        <v>0.55681818181818177</v>
      </c>
      <c r="AT102" s="67">
        <f t="shared" si="27"/>
        <v>2.4431818181818183</v>
      </c>
      <c r="AU102" s="66"/>
      <c r="AV102" s="66">
        <f t="shared" si="28"/>
        <v>2.4431818181818183</v>
      </c>
      <c r="AW102" s="66">
        <f t="shared" si="44"/>
        <v>0.55681818181818177</v>
      </c>
      <c r="AX102" s="67">
        <f t="shared" si="30"/>
        <v>1.8863636363636367</v>
      </c>
      <c r="AY102" s="66"/>
      <c r="AZ102" s="66">
        <f t="shared" si="31"/>
        <v>1.8863636363636367</v>
      </c>
      <c r="BA102" s="66">
        <f t="shared" si="45"/>
        <v>0.31818181818181818</v>
      </c>
      <c r="BB102" s="67">
        <f t="shared" si="33"/>
        <v>1.5681818181818186</v>
      </c>
      <c r="BC102" s="66"/>
      <c r="BD102" s="66">
        <f t="shared" si="34"/>
        <v>1.5681818181818186</v>
      </c>
      <c r="BE102" s="66">
        <f t="shared" si="46"/>
        <v>2.0681818181818183</v>
      </c>
      <c r="BF102" s="67">
        <f t="shared" si="36"/>
        <v>-0.49999999999999978</v>
      </c>
      <c r="BG102" s="66">
        <f t="shared" si="22"/>
        <v>1.5113636363636362</v>
      </c>
      <c r="BH102" s="68">
        <f t="shared" si="37"/>
        <v>3.2613636363636362</v>
      </c>
      <c r="BI102" s="69">
        <f t="shared" si="38"/>
        <v>-3.7613636363636358</v>
      </c>
      <c r="BJ102" s="66">
        <f t="shared" si="39"/>
        <v>-0.62689393939393934</v>
      </c>
      <c r="BK102" s="66">
        <f t="shared" si="40"/>
        <v>1</v>
      </c>
      <c r="BL102" s="66"/>
      <c r="BM102" s="66"/>
      <c r="BN102" s="66">
        <v>0</v>
      </c>
      <c r="BO102" s="66">
        <v>0</v>
      </c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</row>
    <row r="103" spans="1:80" ht="12" customHeight="1" x14ac:dyDescent="0.25">
      <c r="A103" s="89" t="s">
        <v>231</v>
      </c>
      <c r="B103" s="53">
        <v>0</v>
      </c>
      <c r="C103" s="54" t="s">
        <v>54</v>
      </c>
      <c r="D103" s="55">
        <v>23.840999999999998</v>
      </c>
      <c r="E103" s="70" t="s">
        <v>122</v>
      </c>
      <c r="F103" s="56">
        <v>6</v>
      </c>
      <c r="G103" s="56">
        <v>1</v>
      </c>
      <c r="H103" s="57" t="e">
        <f>AN103/#REF!</f>
        <v>#REF!</v>
      </c>
      <c r="I103" s="58" t="s">
        <v>55</v>
      </c>
      <c r="J103" s="59">
        <v>0</v>
      </c>
      <c r="K103" s="60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61">
        <v>0</v>
      </c>
      <c r="AG103" s="61">
        <v>0</v>
      </c>
      <c r="AH103" s="61">
        <v>0</v>
      </c>
      <c r="AI103" s="61">
        <v>0</v>
      </c>
      <c r="AJ103" s="61">
        <v>0</v>
      </c>
      <c r="AK103" s="61">
        <v>0</v>
      </c>
      <c r="AL103" s="61">
        <v>0</v>
      </c>
      <c r="AM103" s="61">
        <v>0</v>
      </c>
      <c r="AN103" s="87">
        <f t="shared" si="23"/>
        <v>0</v>
      </c>
      <c r="AO103" s="63">
        <f t="shared" si="41"/>
        <v>0</v>
      </c>
      <c r="AP103" s="64">
        <v>0</v>
      </c>
      <c r="AQ103" s="64">
        <f t="shared" si="24"/>
        <v>0</v>
      </c>
      <c r="AR103" s="65">
        <f t="shared" si="42"/>
        <v>0</v>
      </c>
      <c r="AS103" s="66">
        <f t="shared" si="43"/>
        <v>0</v>
      </c>
      <c r="AT103" s="67">
        <f t="shared" si="27"/>
        <v>0</v>
      </c>
      <c r="AU103" s="66"/>
      <c r="AV103" s="66">
        <f t="shared" si="28"/>
        <v>0</v>
      </c>
      <c r="AW103" s="66">
        <f t="shared" si="44"/>
        <v>0</v>
      </c>
      <c r="AX103" s="67">
        <f t="shared" si="30"/>
        <v>0</v>
      </c>
      <c r="AY103" s="66"/>
      <c r="AZ103" s="66">
        <f t="shared" si="31"/>
        <v>0</v>
      </c>
      <c r="BA103" s="66">
        <f t="shared" si="45"/>
        <v>0</v>
      </c>
      <c r="BB103" s="67">
        <f t="shared" si="33"/>
        <v>0</v>
      </c>
      <c r="BC103" s="66"/>
      <c r="BD103" s="66">
        <f t="shared" si="34"/>
        <v>0</v>
      </c>
      <c r="BE103" s="66">
        <f t="shared" si="46"/>
        <v>0</v>
      </c>
      <c r="BF103" s="67">
        <f t="shared" si="36"/>
        <v>0</v>
      </c>
      <c r="BG103" s="66">
        <f t="shared" si="22"/>
        <v>0</v>
      </c>
      <c r="BH103" s="68">
        <f t="shared" si="37"/>
        <v>0</v>
      </c>
      <c r="BI103" s="69" t="str">
        <f t="shared" si="38"/>
        <v>0</v>
      </c>
      <c r="BJ103" s="66">
        <f t="shared" si="39"/>
        <v>0</v>
      </c>
      <c r="BK103" s="66">
        <f t="shared" si="40"/>
        <v>0</v>
      </c>
      <c r="BL103" s="66"/>
      <c r="BM103" s="66"/>
      <c r="BN103" s="66">
        <v>0</v>
      </c>
      <c r="BO103" s="66">
        <v>0</v>
      </c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</row>
    <row r="104" spans="1:80" ht="12" customHeight="1" x14ac:dyDescent="0.25">
      <c r="A104" s="98" t="s">
        <v>232</v>
      </c>
      <c r="B104" s="53">
        <v>0</v>
      </c>
      <c r="C104" s="54" t="s">
        <v>54</v>
      </c>
      <c r="D104" s="55">
        <v>67.722018000000006</v>
      </c>
      <c r="E104" s="3"/>
      <c r="F104" s="56">
        <v>6</v>
      </c>
      <c r="G104" s="56">
        <v>1</v>
      </c>
      <c r="H104" s="57" t="e">
        <f>AN104/#REF!</f>
        <v>#REF!</v>
      </c>
      <c r="I104" s="58" t="s">
        <v>55</v>
      </c>
      <c r="J104" s="59">
        <v>3</v>
      </c>
      <c r="K104" s="60">
        <v>0</v>
      </c>
      <c r="L104" s="61">
        <v>0</v>
      </c>
      <c r="M104" s="61">
        <v>0</v>
      </c>
      <c r="N104" s="61">
        <v>0</v>
      </c>
      <c r="O104" s="61">
        <v>4</v>
      </c>
      <c r="P104" s="61">
        <v>10</v>
      </c>
      <c r="Q104" s="61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4</v>
      </c>
      <c r="Y104" s="61">
        <v>0</v>
      </c>
      <c r="Z104" s="88">
        <v>2</v>
      </c>
      <c r="AA104" s="88">
        <v>0</v>
      </c>
      <c r="AB104" s="88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87">
        <f t="shared" si="23"/>
        <v>0.7142857142857143</v>
      </c>
      <c r="AO104" s="63">
        <f t="shared" si="41"/>
        <v>0.7142857142857143</v>
      </c>
      <c r="AP104" s="64">
        <v>0</v>
      </c>
      <c r="AQ104" s="64">
        <f t="shared" si="24"/>
        <v>0.75</v>
      </c>
      <c r="AR104" s="65">
        <f t="shared" si="42"/>
        <v>3.2467532467532471E-2</v>
      </c>
      <c r="AS104" s="66">
        <f t="shared" si="43"/>
        <v>0.22727272727272729</v>
      </c>
      <c r="AT104" s="67">
        <f t="shared" si="27"/>
        <v>-0.22727272727272729</v>
      </c>
      <c r="AU104" s="66"/>
      <c r="AV104" s="66">
        <f t="shared" si="28"/>
        <v>-0.22727272727272729</v>
      </c>
      <c r="AW104" s="66">
        <f t="shared" si="44"/>
        <v>0.22727272727272729</v>
      </c>
      <c r="AX104" s="67">
        <f t="shared" si="30"/>
        <v>-0.45454545454545459</v>
      </c>
      <c r="AY104" s="66"/>
      <c r="AZ104" s="66">
        <f t="shared" si="31"/>
        <v>-0.45454545454545459</v>
      </c>
      <c r="BA104" s="66">
        <f t="shared" si="45"/>
        <v>0.12987012987012989</v>
      </c>
      <c r="BB104" s="67">
        <f t="shared" si="33"/>
        <v>-0.5844155844155845</v>
      </c>
      <c r="BC104" s="66"/>
      <c r="BD104" s="66">
        <f t="shared" si="34"/>
        <v>-0.5844155844155845</v>
      </c>
      <c r="BE104" s="66">
        <f t="shared" si="46"/>
        <v>0.84415584415584421</v>
      </c>
      <c r="BF104" s="67">
        <f t="shared" si="36"/>
        <v>-1.4285714285714288</v>
      </c>
      <c r="BG104" s="66">
        <f t="shared" si="22"/>
        <v>0.61688311688311692</v>
      </c>
      <c r="BH104" s="68">
        <f t="shared" si="37"/>
        <v>1.3311688311688312</v>
      </c>
      <c r="BI104" s="69">
        <f t="shared" si="38"/>
        <v>-2.7597402597402603</v>
      </c>
      <c r="BJ104" s="66">
        <f t="shared" si="39"/>
        <v>-0.45995670995671006</v>
      </c>
      <c r="BK104" s="66">
        <f t="shared" si="40"/>
        <v>1</v>
      </c>
      <c r="BL104" s="66"/>
      <c r="BM104" s="66"/>
      <c r="BN104" s="66">
        <v>0</v>
      </c>
      <c r="BO104" s="66">
        <v>0</v>
      </c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</row>
    <row r="105" spans="1:80" ht="12" customHeight="1" x14ac:dyDescent="0.25">
      <c r="A105" s="97" t="s">
        <v>233</v>
      </c>
      <c r="B105" s="53">
        <v>0</v>
      </c>
      <c r="C105" s="54" t="s">
        <v>234</v>
      </c>
      <c r="D105" s="55">
        <v>65.66</v>
      </c>
      <c r="E105" s="3" t="s">
        <v>235</v>
      </c>
      <c r="F105" s="56">
        <v>6</v>
      </c>
      <c r="G105" s="56">
        <v>1</v>
      </c>
      <c r="H105" s="57" t="e">
        <f>AN105/#REF!</f>
        <v>#REF!</v>
      </c>
      <c r="I105" s="58" t="s">
        <v>172</v>
      </c>
      <c r="J105" s="59">
        <v>0</v>
      </c>
      <c r="K105" s="60">
        <v>0</v>
      </c>
      <c r="L105" s="61">
        <v>18</v>
      </c>
      <c r="M105" s="61">
        <v>13</v>
      </c>
      <c r="N105" s="61">
        <v>0</v>
      </c>
      <c r="O105" s="61">
        <v>11</v>
      </c>
      <c r="P105" s="61">
        <v>0</v>
      </c>
      <c r="Q105" s="61">
        <v>0</v>
      </c>
      <c r="R105" s="61">
        <v>0</v>
      </c>
      <c r="S105" s="61">
        <v>0</v>
      </c>
      <c r="T105" s="61">
        <v>0</v>
      </c>
      <c r="U105" s="61">
        <v>0</v>
      </c>
      <c r="V105" s="61">
        <v>0</v>
      </c>
      <c r="W105" s="61">
        <v>0</v>
      </c>
      <c r="X105" s="61">
        <v>0</v>
      </c>
      <c r="Y105" s="61">
        <v>1</v>
      </c>
      <c r="Z105" s="61">
        <v>0</v>
      </c>
      <c r="AA105" s="61">
        <v>0</v>
      </c>
      <c r="AB105" s="61">
        <v>0</v>
      </c>
      <c r="AC105" s="61">
        <v>0</v>
      </c>
      <c r="AD105" s="61">
        <v>0</v>
      </c>
      <c r="AE105" s="61">
        <v>0</v>
      </c>
      <c r="AF105" s="61">
        <v>0</v>
      </c>
      <c r="AG105" s="61">
        <v>0</v>
      </c>
      <c r="AH105" s="61">
        <v>0</v>
      </c>
      <c r="AI105" s="61">
        <v>0</v>
      </c>
      <c r="AJ105" s="61">
        <v>0</v>
      </c>
      <c r="AK105" s="61">
        <v>0</v>
      </c>
      <c r="AL105" s="61">
        <v>0</v>
      </c>
      <c r="AM105" s="61">
        <v>0</v>
      </c>
      <c r="AN105" s="87">
        <f t="shared" si="23"/>
        <v>1.5357142857142858</v>
      </c>
      <c r="AO105" s="63">
        <f t="shared" si="41"/>
        <v>1.5357142857142858</v>
      </c>
      <c r="AP105" s="64">
        <v>0</v>
      </c>
      <c r="AQ105" s="64">
        <f t="shared" si="24"/>
        <v>0.125</v>
      </c>
      <c r="AR105" s="65">
        <f t="shared" si="42"/>
        <v>6.9805194805194815E-2</v>
      </c>
      <c r="AS105" s="66">
        <f t="shared" si="43"/>
        <v>0.4886363636363637</v>
      </c>
      <c r="AT105" s="67">
        <f t="shared" si="27"/>
        <v>-0.4886363636363637</v>
      </c>
      <c r="AU105" s="66"/>
      <c r="AV105" s="66">
        <f t="shared" si="28"/>
        <v>-0.4886363636363637</v>
      </c>
      <c r="AW105" s="66">
        <f t="shared" si="44"/>
        <v>0.4886363636363637</v>
      </c>
      <c r="AX105" s="67">
        <f t="shared" si="30"/>
        <v>-0.9772727272727274</v>
      </c>
      <c r="AY105" s="66"/>
      <c r="AZ105" s="66">
        <f t="shared" si="31"/>
        <v>-0.9772727272727274</v>
      </c>
      <c r="BA105" s="66">
        <f t="shared" si="45"/>
        <v>0.27922077922077926</v>
      </c>
      <c r="BB105" s="67">
        <f t="shared" si="33"/>
        <v>-1.2564935064935066</v>
      </c>
      <c r="BC105" s="66"/>
      <c r="BD105" s="66">
        <f t="shared" si="34"/>
        <v>-1.2564935064935066</v>
      </c>
      <c r="BE105" s="66">
        <f t="shared" si="46"/>
        <v>1.8149350649350651</v>
      </c>
      <c r="BF105" s="67">
        <f t="shared" si="36"/>
        <v>-3.0714285714285716</v>
      </c>
      <c r="BG105" s="66">
        <f t="shared" si="22"/>
        <v>1.3262987012987015</v>
      </c>
      <c r="BH105" s="68">
        <f t="shared" si="37"/>
        <v>2.8620129870129873</v>
      </c>
      <c r="BI105" s="69">
        <f t="shared" si="38"/>
        <v>-5.933441558441559</v>
      </c>
      <c r="BJ105" s="66">
        <f t="shared" si="39"/>
        <v>-0.98890692640692646</v>
      </c>
      <c r="BK105" s="66">
        <f t="shared" si="40"/>
        <v>1</v>
      </c>
      <c r="BL105" s="66"/>
      <c r="BM105" s="66"/>
      <c r="BN105" s="66">
        <v>0</v>
      </c>
      <c r="BO105" s="66">
        <v>0</v>
      </c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</row>
    <row r="106" spans="1:80" ht="12" customHeight="1" x14ac:dyDescent="0.25">
      <c r="A106" s="99" t="s">
        <v>236</v>
      </c>
      <c r="B106" s="53">
        <v>0</v>
      </c>
      <c r="C106" s="54" t="s">
        <v>147</v>
      </c>
      <c r="D106" s="55">
        <v>77.476333333333315</v>
      </c>
      <c r="E106" s="3"/>
      <c r="F106" s="56">
        <v>12</v>
      </c>
      <c r="G106" s="56">
        <v>1</v>
      </c>
      <c r="H106" s="57" t="e">
        <f>AN106/#REF!</f>
        <v>#REF!</v>
      </c>
      <c r="I106" s="58" t="s">
        <v>97</v>
      </c>
      <c r="J106" s="59">
        <v>0</v>
      </c>
      <c r="K106" s="60">
        <v>0</v>
      </c>
      <c r="L106" s="61">
        <v>0</v>
      </c>
      <c r="M106" s="61">
        <v>0</v>
      </c>
      <c r="N106" s="61">
        <v>6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  <c r="AK106" s="61">
        <v>0</v>
      </c>
      <c r="AL106" s="61">
        <v>0</v>
      </c>
      <c r="AM106" s="61">
        <v>0</v>
      </c>
      <c r="AN106" s="87">
        <f t="shared" si="23"/>
        <v>0.21428571428571427</v>
      </c>
      <c r="AO106" s="63">
        <f t="shared" si="41"/>
        <v>0.21428571428571427</v>
      </c>
      <c r="AP106" s="64">
        <v>0</v>
      </c>
      <c r="AQ106" s="64">
        <f t="shared" si="24"/>
        <v>0</v>
      </c>
      <c r="AR106" s="65">
        <f t="shared" si="42"/>
        <v>9.74025974025974E-3</v>
      </c>
      <c r="AS106" s="66">
        <f t="shared" si="43"/>
        <v>6.8181818181818177E-2</v>
      </c>
      <c r="AT106" s="67">
        <f t="shared" si="27"/>
        <v>-6.8181818181818177E-2</v>
      </c>
      <c r="AU106" s="66"/>
      <c r="AV106" s="66">
        <f t="shared" si="28"/>
        <v>-6.8181818181818177E-2</v>
      </c>
      <c r="AW106" s="66">
        <f t="shared" si="44"/>
        <v>6.8181818181818177E-2</v>
      </c>
      <c r="AX106" s="67">
        <f t="shared" si="30"/>
        <v>-0.13636363636363635</v>
      </c>
      <c r="AY106" s="66"/>
      <c r="AZ106" s="66">
        <f t="shared" si="31"/>
        <v>-0.13636363636363635</v>
      </c>
      <c r="BA106" s="66">
        <f t="shared" si="45"/>
        <v>3.896103896103896E-2</v>
      </c>
      <c r="BB106" s="67">
        <f t="shared" si="33"/>
        <v>-0.17532467532467533</v>
      </c>
      <c r="BC106" s="66"/>
      <c r="BD106" s="66">
        <f t="shared" si="34"/>
        <v>-0.17532467532467533</v>
      </c>
      <c r="BE106" s="66">
        <f t="shared" si="46"/>
        <v>0.25324675324675322</v>
      </c>
      <c r="BF106" s="67">
        <f t="shared" si="36"/>
        <v>-0.42857142857142855</v>
      </c>
      <c r="BG106" s="66">
        <f t="shared" si="22"/>
        <v>0.18506493506493507</v>
      </c>
      <c r="BH106" s="68">
        <f t="shared" si="37"/>
        <v>0.39935064935064934</v>
      </c>
      <c r="BI106" s="69">
        <f t="shared" si="38"/>
        <v>-0.82792207792207795</v>
      </c>
      <c r="BJ106" s="66">
        <f t="shared" si="39"/>
        <v>-6.8993506493506496E-2</v>
      </c>
      <c r="BK106" s="66">
        <f t="shared" si="40"/>
        <v>1</v>
      </c>
      <c r="BL106" s="66"/>
      <c r="BM106" s="66"/>
      <c r="BN106" s="66">
        <v>0</v>
      </c>
      <c r="BO106" s="66">
        <v>0</v>
      </c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</row>
    <row r="107" spans="1:80" ht="12" customHeight="1" x14ac:dyDescent="0.25">
      <c r="A107" s="89" t="s">
        <v>237</v>
      </c>
      <c r="B107" s="53">
        <v>0</v>
      </c>
      <c r="C107" s="54" t="s">
        <v>78</v>
      </c>
      <c r="D107" s="55">
        <v>53.570048076923065</v>
      </c>
      <c r="E107" s="3" t="s">
        <v>238</v>
      </c>
      <c r="F107" s="56">
        <v>6</v>
      </c>
      <c r="G107" s="56">
        <v>1</v>
      </c>
      <c r="H107" s="57" t="e">
        <f>AN107/#REF!</f>
        <v>#REF!</v>
      </c>
      <c r="I107" s="58" t="s">
        <v>71</v>
      </c>
      <c r="J107" s="59">
        <v>0</v>
      </c>
      <c r="K107" s="60">
        <v>0</v>
      </c>
      <c r="L107" s="61">
        <v>-1</v>
      </c>
      <c r="M107" s="61">
        <v>1</v>
      </c>
      <c r="N107" s="61">
        <v>1</v>
      </c>
      <c r="O107" s="61">
        <v>2</v>
      </c>
      <c r="P107" s="61">
        <v>4</v>
      </c>
      <c r="Q107" s="61">
        <v>3</v>
      </c>
      <c r="R107" s="61">
        <v>0</v>
      </c>
      <c r="S107" s="61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61">
        <v>0</v>
      </c>
      <c r="AB107" s="61">
        <v>0</v>
      </c>
      <c r="AC107" s="61">
        <v>0</v>
      </c>
      <c r="AD107" s="61">
        <v>0</v>
      </c>
      <c r="AE107" s="61">
        <v>0</v>
      </c>
      <c r="AF107" s="61">
        <v>0</v>
      </c>
      <c r="AG107" s="61">
        <v>0</v>
      </c>
      <c r="AH107" s="61">
        <v>0</v>
      </c>
      <c r="AI107" s="61">
        <v>0</v>
      </c>
      <c r="AJ107" s="61">
        <v>0</v>
      </c>
      <c r="AK107" s="61">
        <v>0</v>
      </c>
      <c r="AL107" s="61">
        <v>0</v>
      </c>
      <c r="AM107" s="61">
        <v>0</v>
      </c>
      <c r="AN107" s="87">
        <f t="shared" si="23"/>
        <v>0.35714285714285715</v>
      </c>
      <c r="AO107" s="63">
        <f t="shared" si="41"/>
        <v>0.35714285714285715</v>
      </c>
      <c r="AP107" s="64">
        <v>0</v>
      </c>
      <c r="AQ107" s="64">
        <f t="shared" si="24"/>
        <v>0</v>
      </c>
      <c r="AR107" s="65">
        <f t="shared" si="42"/>
        <v>1.6233766233766236E-2</v>
      </c>
      <c r="AS107" s="66">
        <f t="shared" si="43"/>
        <v>0.11363636363636365</v>
      </c>
      <c r="AT107" s="67">
        <f t="shared" si="27"/>
        <v>-0.11363636363636365</v>
      </c>
      <c r="AU107" s="66"/>
      <c r="AV107" s="66">
        <f t="shared" si="28"/>
        <v>-0.11363636363636365</v>
      </c>
      <c r="AW107" s="66">
        <f t="shared" si="44"/>
        <v>0.11363636363636365</v>
      </c>
      <c r="AX107" s="67">
        <f t="shared" si="30"/>
        <v>-0.22727272727272729</v>
      </c>
      <c r="AY107" s="66"/>
      <c r="AZ107" s="66">
        <f t="shared" si="31"/>
        <v>-0.22727272727272729</v>
      </c>
      <c r="BA107" s="66">
        <f t="shared" si="45"/>
        <v>6.4935064935064943E-2</v>
      </c>
      <c r="BB107" s="67">
        <f t="shared" si="33"/>
        <v>-0.29220779220779225</v>
      </c>
      <c r="BC107" s="66"/>
      <c r="BD107" s="66">
        <f t="shared" si="34"/>
        <v>-0.29220779220779225</v>
      </c>
      <c r="BE107" s="66">
        <f t="shared" si="46"/>
        <v>0.42207792207792211</v>
      </c>
      <c r="BF107" s="67">
        <f t="shared" si="36"/>
        <v>-0.71428571428571441</v>
      </c>
      <c r="BG107" s="66">
        <f t="shared" si="22"/>
        <v>0.30844155844155846</v>
      </c>
      <c r="BH107" s="68">
        <f t="shared" si="37"/>
        <v>0.66558441558441561</v>
      </c>
      <c r="BI107" s="69">
        <f t="shared" si="38"/>
        <v>-1.3798701298701301</v>
      </c>
      <c r="BJ107" s="66">
        <f t="shared" si="39"/>
        <v>-0.22997835497835503</v>
      </c>
      <c r="BK107" s="66">
        <f t="shared" si="40"/>
        <v>1</v>
      </c>
      <c r="BL107" s="66"/>
      <c r="BM107" s="66"/>
      <c r="BN107" s="66">
        <v>0</v>
      </c>
      <c r="BO107" s="66">
        <v>0</v>
      </c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</row>
    <row r="108" spans="1:80" ht="12" customHeight="1" x14ac:dyDescent="0.25">
      <c r="A108" s="89" t="s">
        <v>239</v>
      </c>
      <c r="B108" s="53">
        <v>0</v>
      </c>
      <c r="C108" s="79" t="s">
        <v>240</v>
      </c>
      <c r="D108" s="55">
        <v>0</v>
      </c>
      <c r="E108" s="80" t="s">
        <v>241</v>
      </c>
      <c r="F108" s="56">
        <v>6</v>
      </c>
      <c r="G108" s="56">
        <v>1</v>
      </c>
      <c r="H108" s="57" t="e">
        <f>AN108/#REF!</f>
        <v>#REF!</v>
      </c>
      <c r="I108" s="58" t="s">
        <v>172</v>
      </c>
      <c r="J108" s="59">
        <v>0</v>
      </c>
      <c r="K108" s="60">
        <v>0</v>
      </c>
      <c r="L108" s="61">
        <v>2</v>
      </c>
      <c r="M108" s="61">
        <v>0</v>
      </c>
      <c r="N108" s="61">
        <v>4</v>
      </c>
      <c r="O108" s="61">
        <v>0</v>
      </c>
      <c r="P108" s="61">
        <v>0</v>
      </c>
      <c r="Q108" s="61">
        <v>0</v>
      </c>
      <c r="R108" s="61">
        <v>0</v>
      </c>
      <c r="S108" s="61">
        <v>0</v>
      </c>
      <c r="T108" s="61">
        <v>0</v>
      </c>
      <c r="U108" s="61">
        <v>0</v>
      </c>
      <c r="V108" s="61">
        <v>0</v>
      </c>
      <c r="W108" s="61">
        <v>0</v>
      </c>
      <c r="X108" s="61">
        <v>0</v>
      </c>
      <c r="Y108" s="61">
        <v>0</v>
      </c>
      <c r="Z108" s="61">
        <v>0</v>
      </c>
      <c r="AA108" s="61">
        <v>0</v>
      </c>
      <c r="AB108" s="61">
        <v>0</v>
      </c>
      <c r="AC108" s="61">
        <v>0</v>
      </c>
      <c r="AD108" s="61">
        <v>0</v>
      </c>
      <c r="AE108" s="61">
        <v>0</v>
      </c>
      <c r="AF108" s="61">
        <v>0</v>
      </c>
      <c r="AG108" s="61">
        <v>0</v>
      </c>
      <c r="AH108" s="61">
        <v>0</v>
      </c>
      <c r="AI108" s="61">
        <v>0</v>
      </c>
      <c r="AJ108" s="61">
        <v>0</v>
      </c>
      <c r="AK108" s="61">
        <v>0</v>
      </c>
      <c r="AL108" s="61">
        <v>0</v>
      </c>
      <c r="AM108" s="61">
        <v>0</v>
      </c>
      <c r="AN108" s="87">
        <f t="shared" si="23"/>
        <v>0.21428571428571427</v>
      </c>
      <c r="AO108" s="63">
        <f t="shared" si="41"/>
        <v>0.21428571428571427</v>
      </c>
      <c r="AP108" s="64">
        <v>0</v>
      </c>
      <c r="AQ108" s="64">
        <f t="shared" si="24"/>
        <v>0</v>
      </c>
      <c r="AR108" s="65">
        <f t="shared" si="42"/>
        <v>9.74025974025974E-3</v>
      </c>
      <c r="AS108" s="66">
        <f t="shared" si="43"/>
        <v>6.8181818181818177E-2</v>
      </c>
      <c r="AT108" s="67">
        <f t="shared" si="27"/>
        <v>-6.8181818181818177E-2</v>
      </c>
      <c r="AU108" s="66"/>
      <c r="AV108" s="66">
        <f t="shared" si="28"/>
        <v>-6.8181818181818177E-2</v>
      </c>
      <c r="AW108" s="66">
        <f t="shared" si="44"/>
        <v>6.8181818181818177E-2</v>
      </c>
      <c r="AX108" s="67">
        <f t="shared" si="30"/>
        <v>-0.13636363636363635</v>
      </c>
      <c r="AY108" s="66"/>
      <c r="AZ108" s="66">
        <f t="shared" si="31"/>
        <v>-0.13636363636363635</v>
      </c>
      <c r="BA108" s="66">
        <f t="shared" si="45"/>
        <v>3.896103896103896E-2</v>
      </c>
      <c r="BB108" s="67">
        <f t="shared" si="33"/>
        <v>-0.17532467532467533</v>
      </c>
      <c r="BC108" s="66"/>
      <c r="BD108" s="66">
        <f t="shared" si="34"/>
        <v>-0.17532467532467533</v>
      </c>
      <c r="BE108" s="66">
        <f t="shared" si="46"/>
        <v>0.25324675324675322</v>
      </c>
      <c r="BF108" s="67">
        <f t="shared" si="36"/>
        <v>-0.42857142857142855</v>
      </c>
      <c r="BG108" s="66">
        <f t="shared" si="22"/>
        <v>0.18506493506493507</v>
      </c>
      <c r="BH108" s="68">
        <f t="shared" si="37"/>
        <v>0.39935064935064934</v>
      </c>
      <c r="BI108" s="69">
        <f t="shared" si="38"/>
        <v>-0.82792207792207795</v>
      </c>
      <c r="BJ108" s="66">
        <f t="shared" si="39"/>
        <v>-0.13798701298701299</v>
      </c>
      <c r="BK108" s="66">
        <f t="shared" si="40"/>
        <v>1</v>
      </c>
      <c r="BL108" s="66"/>
      <c r="BM108" s="66"/>
      <c r="BN108" s="66">
        <v>0</v>
      </c>
      <c r="BO108" s="66">
        <v>0</v>
      </c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</row>
    <row r="109" spans="1:80" ht="12" customHeight="1" x14ac:dyDescent="0.25">
      <c r="A109" s="89" t="s">
        <v>242</v>
      </c>
      <c r="B109" s="53">
        <v>0</v>
      </c>
      <c r="C109" s="54" t="s">
        <v>95</v>
      </c>
      <c r="D109" s="55">
        <v>81.47981249999998</v>
      </c>
      <c r="E109" s="3" t="s">
        <v>96</v>
      </c>
      <c r="F109" s="56">
        <v>6</v>
      </c>
      <c r="G109" s="56">
        <v>1</v>
      </c>
      <c r="H109" s="57" t="e">
        <f>AN109/#REF!</f>
        <v>#REF!</v>
      </c>
      <c r="I109" s="58" t="s">
        <v>97</v>
      </c>
      <c r="J109" s="59">
        <v>0</v>
      </c>
      <c r="K109" s="60">
        <v>0</v>
      </c>
      <c r="L109" s="61">
        <v>0</v>
      </c>
      <c r="M109" s="61">
        <v>0</v>
      </c>
      <c r="N109" s="61">
        <v>0</v>
      </c>
      <c r="O109" s="61">
        <v>0</v>
      </c>
      <c r="P109" s="61">
        <v>0</v>
      </c>
      <c r="Q109" s="61">
        <v>0</v>
      </c>
      <c r="R109" s="61">
        <v>0</v>
      </c>
      <c r="S109" s="61">
        <v>0</v>
      </c>
      <c r="T109" s="61">
        <v>0</v>
      </c>
      <c r="U109" s="61">
        <v>0</v>
      </c>
      <c r="V109" s="61">
        <v>0</v>
      </c>
      <c r="W109" s="61">
        <v>0</v>
      </c>
      <c r="X109" s="61">
        <v>0</v>
      </c>
      <c r="Y109" s="61">
        <v>0</v>
      </c>
      <c r="Z109" s="61">
        <v>0</v>
      </c>
      <c r="AA109" s="61">
        <v>0</v>
      </c>
      <c r="AB109" s="61">
        <v>0</v>
      </c>
      <c r="AC109" s="61">
        <v>0</v>
      </c>
      <c r="AD109" s="61">
        <v>0</v>
      </c>
      <c r="AE109" s="61">
        <v>0</v>
      </c>
      <c r="AF109" s="61">
        <v>0</v>
      </c>
      <c r="AG109" s="61">
        <v>0</v>
      </c>
      <c r="AH109" s="61">
        <v>0</v>
      </c>
      <c r="AI109" s="61">
        <v>0</v>
      </c>
      <c r="AJ109" s="61">
        <v>0</v>
      </c>
      <c r="AK109" s="61">
        <v>0</v>
      </c>
      <c r="AL109" s="61">
        <v>0</v>
      </c>
      <c r="AM109" s="61">
        <v>0</v>
      </c>
      <c r="AN109" s="87">
        <f t="shared" si="23"/>
        <v>0</v>
      </c>
      <c r="AO109" s="63">
        <f t="shared" si="41"/>
        <v>0</v>
      </c>
      <c r="AP109" s="64">
        <v>0</v>
      </c>
      <c r="AQ109" s="64">
        <f t="shared" si="24"/>
        <v>0</v>
      </c>
      <c r="AR109" s="65">
        <f t="shared" si="42"/>
        <v>0</v>
      </c>
      <c r="AS109" s="66">
        <f t="shared" si="43"/>
        <v>0</v>
      </c>
      <c r="AT109" s="67">
        <f t="shared" si="27"/>
        <v>0</v>
      </c>
      <c r="AU109" s="66"/>
      <c r="AV109" s="66">
        <f t="shared" si="28"/>
        <v>0</v>
      </c>
      <c r="AW109" s="66">
        <f t="shared" si="44"/>
        <v>0</v>
      </c>
      <c r="AX109" s="67">
        <f t="shared" si="30"/>
        <v>0</v>
      </c>
      <c r="AY109" s="66"/>
      <c r="AZ109" s="66">
        <f t="shared" si="31"/>
        <v>0</v>
      </c>
      <c r="BA109" s="66">
        <f t="shared" si="45"/>
        <v>0</v>
      </c>
      <c r="BB109" s="67">
        <f t="shared" si="33"/>
        <v>0</v>
      </c>
      <c r="BC109" s="66"/>
      <c r="BD109" s="66">
        <f t="shared" si="34"/>
        <v>0</v>
      </c>
      <c r="BE109" s="66">
        <f t="shared" si="46"/>
        <v>0</v>
      </c>
      <c r="BF109" s="67">
        <f t="shared" si="36"/>
        <v>0</v>
      </c>
      <c r="BG109" s="66">
        <f t="shared" si="22"/>
        <v>0</v>
      </c>
      <c r="BH109" s="68">
        <f t="shared" si="37"/>
        <v>0</v>
      </c>
      <c r="BI109" s="69" t="str">
        <f t="shared" si="38"/>
        <v>0</v>
      </c>
      <c r="BJ109" s="66">
        <f t="shared" si="39"/>
        <v>0</v>
      </c>
      <c r="BK109" s="66">
        <f t="shared" si="40"/>
        <v>0</v>
      </c>
      <c r="BL109" s="66"/>
      <c r="BM109" s="66"/>
      <c r="BN109" s="66">
        <v>0</v>
      </c>
      <c r="BO109" s="66">
        <v>0</v>
      </c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</row>
    <row r="110" spans="1:80" ht="12" customHeight="1" x14ac:dyDescent="0.25">
      <c r="A110" s="89" t="s">
        <v>243</v>
      </c>
      <c r="B110" s="53">
        <v>0</v>
      </c>
      <c r="C110" s="54" t="s">
        <v>244</v>
      </c>
      <c r="D110" s="55">
        <v>83.468800000000002</v>
      </c>
      <c r="E110" s="3">
        <v>7135</v>
      </c>
      <c r="F110" s="56">
        <v>9</v>
      </c>
      <c r="G110" s="56">
        <v>9</v>
      </c>
      <c r="H110" s="57" t="e">
        <f>AN110/#REF!</f>
        <v>#REF!</v>
      </c>
      <c r="I110" s="58" t="s">
        <v>60</v>
      </c>
      <c r="J110" s="59">
        <v>0</v>
      </c>
      <c r="K110" s="60">
        <v>0</v>
      </c>
      <c r="L110" s="61">
        <v>0</v>
      </c>
      <c r="M110" s="61">
        <v>0</v>
      </c>
      <c r="N110" s="61">
        <v>0</v>
      </c>
      <c r="O110" s="61">
        <v>0</v>
      </c>
      <c r="P110" s="61">
        <v>0</v>
      </c>
      <c r="Q110" s="61">
        <v>0</v>
      </c>
      <c r="R110" s="61">
        <v>0</v>
      </c>
      <c r="S110" s="61">
        <v>0</v>
      </c>
      <c r="T110" s="61">
        <v>0</v>
      </c>
      <c r="U110" s="61">
        <v>0</v>
      </c>
      <c r="V110" s="61">
        <v>1</v>
      </c>
      <c r="W110" s="61">
        <v>0</v>
      </c>
      <c r="X110" s="61">
        <v>0</v>
      </c>
      <c r="Y110" s="61">
        <v>0</v>
      </c>
      <c r="Z110" s="61">
        <v>0</v>
      </c>
      <c r="AA110" s="61">
        <v>0</v>
      </c>
      <c r="AB110" s="61">
        <v>0</v>
      </c>
      <c r="AC110" s="61">
        <v>1</v>
      </c>
      <c r="AD110" s="61">
        <v>0</v>
      </c>
      <c r="AE110" s="61">
        <v>0</v>
      </c>
      <c r="AF110" s="61">
        <v>0</v>
      </c>
      <c r="AG110" s="61">
        <v>0</v>
      </c>
      <c r="AH110" s="61">
        <v>0</v>
      </c>
      <c r="AI110" s="61">
        <v>0</v>
      </c>
      <c r="AJ110" s="61">
        <v>0</v>
      </c>
      <c r="AK110" s="61">
        <v>0</v>
      </c>
      <c r="AL110" s="61">
        <v>0</v>
      </c>
      <c r="AM110" s="61">
        <v>0</v>
      </c>
      <c r="AN110" s="87">
        <f t="shared" si="23"/>
        <v>7.1428571428571425E-2</v>
      </c>
      <c r="AO110" s="63">
        <f t="shared" si="41"/>
        <v>7.1428571428571425E-2</v>
      </c>
      <c r="AP110" s="64">
        <v>0</v>
      </c>
      <c r="AQ110" s="64">
        <f t="shared" si="24"/>
        <v>0.125</v>
      </c>
      <c r="AR110" s="65">
        <f t="shared" si="42"/>
        <v>3.2467532467532465E-3</v>
      </c>
      <c r="AS110" s="66">
        <f t="shared" si="43"/>
        <v>2.2727272727272724E-2</v>
      </c>
      <c r="AT110" s="67">
        <f t="shared" si="27"/>
        <v>-2.2727272727272724E-2</v>
      </c>
      <c r="AU110" s="66"/>
      <c r="AV110" s="66">
        <f t="shared" si="28"/>
        <v>-2.2727272727272724E-2</v>
      </c>
      <c r="AW110" s="66">
        <f t="shared" si="44"/>
        <v>2.2727272727272724E-2</v>
      </c>
      <c r="AX110" s="67">
        <f t="shared" si="30"/>
        <v>-4.5454545454545449E-2</v>
      </c>
      <c r="AY110" s="66"/>
      <c r="AZ110" s="66">
        <f t="shared" si="31"/>
        <v>-4.5454545454545449E-2</v>
      </c>
      <c r="BA110" s="66">
        <f t="shared" si="45"/>
        <v>1.2987012987012986E-2</v>
      </c>
      <c r="BB110" s="67">
        <f t="shared" si="33"/>
        <v>-5.8441558441558433E-2</v>
      </c>
      <c r="BC110" s="66"/>
      <c r="BD110" s="66">
        <f t="shared" si="34"/>
        <v>-5.8441558441558433E-2</v>
      </c>
      <c r="BE110" s="66">
        <f t="shared" si="46"/>
        <v>8.4415584415584416E-2</v>
      </c>
      <c r="BF110" s="67">
        <f t="shared" si="36"/>
        <v>-0.14285714285714285</v>
      </c>
      <c r="BG110" s="66">
        <f t="shared" si="22"/>
        <v>6.1688311688311681E-2</v>
      </c>
      <c r="BH110" s="68">
        <f t="shared" si="37"/>
        <v>0.13311688311688311</v>
      </c>
      <c r="BI110" s="69">
        <f t="shared" si="38"/>
        <v>-0.27597402597402598</v>
      </c>
      <c r="BJ110" s="66">
        <f t="shared" si="39"/>
        <v>-3.0663780663780664E-2</v>
      </c>
      <c r="BK110" s="66">
        <f t="shared" si="40"/>
        <v>1</v>
      </c>
      <c r="BL110" s="66"/>
      <c r="BM110" s="66"/>
      <c r="BN110" s="66">
        <v>0</v>
      </c>
      <c r="BO110" s="66">
        <v>0</v>
      </c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</row>
    <row r="111" spans="1:80" ht="12" customHeight="1" x14ac:dyDescent="0.25">
      <c r="A111" s="89" t="s">
        <v>245</v>
      </c>
      <c r="B111" s="53">
        <v>0</v>
      </c>
      <c r="C111" s="73" t="s">
        <v>246</v>
      </c>
      <c r="D111" s="55">
        <v>0</v>
      </c>
      <c r="E111" s="74"/>
      <c r="F111" s="56">
        <v>6</v>
      </c>
      <c r="G111" s="56">
        <v>1</v>
      </c>
      <c r="H111" s="57" t="e">
        <f>AN111/#REF!</f>
        <v>#REF!</v>
      </c>
      <c r="I111" s="58" t="s">
        <v>93</v>
      </c>
      <c r="J111" s="59">
        <v>0</v>
      </c>
      <c r="K111" s="60">
        <v>0</v>
      </c>
      <c r="L111" s="61">
        <v>0</v>
      </c>
      <c r="M111" s="61">
        <v>0</v>
      </c>
      <c r="N111" s="61">
        <v>0</v>
      </c>
      <c r="O111" s="61">
        <v>0</v>
      </c>
      <c r="P111" s="61">
        <v>0</v>
      </c>
      <c r="Q111" s="61">
        <v>0</v>
      </c>
      <c r="R111" s="61">
        <v>0</v>
      </c>
      <c r="S111" s="61">
        <v>0</v>
      </c>
      <c r="T111" s="61">
        <v>0</v>
      </c>
      <c r="U111" s="61">
        <v>0</v>
      </c>
      <c r="V111" s="61">
        <v>0</v>
      </c>
      <c r="W111" s="61">
        <v>0</v>
      </c>
      <c r="X111" s="61">
        <v>0</v>
      </c>
      <c r="Y111" s="61">
        <v>0</v>
      </c>
      <c r="Z111" s="61">
        <v>0</v>
      </c>
      <c r="AA111" s="61">
        <v>0</v>
      </c>
      <c r="AB111" s="61">
        <v>0</v>
      </c>
      <c r="AC111" s="61">
        <v>0</v>
      </c>
      <c r="AD111" s="61">
        <v>0</v>
      </c>
      <c r="AE111" s="61">
        <v>0</v>
      </c>
      <c r="AF111" s="61">
        <v>0</v>
      </c>
      <c r="AG111" s="61">
        <v>0</v>
      </c>
      <c r="AH111" s="61">
        <v>0</v>
      </c>
      <c r="AI111" s="61">
        <v>0</v>
      </c>
      <c r="AJ111" s="61">
        <v>0</v>
      </c>
      <c r="AK111" s="61">
        <v>0</v>
      </c>
      <c r="AL111" s="61">
        <v>0</v>
      </c>
      <c r="AM111" s="61">
        <v>0</v>
      </c>
      <c r="AN111" s="87">
        <f t="shared" si="23"/>
        <v>0</v>
      </c>
      <c r="AO111" s="63">
        <f t="shared" si="41"/>
        <v>0</v>
      </c>
      <c r="AP111" s="64">
        <v>0</v>
      </c>
      <c r="AQ111" s="64">
        <f t="shared" si="24"/>
        <v>0</v>
      </c>
      <c r="AR111" s="65">
        <f t="shared" si="42"/>
        <v>0</v>
      </c>
      <c r="AS111" s="66">
        <f t="shared" si="43"/>
        <v>0</v>
      </c>
      <c r="AT111" s="67">
        <f t="shared" si="27"/>
        <v>0</v>
      </c>
      <c r="AU111" s="66"/>
      <c r="AV111" s="66">
        <f t="shared" si="28"/>
        <v>0</v>
      </c>
      <c r="AW111" s="66">
        <f t="shared" si="44"/>
        <v>0</v>
      </c>
      <c r="AX111" s="67">
        <f t="shared" si="30"/>
        <v>0</v>
      </c>
      <c r="AY111" s="66"/>
      <c r="AZ111" s="66">
        <f t="shared" si="31"/>
        <v>0</v>
      </c>
      <c r="BA111" s="66">
        <f t="shared" si="45"/>
        <v>0</v>
      </c>
      <c r="BB111" s="67">
        <f t="shared" si="33"/>
        <v>0</v>
      </c>
      <c r="BC111" s="66"/>
      <c r="BD111" s="66">
        <f t="shared" si="34"/>
        <v>0</v>
      </c>
      <c r="BE111" s="66">
        <f t="shared" si="46"/>
        <v>0</v>
      </c>
      <c r="BF111" s="67">
        <f t="shared" si="36"/>
        <v>0</v>
      </c>
      <c r="BG111" s="66">
        <f t="shared" si="22"/>
        <v>0</v>
      </c>
      <c r="BH111" s="68">
        <f t="shared" si="37"/>
        <v>0</v>
      </c>
      <c r="BI111" s="69" t="str">
        <f t="shared" si="38"/>
        <v>0</v>
      </c>
      <c r="BJ111" s="66">
        <f t="shared" si="39"/>
        <v>0</v>
      </c>
      <c r="BK111" s="66">
        <f t="shared" si="40"/>
        <v>0</v>
      </c>
      <c r="BL111" s="66"/>
      <c r="BM111" s="66"/>
      <c r="BN111" s="66">
        <v>0</v>
      </c>
      <c r="BO111" s="66">
        <v>0</v>
      </c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</row>
    <row r="112" spans="1:80" ht="12" customHeight="1" x14ac:dyDescent="0.25">
      <c r="A112" s="89" t="s">
        <v>247</v>
      </c>
      <c r="B112" s="53">
        <v>0</v>
      </c>
      <c r="C112" s="54" t="s">
        <v>102</v>
      </c>
      <c r="D112" s="55">
        <v>50.272833333333324</v>
      </c>
      <c r="E112" s="3" t="s">
        <v>138</v>
      </c>
      <c r="F112" s="56">
        <v>6</v>
      </c>
      <c r="G112" s="56">
        <v>1</v>
      </c>
      <c r="H112" s="57" t="e">
        <f>AN112/#REF!</f>
        <v>#REF!</v>
      </c>
      <c r="I112" s="58" t="s">
        <v>97</v>
      </c>
      <c r="J112" s="59">
        <v>0</v>
      </c>
      <c r="K112" s="60">
        <v>1</v>
      </c>
      <c r="L112" s="61">
        <v>0</v>
      </c>
      <c r="M112" s="61">
        <v>0</v>
      </c>
      <c r="N112" s="61">
        <v>0</v>
      </c>
      <c r="O112" s="61">
        <v>0</v>
      </c>
      <c r="P112" s="61">
        <v>1</v>
      </c>
      <c r="Q112" s="61">
        <v>1</v>
      </c>
      <c r="R112" s="61">
        <v>0</v>
      </c>
      <c r="S112" s="61">
        <v>1</v>
      </c>
      <c r="T112" s="61">
        <v>1</v>
      </c>
      <c r="U112" s="61">
        <v>0</v>
      </c>
      <c r="V112" s="61">
        <v>1</v>
      </c>
      <c r="W112" s="61">
        <v>1</v>
      </c>
      <c r="X112" s="61">
        <v>0</v>
      </c>
      <c r="Y112" s="61">
        <v>0</v>
      </c>
      <c r="Z112" s="88">
        <v>0</v>
      </c>
      <c r="AA112" s="88">
        <v>0</v>
      </c>
      <c r="AB112" s="88">
        <v>0</v>
      </c>
      <c r="AC112" s="61">
        <v>2</v>
      </c>
      <c r="AD112" s="61">
        <v>0</v>
      </c>
      <c r="AE112" s="61">
        <v>0</v>
      </c>
      <c r="AF112" s="61">
        <v>0</v>
      </c>
      <c r="AG112" s="61">
        <v>0</v>
      </c>
      <c r="AH112" s="61">
        <v>0</v>
      </c>
      <c r="AI112" s="61">
        <v>0</v>
      </c>
      <c r="AJ112" s="61">
        <v>0</v>
      </c>
      <c r="AK112" s="61">
        <v>0</v>
      </c>
      <c r="AL112" s="61">
        <v>0</v>
      </c>
      <c r="AM112" s="61">
        <v>0</v>
      </c>
      <c r="AN112" s="87">
        <f t="shared" si="23"/>
        <v>0.2857142857142857</v>
      </c>
      <c r="AO112" s="63">
        <f t="shared" si="41"/>
        <v>0.2857142857142857</v>
      </c>
      <c r="AP112" s="64">
        <v>0</v>
      </c>
      <c r="AQ112" s="64">
        <f t="shared" si="24"/>
        <v>0.375</v>
      </c>
      <c r="AR112" s="65">
        <f t="shared" si="42"/>
        <v>1.2987012987012986E-2</v>
      </c>
      <c r="AS112" s="66">
        <f t="shared" si="43"/>
        <v>9.0909090909090898E-2</v>
      </c>
      <c r="AT112" s="67">
        <f t="shared" si="27"/>
        <v>0.90909090909090906</v>
      </c>
      <c r="AU112" s="66"/>
      <c r="AV112" s="66">
        <f t="shared" si="28"/>
        <v>0.90909090909090906</v>
      </c>
      <c r="AW112" s="66">
        <f t="shared" si="44"/>
        <v>9.0909090909090898E-2</v>
      </c>
      <c r="AX112" s="67">
        <f t="shared" si="30"/>
        <v>0.81818181818181812</v>
      </c>
      <c r="AY112" s="66"/>
      <c r="AZ112" s="66">
        <f t="shared" si="31"/>
        <v>0.81818181818181812</v>
      </c>
      <c r="BA112" s="66">
        <f t="shared" si="45"/>
        <v>5.1948051948051945E-2</v>
      </c>
      <c r="BB112" s="67">
        <f t="shared" si="33"/>
        <v>0.76623376623376616</v>
      </c>
      <c r="BC112" s="66"/>
      <c r="BD112" s="66">
        <f t="shared" si="34"/>
        <v>0.76623376623376616</v>
      </c>
      <c r="BE112" s="66">
        <f t="shared" si="46"/>
        <v>0.33766233766233766</v>
      </c>
      <c r="BF112" s="67">
        <f t="shared" si="36"/>
        <v>0.42857142857142849</v>
      </c>
      <c r="BG112" s="66">
        <f t="shared" si="22"/>
        <v>0.24675324675324672</v>
      </c>
      <c r="BH112" s="68">
        <f t="shared" si="37"/>
        <v>0.53246753246753242</v>
      </c>
      <c r="BI112" s="69">
        <f t="shared" si="38"/>
        <v>-0.10389610389610393</v>
      </c>
      <c r="BJ112" s="66">
        <f t="shared" si="39"/>
        <v>-1.7316017316017323E-2</v>
      </c>
      <c r="BK112" s="66">
        <f t="shared" si="40"/>
        <v>1</v>
      </c>
      <c r="BL112" s="66"/>
      <c r="BM112" s="66"/>
      <c r="BN112" s="66">
        <v>0</v>
      </c>
      <c r="BO112" s="66">
        <v>0</v>
      </c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</row>
    <row r="113" spans="1:88" ht="12" customHeight="1" x14ac:dyDescent="0.25">
      <c r="A113" s="89" t="s">
        <v>248</v>
      </c>
      <c r="B113" s="53">
        <v>0</v>
      </c>
      <c r="C113" s="54" t="s">
        <v>249</v>
      </c>
      <c r="D113" s="55">
        <v>91.677281249999993</v>
      </c>
      <c r="E113" s="3" t="s">
        <v>250</v>
      </c>
      <c r="F113" s="56">
        <v>6</v>
      </c>
      <c r="G113" s="56">
        <v>1</v>
      </c>
      <c r="H113" s="57" t="e">
        <f>AN113/#REF!</f>
        <v>#REF!</v>
      </c>
      <c r="I113" s="58" t="s">
        <v>97</v>
      </c>
      <c r="J113" s="59">
        <v>0</v>
      </c>
      <c r="K113" s="60">
        <v>0</v>
      </c>
      <c r="L113" s="61">
        <v>2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0</v>
      </c>
      <c r="S113" s="61">
        <v>0</v>
      </c>
      <c r="T113" s="61">
        <v>0</v>
      </c>
      <c r="U113" s="61">
        <v>2</v>
      </c>
      <c r="V113" s="61">
        <v>0</v>
      </c>
      <c r="W113" s="61">
        <v>0</v>
      </c>
      <c r="X113" s="61">
        <v>1</v>
      </c>
      <c r="Y113" s="61">
        <v>0</v>
      </c>
      <c r="Z113" s="61">
        <v>0</v>
      </c>
      <c r="AA113" s="61">
        <v>0</v>
      </c>
      <c r="AB113" s="61">
        <v>0</v>
      </c>
      <c r="AC113" s="61">
        <v>0</v>
      </c>
      <c r="AD113" s="61">
        <v>0</v>
      </c>
      <c r="AE113" s="61">
        <v>0</v>
      </c>
      <c r="AF113" s="61">
        <v>0</v>
      </c>
      <c r="AG113" s="61">
        <v>0</v>
      </c>
      <c r="AH113" s="61">
        <v>0</v>
      </c>
      <c r="AI113" s="61">
        <v>0</v>
      </c>
      <c r="AJ113" s="61">
        <v>0</v>
      </c>
      <c r="AK113" s="61">
        <v>0</v>
      </c>
      <c r="AL113" s="61">
        <v>0</v>
      </c>
      <c r="AM113" s="61">
        <v>3</v>
      </c>
      <c r="AN113" s="87">
        <f t="shared" si="23"/>
        <v>0.2857142857142857</v>
      </c>
      <c r="AO113" s="63">
        <f t="shared" si="41"/>
        <v>0.2857142857142857</v>
      </c>
      <c r="AP113" s="64">
        <v>0</v>
      </c>
      <c r="AQ113" s="64">
        <f t="shared" si="24"/>
        <v>0.375</v>
      </c>
      <c r="AR113" s="65">
        <f t="shared" si="42"/>
        <v>1.2987012987012986E-2</v>
      </c>
      <c r="AS113" s="66">
        <f t="shared" si="43"/>
        <v>9.0909090909090898E-2</v>
      </c>
      <c r="AT113" s="67">
        <f t="shared" si="27"/>
        <v>-9.0909090909090898E-2</v>
      </c>
      <c r="AU113" s="66"/>
      <c r="AV113" s="66">
        <f t="shared" si="28"/>
        <v>-9.0909090909090898E-2</v>
      </c>
      <c r="AW113" s="66">
        <f t="shared" si="44"/>
        <v>9.0909090909090898E-2</v>
      </c>
      <c r="AX113" s="67">
        <f t="shared" si="30"/>
        <v>-0.1818181818181818</v>
      </c>
      <c r="AY113" s="66"/>
      <c r="AZ113" s="66">
        <f t="shared" si="31"/>
        <v>-0.1818181818181818</v>
      </c>
      <c r="BA113" s="66">
        <f t="shared" si="45"/>
        <v>5.1948051948051945E-2</v>
      </c>
      <c r="BB113" s="67">
        <f t="shared" si="33"/>
        <v>-0.23376623376623373</v>
      </c>
      <c r="BC113" s="66"/>
      <c r="BD113" s="66">
        <f t="shared" si="34"/>
        <v>-0.23376623376623373</v>
      </c>
      <c r="BE113" s="66">
        <f t="shared" si="46"/>
        <v>0.33766233766233766</v>
      </c>
      <c r="BF113" s="67">
        <f t="shared" si="36"/>
        <v>-0.5714285714285714</v>
      </c>
      <c r="BG113" s="66">
        <f t="shared" si="22"/>
        <v>0.24675324675324672</v>
      </c>
      <c r="BH113" s="68">
        <f t="shared" si="37"/>
        <v>0.53246753246753242</v>
      </c>
      <c r="BI113" s="69">
        <f t="shared" si="38"/>
        <v>-1.1038961038961039</v>
      </c>
      <c r="BJ113" s="66">
        <f t="shared" si="39"/>
        <v>-0.183982683982684</v>
      </c>
      <c r="BK113" s="66">
        <f t="shared" si="40"/>
        <v>1</v>
      </c>
      <c r="BL113" s="72">
        <v>3</v>
      </c>
      <c r="BM113" s="66">
        <v>3</v>
      </c>
      <c r="BN113" s="66">
        <v>0</v>
      </c>
      <c r="BO113" s="66">
        <v>0</v>
      </c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</row>
    <row r="114" spans="1:88" ht="12" customHeight="1" x14ac:dyDescent="0.25">
      <c r="A114" s="89" t="s">
        <v>251</v>
      </c>
      <c r="B114" s="53">
        <v>0</v>
      </c>
      <c r="C114" s="54" t="s">
        <v>95</v>
      </c>
      <c r="D114" s="55">
        <v>81.47981249999998</v>
      </c>
      <c r="E114" s="3" t="s">
        <v>96</v>
      </c>
      <c r="F114" s="56">
        <v>6</v>
      </c>
      <c r="G114" s="56">
        <v>1</v>
      </c>
      <c r="H114" s="57" t="e">
        <f>AN114/#REF!</f>
        <v>#REF!</v>
      </c>
      <c r="I114" s="58" t="s">
        <v>97</v>
      </c>
      <c r="J114" s="59">
        <v>0</v>
      </c>
      <c r="K114" s="60">
        <v>0</v>
      </c>
      <c r="L114" s="61">
        <v>0</v>
      </c>
      <c r="M114" s="61">
        <v>0</v>
      </c>
      <c r="N114" s="61">
        <v>0</v>
      </c>
      <c r="O114" s="61">
        <v>0</v>
      </c>
      <c r="P114" s="61">
        <v>0</v>
      </c>
      <c r="Q114" s="61">
        <v>0</v>
      </c>
      <c r="R114" s="61">
        <v>0</v>
      </c>
      <c r="S114" s="61">
        <v>0</v>
      </c>
      <c r="T114" s="61">
        <v>0</v>
      </c>
      <c r="U114" s="61">
        <v>0</v>
      </c>
      <c r="V114" s="61">
        <v>0</v>
      </c>
      <c r="W114" s="61">
        <v>0</v>
      </c>
      <c r="X114" s="61">
        <v>0</v>
      </c>
      <c r="Y114" s="61">
        <v>0</v>
      </c>
      <c r="Z114" s="61">
        <v>0</v>
      </c>
      <c r="AA114" s="61">
        <v>0</v>
      </c>
      <c r="AB114" s="61">
        <v>0</v>
      </c>
      <c r="AC114" s="61">
        <v>0</v>
      </c>
      <c r="AD114" s="61">
        <v>0</v>
      </c>
      <c r="AE114" s="61">
        <v>0</v>
      </c>
      <c r="AF114" s="61">
        <v>0</v>
      </c>
      <c r="AG114" s="61">
        <v>0</v>
      </c>
      <c r="AH114" s="61">
        <v>0</v>
      </c>
      <c r="AI114" s="61">
        <v>0</v>
      </c>
      <c r="AJ114" s="61">
        <v>0</v>
      </c>
      <c r="AK114" s="61">
        <v>0</v>
      </c>
      <c r="AL114" s="61">
        <v>0</v>
      </c>
      <c r="AM114" s="61">
        <v>0</v>
      </c>
      <c r="AN114" s="87">
        <f t="shared" si="23"/>
        <v>0</v>
      </c>
      <c r="AO114" s="63">
        <f t="shared" si="41"/>
        <v>0</v>
      </c>
      <c r="AP114" s="64">
        <v>0</v>
      </c>
      <c r="AQ114" s="64">
        <f t="shared" si="24"/>
        <v>0</v>
      </c>
      <c r="AR114" s="65">
        <f t="shared" si="42"/>
        <v>0</v>
      </c>
      <c r="AS114" s="66">
        <f t="shared" si="43"/>
        <v>0</v>
      </c>
      <c r="AT114" s="67">
        <f t="shared" si="27"/>
        <v>0</v>
      </c>
      <c r="AU114" s="66"/>
      <c r="AV114" s="66">
        <f t="shared" si="28"/>
        <v>0</v>
      </c>
      <c r="AW114" s="66">
        <f t="shared" si="44"/>
        <v>0</v>
      </c>
      <c r="AX114" s="67">
        <f t="shared" si="30"/>
        <v>0</v>
      </c>
      <c r="AY114" s="66"/>
      <c r="AZ114" s="66">
        <f t="shared" si="31"/>
        <v>0</v>
      </c>
      <c r="BA114" s="66">
        <f t="shared" si="45"/>
        <v>0</v>
      </c>
      <c r="BB114" s="67">
        <f t="shared" si="33"/>
        <v>0</v>
      </c>
      <c r="BC114" s="66"/>
      <c r="BD114" s="66">
        <f t="shared" si="34"/>
        <v>0</v>
      </c>
      <c r="BE114" s="66">
        <f t="shared" si="46"/>
        <v>0</v>
      </c>
      <c r="BF114" s="67">
        <f t="shared" si="36"/>
        <v>0</v>
      </c>
      <c r="BG114" s="66">
        <f t="shared" si="22"/>
        <v>0</v>
      </c>
      <c r="BH114" s="68">
        <f t="shared" si="37"/>
        <v>0</v>
      </c>
      <c r="BI114" s="69" t="str">
        <f t="shared" si="38"/>
        <v>0</v>
      </c>
      <c r="BJ114" s="66">
        <f t="shared" si="39"/>
        <v>0</v>
      </c>
      <c r="BK114" s="66">
        <f t="shared" si="40"/>
        <v>0</v>
      </c>
      <c r="BL114" s="66"/>
      <c r="BM114" s="66"/>
      <c r="BN114" s="66">
        <v>0</v>
      </c>
      <c r="BO114" s="66">
        <v>0</v>
      </c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</row>
    <row r="115" spans="1:88" ht="12" customHeight="1" x14ac:dyDescent="0.25">
      <c r="A115" s="89" t="s">
        <v>252</v>
      </c>
      <c r="B115" s="53">
        <v>0</v>
      </c>
      <c r="C115" s="54" t="s">
        <v>102</v>
      </c>
      <c r="D115" s="55">
        <v>50.272833333333324</v>
      </c>
      <c r="E115" s="3" t="s">
        <v>138</v>
      </c>
      <c r="F115" s="56">
        <v>6</v>
      </c>
      <c r="G115" s="56">
        <v>1</v>
      </c>
      <c r="H115" s="57" t="e">
        <f>AN115/#REF!</f>
        <v>#REF!</v>
      </c>
      <c r="I115" s="58" t="s">
        <v>97</v>
      </c>
      <c r="J115" s="59">
        <v>0</v>
      </c>
      <c r="K115" s="60">
        <v>1</v>
      </c>
      <c r="L115" s="61">
        <v>0</v>
      </c>
      <c r="M115" s="61">
        <v>0</v>
      </c>
      <c r="N115" s="61">
        <v>0</v>
      </c>
      <c r="O115" s="61">
        <v>0</v>
      </c>
      <c r="P115" s="61">
        <v>1</v>
      </c>
      <c r="Q115" s="61">
        <v>1</v>
      </c>
      <c r="R115" s="61">
        <v>0</v>
      </c>
      <c r="S115" s="61">
        <v>1</v>
      </c>
      <c r="T115" s="61">
        <v>1</v>
      </c>
      <c r="U115" s="61">
        <v>0</v>
      </c>
      <c r="V115" s="61">
        <v>1</v>
      </c>
      <c r="W115" s="61">
        <v>1</v>
      </c>
      <c r="X115" s="61">
        <v>0</v>
      </c>
      <c r="Y115" s="61">
        <v>0</v>
      </c>
      <c r="Z115" s="88">
        <v>0</v>
      </c>
      <c r="AA115" s="88">
        <v>0</v>
      </c>
      <c r="AB115" s="88">
        <v>0</v>
      </c>
      <c r="AC115" s="61">
        <v>2</v>
      </c>
      <c r="AD115" s="61">
        <v>0</v>
      </c>
      <c r="AE115" s="61">
        <v>0</v>
      </c>
      <c r="AF115" s="61">
        <v>0</v>
      </c>
      <c r="AG115" s="61">
        <v>0</v>
      </c>
      <c r="AH115" s="61">
        <v>0</v>
      </c>
      <c r="AI115" s="61">
        <v>0</v>
      </c>
      <c r="AJ115" s="61">
        <v>0</v>
      </c>
      <c r="AK115" s="61">
        <v>0</v>
      </c>
      <c r="AL115" s="61">
        <v>0</v>
      </c>
      <c r="AM115" s="61">
        <v>20</v>
      </c>
      <c r="AN115" s="87">
        <f t="shared" si="23"/>
        <v>2</v>
      </c>
      <c r="AO115" s="63">
        <f t="shared" si="41"/>
        <v>1</v>
      </c>
      <c r="AP115" s="64">
        <v>1</v>
      </c>
      <c r="AQ115" s="64">
        <f t="shared" si="24"/>
        <v>0.375</v>
      </c>
      <c r="AR115" s="65">
        <f t="shared" si="42"/>
        <v>9.0909090909090912E-2</v>
      </c>
      <c r="AS115" s="66">
        <f t="shared" si="43"/>
        <v>0.63636363636363635</v>
      </c>
      <c r="AT115" s="67">
        <f t="shared" si="27"/>
        <v>0.36363636363636365</v>
      </c>
      <c r="AU115" s="66"/>
      <c r="AV115" s="66">
        <f t="shared" si="28"/>
        <v>0.36363636363636365</v>
      </c>
      <c r="AW115" s="66">
        <f t="shared" si="44"/>
        <v>0.63636363636363635</v>
      </c>
      <c r="AX115" s="67">
        <f t="shared" si="30"/>
        <v>-0.27272727272727271</v>
      </c>
      <c r="AY115" s="66">
        <v>12</v>
      </c>
      <c r="AZ115" s="66">
        <f t="shared" si="31"/>
        <v>11.727272727272727</v>
      </c>
      <c r="BA115" s="66">
        <f t="shared" si="45"/>
        <v>0.36363636363636365</v>
      </c>
      <c r="BB115" s="67">
        <f t="shared" si="33"/>
        <v>11.363636363636363</v>
      </c>
      <c r="BC115" s="72">
        <v>3</v>
      </c>
      <c r="BD115" s="66">
        <f t="shared" si="34"/>
        <v>14.363636363636363</v>
      </c>
      <c r="BE115" s="66">
        <f t="shared" si="46"/>
        <v>2.3636363636363638</v>
      </c>
      <c r="BF115" s="67">
        <f t="shared" si="36"/>
        <v>12</v>
      </c>
      <c r="BG115" s="66">
        <f t="shared" si="22"/>
        <v>1.7272727272727273</v>
      </c>
      <c r="BH115" s="68">
        <f t="shared" si="37"/>
        <v>3.7272727272727275</v>
      </c>
      <c r="BI115" s="69">
        <f t="shared" si="38"/>
        <v>8.2727272727272734</v>
      </c>
      <c r="BJ115" s="66">
        <f t="shared" si="39"/>
        <v>1.3787878787878789</v>
      </c>
      <c r="BK115" s="66">
        <f t="shared" si="40"/>
        <v>2</v>
      </c>
      <c r="BL115" s="66"/>
      <c r="BM115" s="66"/>
      <c r="BN115" s="66">
        <v>0</v>
      </c>
      <c r="BO115" s="66">
        <v>0</v>
      </c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</row>
    <row r="116" spans="1:88" ht="12" customHeight="1" x14ac:dyDescent="0.25">
      <c r="A116" s="89" t="s">
        <v>253</v>
      </c>
      <c r="B116" s="53">
        <v>0</v>
      </c>
      <c r="C116" s="54" t="s">
        <v>244</v>
      </c>
      <c r="D116" s="55">
        <v>83.468800000000002</v>
      </c>
      <c r="E116" s="3">
        <v>7135</v>
      </c>
      <c r="F116" s="56">
        <v>6</v>
      </c>
      <c r="G116" s="56">
        <v>1</v>
      </c>
      <c r="H116" s="57" t="e">
        <f>AN116/#REF!</f>
        <v>#REF!</v>
      </c>
      <c r="I116" s="58" t="s">
        <v>60</v>
      </c>
      <c r="J116" s="59">
        <v>0</v>
      </c>
      <c r="K116" s="60">
        <v>38</v>
      </c>
      <c r="L116" s="61">
        <v>0</v>
      </c>
      <c r="M116" s="61">
        <v>0</v>
      </c>
      <c r="N116" s="61">
        <v>0</v>
      </c>
      <c r="O116" s="61">
        <v>0</v>
      </c>
      <c r="P116" s="61">
        <v>0</v>
      </c>
      <c r="Q116" s="61">
        <v>0</v>
      </c>
      <c r="R116" s="61">
        <v>0</v>
      </c>
      <c r="S116" s="61">
        <v>0</v>
      </c>
      <c r="T116" s="61">
        <v>0</v>
      </c>
      <c r="U116" s="61">
        <v>0</v>
      </c>
      <c r="V116" s="61">
        <v>1</v>
      </c>
      <c r="W116" s="61">
        <v>0</v>
      </c>
      <c r="X116" s="61">
        <v>0</v>
      </c>
      <c r="Y116" s="61">
        <v>0</v>
      </c>
      <c r="Z116" s="61">
        <v>0</v>
      </c>
      <c r="AA116" s="61">
        <v>0</v>
      </c>
      <c r="AB116" s="61">
        <v>0</v>
      </c>
      <c r="AC116" s="61">
        <v>1</v>
      </c>
      <c r="AD116" s="61">
        <v>0</v>
      </c>
      <c r="AE116" s="61">
        <v>0</v>
      </c>
      <c r="AF116" s="61">
        <v>0</v>
      </c>
      <c r="AG116" s="61">
        <v>0</v>
      </c>
      <c r="AH116" s="61">
        <v>0</v>
      </c>
      <c r="AI116" s="61">
        <v>0</v>
      </c>
      <c r="AJ116" s="61">
        <v>0</v>
      </c>
      <c r="AK116" s="61">
        <v>0</v>
      </c>
      <c r="AL116" s="61">
        <v>0</v>
      </c>
      <c r="AM116" s="61">
        <v>0</v>
      </c>
      <c r="AN116" s="87">
        <f t="shared" si="23"/>
        <v>25.071428571428573</v>
      </c>
      <c r="AO116" s="63">
        <f t="shared" si="41"/>
        <v>7.1428571428571425E-2</v>
      </c>
      <c r="AP116" s="64">
        <v>25</v>
      </c>
      <c r="AQ116" s="64">
        <f t="shared" si="24"/>
        <v>0.125</v>
      </c>
      <c r="AR116" s="65">
        <f t="shared" si="42"/>
        <v>1.1396103896103897</v>
      </c>
      <c r="AS116" s="66">
        <f t="shared" si="43"/>
        <v>7.9772727272727284</v>
      </c>
      <c r="AT116" s="67">
        <f t="shared" si="27"/>
        <v>30.022727272727273</v>
      </c>
      <c r="AU116" s="66"/>
      <c r="AV116" s="66">
        <f t="shared" si="28"/>
        <v>30.022727272727273</v>
      </c>
      <c r="AW116" s="66">
        <f t="shared" si="44"/>
        <v>7.9772727272727284</v>
      </c>
      <c r="AX116" s="67">
        <f t="shared" si="30"/>
        <v>22.045454545454547</v>
      </c>
      <c r="AY116" s="66"/>
      <c r="AZ116" s="66">
        <f t="shared" si="31"/>
        <v>22.045454545454547</v>
      </c>
      <c r="BA116" s="66">
        <f t="shared" si="45"/>
        <v>4.558441558441559</v>
      </c>
      <c r="BB116" s="67">
        <f t="shared" si="33"/>
        <v>17.487012987012989</v>
      </c>
      <c r="BC116" s="66">
        <v>72</v>
      </c>
      <c r="BD116" s="66">
        <f t="shared" si="34"/>
        <v>89.487012987012989</v>
      </c>
      <c r="BE116" s="66">
        <f t="shared" si="46"/>
        <v>29.629870129870135</v>
      </c>
      <c r="BF116" s="67">
        <f t="shared" si="36"/>
        <v>59.857142857142854</v>
      </c>
      <c r="BG116" s="66">
        <f t="shared" si="22"/>
        <v>21.652597402597404</v>
      </c>
      <c r="BH116" s="68">
        <f t="shared" si="37"/>
        <v>46.724025974025977</v>
      </c>
      <c r="BI116" s="69">
        <f t="shared" si="38"/>
        <v>13.133116883116877</v>
      </c>
      <c r="BJ116" s="66">
        <f t="shared" si="39"/>
        <v>2.1888528138528129</v>
      </c>
      <c r="BK116" s="66">
        <f t="shared" si="40"/>
        <v>3</v>
      </c>
      <c r="BL116" s="66"/>
      <c r="BM116" s="66"/>
      <c r="BN116" s="66">
        <v>0</v>
      </c>
      <c r="BO116" s="66">
        <v>0</v>
      </c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</row>
    <row r="117" spans="1:88" ht="12" customHeight="1" x14ac:dyDescent="0.25">
      <c r="A117" s="89" t="s">
        <v>254</v>
      </c>
      <c r="B117" s="53"/>
      <c r="C117" s="54"/>
      <c r="D117" s="55"/>
      <c r="E117" s="3"/>
      <c r="F117" s="56">
        <v>6</v>
      </c>
      <c r="G117" s="56">
        <v>1</v>
      </c>
      <c r="H117" s="57"/>
      <c r="I117" s="58"/>
      <c r="J117" s="59"/>
      <c r="K117" s="60">
        <v>6</v>
      </c>
      <c r="L117" s="61"/>
      <c r="M117" s="61"/>
      <c r="N117" s="61"/>
      <c r="O117" s="61"/>
      <c r="P117" s="61"/>
      <c r="Q117" s="61"/>
      <c r="R117" s="61"/>
      <c r="S117" s="61">
        <v>0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61">
        <v>0</v>
      </c>
      <c r="AB117" s="61">
        <v>0</v>
      </c>
      <c r="AC117" s="61">
        <v>0</v>
      </c>
      <c r="AD117" s="61">
        <v>0</v>
      </c>
      <c r="AE117" s="61">
        <v>0</v>
      </c>
      <c r="AF117" s="61">
        <v>0</v>
      </c>
      <c r="AG117" s="61">
        <v>0</v>
      </c>
      <c r="AH117" s="61">
        <v>0</v>
      </c>
      <c r="AI117" s="61">
        <v>0</v>
      </c>
      <c r="AJ117" s="61">
        <v>0</v>
      </c>
      <c r="AK117" s="61">
        <v>0</v>
      </c>
      <c r="AL117" s="61">
        <v>0</v>
      </c>
      <c r="AM117" s="61">
        <v>0</v>
      </c>
      <c r="AN117" s="87">
        <f t="shared" si="23"/>
        <v>0</v>
      </c>
      <c r="AO117" s="63">
        <f t="shared" si="41"/>
        <v>0</v>
      </c>
      <c r="AP117" s="64">
        <v>0</v>
      </c>
      <c r="AQ117" s="64">
        <f t="shared" si="24"/>
        <v>0</v>
      </c>
      <c r="AR117" s="65">
        <f t="shared" si="42"/>
        <v>0</v>
      </c>
      <c r="AS117" s="66">
        <f t="shared" si="43"/>
        <v>0</v>
      </c>
      <c r="AT117" s="67">
        <f t="shared" si="27"/>
        <v>6</v>
      </c>
      <c r="AU117" s="66"/>
      <c r="AV117" s="66">
        <f t="shared" si="28"/>
        <v>6</v>
      </c>
      <c r="AW117" s="66">
        <f t="shared" si="44"/>
        <v>0</v>
      </c>
      <c r="AX117" s="67">
        <f t="shared" si="30"/>
        <v>6</v>
      </c>
      <c r="AY117" s="66"/>
      <c r="AZ117" s="66">
        <f t="shared" si="31"/>
        <v>6</v>
      </c>
      <c r="BA117" s="66">
        <f t="shared" si="45"/>
        <v>0</v>
      </c>
      <c r="BB117" s="67">
        <f t="shared" si="33"/>
        <v>6</v>
      </c>
      <c r="BC117" s="66"/>
      <c r="BD117" s="66">
        <f t="shared" si="34"/>
        <v>6</v>
      </c>
      <c r="BE117" s="66">
        <f t="shared" si="46"/>
        <v>0</v>
      </c>
      <c r="BF117" s="67">
        <f t="shared" si="36"/>
        <v>6</v>
      </c>
      <c r="BG117" s="68">
        <f t="shared" si="22"/>
        <v>0</v>
      </c>
      <c r="BH117" s="68">
        <f t="shared" si="37"/>
        <v>0</v>
      </c>
      <c r="BI117" s="69" t="str">
        <f t="shared" si="38"/>
        <v>0</v>
      </c>
      <c r="BJ117" s="66">
        <f t="shared" si="39"/>
        <v>0</v>
      </c>
      <c r="BK117" s="66">
        <f t="shared" si="40"/>
        <v>0</v>
      </c>
      <c r="BL117" s="66"/>
      <c r="BM117" s="66"/>
      <c r="BN117" s="66">
        <v>0</v>
      </c>
      <c r="BO117" s="66">
        <v>0</v>
      </c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</row>
    <row r="118" spans="1:88" ht="12" customHeight="1" x14ac:dyDescent="0.25">
      <c r="A118" s="89" t="s">
        <v>255</v>
      </c>
      <c r="B118" s="53" t="s">
        <v>255</v>
      </c>
      <c r="C118" s="54" t="s">
        <v>118</v>
      </c>
      <c r="D118" s="55">
        <v>10.382199999999999</v>
      </c>
      <c r="E118" s="3">
        <v>8540</v>
      </c>
      <c r="F118" s="56">
        <v>9</v>
      </c>
      <c r="G118" s="56">
        <v>9</v>
      </c>
      <c r="H118" s="57" t="e">
        <f>AN118/#REF!</f>
        <v>#REF!</v>
      </c>
      <c r="I118" s="58" t="s">
        <v>97</v>
      </c>
      <c r="J118" s="59">
        <v>0</v>
      </c>
      <c r="K118" s="60">
        <v>0</v>
      </c>
      <c r="L118" s="61">
        <v>0</v>
      </c>
      <c r="M118" s="61">
        <v>0</v>
      </c>
      <c r="N118" s="61">
        <v>0</v>
      </c>
      <c r="O118" s="61">
        <v>0</v>
      </c>
      <c r="P118" s="61">
        <v>0</v>
      </c>
      <c r="Q118" s="61">
        <v>0</v>
      </c>
      <c r="R118" s="61">
        <v>0</v>
      </c>
      <c r="S118" s="61">
        <v>0</v>
      </c>
      <c r="T118" s="61">
        <v>0</v>
      </c>
      <c r="U118" s="61">
        <v>0</v>
      </c>
      <c r="V118" s="61">
        <v>0</v>
      </c>
      <c r="W118" s="61">
        <v>0</v>
      </c>
      <c r="X118" s="61">
        <v>0</v>
      </c>
      <c r="Y118" s="61">
        <v>0</v>
      </c>
      <c r="Z118" s="61">
        <v>0</v>
      </c>
      <c r="AA118" s="61">
        <v>0</v>
      </c>
      <c r="AB118" s="61">
        <v>0</v>
      </c>
      <c r="AC118" s="61">
        <v>0</v>
      </c>
      <c r="AD118" s="61">
        <v>0</v>
      </c>
      <c r="AE118" s="61">
        <v>0</v>
      </c>
      <c r="AF118" s="61">
        <v>0</v>
      </c>
      <c r="AG118" s="61">
        <v>0</v>
      </c>
      <c r="AH118" s="61">
        <v>0</v>
      </c>
      <c r="AI118" s="61">
        <v>0</v>
      </c>
      <c r="AJ118" s="61">
        <v>0</v>
      </c>
      <c r="AK118" s="61">
        <v>0</v>
      </c>
      <c r="AL118" s="61">
        <v>0</v>
      </c>
      <c r="AM118" s="61">
        <v>0</v>
      </c>
      <c r="AN118" s="87">
        <f t="shared" si="23"/>
        <v>0</v>
      </c>
      <c r="AO118" s="63">
        <f t="shared" si="41"/>
        <v>0</v>
      </c>
      <c r="AP118" s="64">
        <v>0</v>
      </c>
      <c r="AQ118" s="64">
        <f t="shared" si="24"/>
        <v>0</v>
      </c>
      <c r="AR118" s="65">
        <f t="shared" si="42"/>
        <v>0</v>
      </c>
      <c r="AS118" s="66">
        <f t="shared" si="43"/>
        <v>0</v>
      </c>
      <c r="AT118" s="67">
        <f t="shared" si="27"/>
        <v>0</v>
      </c>
      <c r="AU118" s="66"/>
      <c r="AV118" s="66">
        <f t="shared" si="28"/>
        <v>0</v>
      </c>
      <c r="AW118" s="66">
        <f t="shared" si="44"/>
        <v>0</v>
      </c>
      <c r="AX118" s="67">
        <f t="shared" si="30"/>
        <v>0</v>
      </c>
      <c r="AY118" s="66"/>
      <c r="AZ118" s="66">
        <f t="shared" si="31"/>
        <v>0</v>
      </c>
      <c r="BA118" s="66">
        <f t="shared" si="45"/>
        <v>0</v>
      </c>
      <c r="BB118" s="67">
        <f t="shared" si="33"/>
        <v>0</v>
      </c>
      <c r="BC118" s="66"/>
      <c r="BD118" s="66">
        <f t="shared" si="34"/>
        <v>0</v>
      </c>
      <c r="BE118" s="66">
        <f t="shared" si="46"/>
        <v>0</v>
      </c>
      <c r="BF118" s="67">
        <f t="shared" si="36"/>
        <v>0</v>
      </c>
      <c r="BG118" s="68">
        <f t="shared" si="22"/>
        <v>0</v>
      </c>
      <c r="BH118" s="68">
        <f t="shared" si="37"/>
        <v>0</v>
      </c>
      <c r="BI118" s="69" t="str">
        <f t="shared" si="38"/>
        <v>0</v>
      </c>
      <c r="BJ118" s="66">
        <f t="shared" si="39"/>
        <v>0</v>
      </c>
      <c r="BK118" s="66">
        <f t="shared" si="40"/>
        <v>0</v>
      </c>
      <c r="BL118" s="66"/>
      <c r="BM118" s="66"/>
      <c r="BN118" s="66">
        <v>0</v>
      </c>
      <c r="BO118" s="66">
        <v>0</v>
      </c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</row>
    <row r="119" spans="1:88" ht="12" customHeight="1" x14ac:dyDescent="0.25">
      <c r="A119" s="89" t="s">
        <v>256</v>
      </c>
      <c r="B119" s="53" t="s">
        <v>256</v>
      </c>
      <c r="C119" s="73" t="s">
        <v>58</v>
      </c>
      <c r="D119" s="55">
        <v>0</v>
      </c>
      <c r="E119" s="74"/>
      <c r="F119" s="56">
        <v>6</v>
      </c>
      <c r="G119" s="56">
        <v>1</v>
      </c>
      <c r="H119" s="75" t="e">
        <f>AN119/#REF!</f>
        <v>#REF!</v>
      </c>
      <c r="I119" s="75"/>
      <c r="J119" s="59">
        <v>0</v>
      </c>
      <c r="K119" s="60">
        <v>0</v>
      </c>
      <c r="L119" s="61">
        <v>0</v>
      </c>
      <c r="M119" s="61">
        <v>0</v>
      </c>
      <c r="N119" s="61">
        <v>0</v>
      </c>
      <c r="O119" s="61">
        <v>0</v>
      </c>
      <c r="P119" s="61">
        <v>0</v>
      </c>
      <c r="Q119" s="61">
        <v>0</v>
      </c>
      <c r="R119" s="61">
        <v>0</v>
      </c>
      <c r="S119" s="61">
        <v>0</v>
      </c>
      <c r="T119" s="61">
        <v>0</v>
      </c>
      <c r="U119" s="61">
        <v>0</v>
      </c>
      <c r="V119" s="61">
        <v>0</v>
      </c>
      <c r="W119" s="61">
        <v>0</v>
      </c>
      <c r="X119" s="61">
        <v>0</v>
      </c>
      <c r="Y119" s="61">
        <v>0</v>
      </c>
      <c r="Z119" s="61">
        <v>0</v>
      </c>
      <c r="AA119" s="61">
        <v>0</v>
      </c>
      <c r="AB119" s="61">
        <v>0</v>
      </c>
      <c r="AC119" s="61">
        <v>0</v>
      </c>
      <c r="AD119" s="61">
        <v>0</v>
      </c>
      <c r="AE119" s="61">
        <v>0</v>
      </c>
      <c r="AF119" s="61">
        <v>0</v>
      </c>
      <c r="AG119" s="61">
        <v>0</v>
      </c>
      <c r="AH119" s="61">
        <v>0</v>
      </c>
      <c r="AI119" s="61">
        <v>0</v>
      </c>
      <c r="AJ119" s="61">
        <v>0</v>
      </c>
      <c r="AK119" s="61">
        <v>0</v>
      </c>
      <c r="AL119" s="61">
        <v>0</v>
      </c>
      <c r="AM119" s="61">
        <v>0</v>
      </c>
      <c r="AN119" s="87">
        <f t="shared" si="23"/>
        <v>0</v>
      </c>
      <c r="AO119" s="63">
        <f t="shared" si="41"/>
        <v>0</v>
      </c>
      <c r="AP119" s="64">
        <v>0</v>
      </c>
      <c r="AQ119" s="64">
        <f t="shared" si="24"/>
        <v>0</v>
      </c>
      <c r="AR119" s="65">
        <f t="shared" si="42"/>
        <v>0</v>
      </c>
      <c r="AS119" s="66">
        <f t="shared" si="43"/>
        <v>0</v>
      </c>
      <c r="AT119" s="67">
        <f t="shared" si="27"/>
        <v>0</v>
      </c>
      <c r="AU119" s="66"/>
      <c r="AV119" s="66">
        <f t="shared" si="28"/>
        <v>0</v>
      </c>
      <c r="AW119" s="66">
        <f t="shared" si="44"/>
        <v>0</v>
      </c>
      <c r="AX119" s="67">
        <f t="shared" si="30"/>
        <v>0</v>
      </c>
      <c r="AY119" s="66"/>
      <c r="AZ119" s="66">
        <f t="shared" si="31"/>
        <v>0</v>
      </c>
      <c r="BA119" s="66">
        <f t="shared" si="45"/>
        <v>0</v>
      </c>
      <c r="BB119" s="67">
        <f t="shared" si="33"/>
        <v>0</v>
      </c>
      <c r="BC119" s="66"/>
      <c r="BD119" s="66">
        <f t="shared" si="34"/>
        <v>0</v>
      </c>
      <c r="BE119" s="66">
        <f t="shared" si="46"/>
        <v>0</v>
      </c>
      <c r="BF119" s="67">
        <f t="shared" si="36"/>
        <v>0</v>
      </c>
      <c r="BG119" s="68">
        <f t="shared" ref="BG119:BG124" si="47">AR119*19</f>
        <v>0</v>
      </c>
      <c r="BH119" s="68">
        <f t="shared" si="37"/>
        <v>0</v>
      </c>
      <c r="BI119" s="69" t="str">
        <f t="shared" si="38"/>
        <v>0</v>
      </c>
      <c r="BJ119" s="66">
        <f t="shared" si="39"/>
        <v>0</v>
      </c>
      <c r="BK119" s="66">
        <f t="shared" si="40"/>
        <v>0</v>
      </c>
      <c r="BL119" s="66"/>
      <c r="BM119" s="66"/>
      <c r="BN119" s="66">
        <v>0</v>
      </c>
      <c r="BO119" s="66">
        <v>0</v>
      </c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</row>
    <row r="120" spans="1:88" ht="12" customHeight="1" x14ac:dyDescent="0.25">
      <c r="A120" s="89" t="s">
        <v>257</v>
      </c>
      <c r="B120" s="53" t="s">
        <v>257</v>
      </c>
      <c r="C120" s="54" t="s">
        <v>258</v>
      </c>
      <c r="D120" s="55">
        <v>0</v>
      </c>
      <c r="E120" s="3"/>
      <c r="F120" s="56">
        <v>9</v>
      </c>
      <c r="G120" s="56">
        <v>9</v>
      </c>
      <c r="H120" s="57" t="e">
        <f>AN120/#REF!</f>
        <v>#REF!</v>
      </c>
      <c r="I120" s="58" t="s">
        <v>60</v>
      </c>
      <c r="J120" s="59">
        <v>0</v>
      </c>
      <c r="K120" s="60">
        <v>0</v>
      </c>
      <c r="L120" s="61">
        <v>0</v>
      </c>
      <c r="M120" s="61">
        <v>0</v>
      </c>
      <c r="N120" s="61">
        <v>0</v>
      </c>
      <c r="O120" s="61">
        <v>0</v>
      </c>
      <c r="P120" s="61">
        <v>0</v>
      </c>
      <c r="Q120" s="61">
        <v>0</v>
      </c>
      <c r="R120" s="61">
        <v>0</v>
      </c>
      <c r="S120" s="61">
        <v>0</v>
      </c>
      <c r="T120" s="61">
        <v>0</v>
      </c>
      <c r="U120" s="61">
        <v>0</v>
      </c>
      <c r="V120" s="61">
        <v>0</v>
      </c>
      <c r="W120" s="61">
        <v>0</v>
      </c>
      <c r="X120" s="61">
        <v>0</v>
      </c>
      <c r="Y120" s="61">
        <v>0</v>
      </c>
      <c r="Z120" s="61">
        <v>0</v>
      </c>
      <c r="AA120" s="61">
        <v>0</v>
      </c>
      <c r="AB120" s="61">
        <v>0</v>
      </c>
      <c r="AC120" s="61">
        <v>0</v>
      </c>
      <c r="AD120" s="61">
        <v>0</v>
      </c>
      <c r="AE120" s="61">
        <v>0</v>
      </c>
      <c r="AF120" s="61">
        <v>0</v>
      </c>
      <c r="AG120" s="61">
        <v>0</v>
      </c>
      <c r="AH120" s="61">
        <v>0</v>
      </c>
      <c r="AI120" s="61">
        <v>0</v>
      </c>
      <c r="AJ120" s="61">
        <v>0</v>
      </c>
      <c r="AK120" s="61">
        <v>0</v>
      </c>
      <c r="AL120" s="61">
        <v>0</v>
      </c>
      <c r="AM120" s="61">
        <v>0</v>
      </c>
      <c r="AN120" s="87">
        <f t="shared" si="23"/>
        <v>0</v>
      </c>
      <c r="AO120" s="63">
        <f t="shared" si="41"/>
        <v>0</v>
      </c>
      <c r="AP120" s="64">
        <v>0</v>
      </c>
      <c r="AQ120" s="64">
        <f t="shared" si="24"/>
        <v>0</v>
      </c>
      <c r="AR120" s="65">
        <f t="shared" si="42"/>
        <v>0</v>
      </c>
      <c r="AS120" s="66">
        <f t="shared" si="43"/>
        <v>0</v>
      </c>
      <c r="AT120" s="67">
        <f t="shared" si="27"/>
        <v>0</v>
      </c>
      <c r="AU120" s="66"/>
      <c r="AV120" s="66">
        <f t="shared" si="28"/>
        <v>0</v>
      </c>
      <c r="AW120" s="66">
        <f t="shared" si="44"/>
        <v>0</v>
      </c>
      <c r="AX120" s="67">
        <f t="shared" si="30"/>
        <v>0</v>
      </c>
      <c r="AY120" s="66"/>
      <c r="AZ120" s="66">
        <f t="shared" si="31"/>
        <v>0</v>
      </c>
      <c r="BA120" s="66">
        <f t="shared" si="45"/>
        <v>0</v>
      </c>
      <c r="BB120" s="67">
        <f t="shared" si="33"/>
        <v>0</v>
      </c>
      <c r="BC120" s="66"/>
      <c r="BD120" s="66">
        <f t="shared" si="34"/>
        <v>0</v>
      </c>
      <c r="BE120" s="66">
        <f t="shared" si="46"/>
        <v>0</v>
      </c>
      <c r="BF120" s="67">
        <f t="shared" si="36"/>
        <v>0</v>
      </c>
      <c r="BG120" s="68">
        <f t="shared" si="47"/>
        <v>0</v>
      </c>
      <c r="BH120" s="68">
        <f t="shared" si="37"/>
        <v>0</v>
      </c>
      <c r="BI120" s="69" t="str">
        <f t="shared" si="38"/>
        <v>0</v>
      </c>
      <c r="BJ120" s="66">
        <f t="shared" si="39"/>
        <v>0</v>
      </c>
      <c r="BK120" s="66">
        <f t="shared" si="40"/>
        <v>0</v>
      </c>
      <c r="BL120" s="66"/>
      <c r="BM120" s="66"/>
      <c r="BN120" s="66">
        <v>0</v>
      </c>
      <c r="BO120" s="66">
        <v>0</v>
      </c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</row>
    <row r="121" spans="1:88" ht="12" customHeight="1" x14ac:dyDescent="0.25">
      <c r="A121" s="89" t="s">
        <v>259</v>
      </c>
      <c r="B121" s="53">
        <v>0</v>
      </c>
      <c r="C121" s="54" t="s">
        <v>100</v>
      </c>
      <c r="D121" s="55">
        <v>0</v>
      </c>
      <c r="E121" s="3"/>
      <c r="F121" s="56">
        <v>1</v>
      </c>
      <c r="G121" s="56">
        <v>1</v>
      </c>
      <c r="H121" s="57" t="e">
        <f>AN121/#REF!</f>
        <v>#REF!</v>
      </c>
      <c r="I121" s="58" t="s">
        <v>71</v>
      </c>
      <c r="J121" s="59">
        <v>0</v>
      </c>
      <c r="K121" s="60">
        <v>2</v>
      </c>
      <c r="L121" s="61">
        <v>0</v>
      </c>
      <c r="M121" s="61">
        <v>0</v>
      </c>
      <c r="N121" s="61">
        <v>0</v>
      </c>
      <c r="O121" s="61">
        <v>0</v>
      </c>
      <c r="P121" s="61">
        <v>1</v>
      </c>
      <c r="Q121" s="61">
        <v>3</v>
      </c>
      <c r="R121" s="61">
        <v>1</v>
      </c>
      <c r="S121" s="61">
        <v>0</v>
      </c>
      <c r="T121" s="61">
        <v>0</v>
      </c>
      <c r="U121" s="61">
        <v>0</v>
      </c>
      <c r="V121" s="61">
        <v>0</v>
      </c>
      <c r="W121" s="61">
        <v>0</v>
      </c>
      <c r="X121" s="61">
        <v>0</v>
      </c>
      <c r="Y121" s="61">
        <v>0</v>
      </c>
      <c r="Z121" s="61">
        <v>0</v>
      </c>
      <c r="AA121" s="61">
        <v>0</v>
      </c>
      <c r="AB121" s="61">
        <v>0</v>
      </c>
      <c r="AC121" s="61">
        <v>0</v>
      </c>
      <c r="AD121" s="61">
        <v>0</v>
      </c>
      <c r="AE121" s="61">
        <v>0</v>
      </c>
      <c r="AF121" s="61">
        <v>0</v>
      </c>
      <c r="AG121" s="61">
        <v>0</v>
      </c>
      <c r="AH121" s="61">
        <v>0</v>
      </c>
      <c r="AI121" s="61">
        <v>0</v>
      </c>
      <c r="AJ121" s="61">
        <v>0</v>
      </c>
      <c r="AK121" s="61">
        <v>0</v>
      </c>
      <c r="AL121" s="61">
        <v>0</v>
      </c>
      <c r="AM121" s="61">
        <v>0</v>
      </c>
      <c r="AN121" s="87">
        <f t="shared" si="23"/>
        <v>0.17857142857142858</v>
      </c>
      <c r="AO121" s="63">
        <f t="shared" si="41"/>
        <v>0.17857142857142858</v>
      </c>
      <c r="AP121" s="64">
        <v>0</v>
      </c>
      <c r="AQ121" s="64">
        <f t="shared" si="24"/>
        <v>0</v>
      </c>
      <c r="AR121" s="65">
        <f t="shared" si="42"/>
        <v>8.1168831168831179E-3</v>
      </c>
      <c r="AS121" s="66">
        <f t="shared" si="43"/>
        <v>5.6818181818181823E-2</v>
      </c>
      <c r="AT121" s="67">
        <f t="shared" si="27"/>
        <v>1.9431818181818181</v>
      </c>
      <c r="AU121" s="66"/>
      <c r="AV121" s="66">
        <f t="shared" si="28"/>
        <v>1.9431818181818181</v>
      </c>
      <c r="AW121" s="66">
        <f t="shared" si="44"/>
        <v>5.6818181818181823E-2</v>
      </c>
      <c r="AX121" s="67">
        <f t="shared" si="30"/>
        <v>1.8863636363636362</v>
      </c>
      <c r="AY121" s="66"/>
      <c r="AZ121" s="66">
        <f t="shared" si="31"/>
        <v>1.8863636363636362</v>
      </c>
      <c r="BA121" s="66">
        <f t="shared" si="45"/>
        <v>3.2467532467532471E-2</v>
      </c>
      <c r="BB121" s="67">
        <f t="shared" si="33"/>
        <v>1.8538961038961037</v>
      </c>
      <c r="BC121" s="66"/>
      <c r="BD121" s="66">
        <f t="shared" si="34"/>
        <v>1.8538961038961037</v>
      </c>
      <c r="BE121" s="66">
        <f t="shared" si="46"/>
        <v>0.21103896103896105</v>
      </c>
      <c r="BF121" s="67">
        <f t="shared" si="36"/>
        <v>1.6428571428571426</v>
      </c>
      <c r="BG121" s="68">
        <f t="shared" si="47"/>
        <v>0.15422077922077923</v>
      </c>
      <c r="BH121" s="68">
        <f t="shared" si="37"/>
        <v>0.33279220779220781</v>
      </c>
      <c r="BI121" s="69">
        <f t="shared" si="38"/>
        <v>1.3100649350649347</v>
      </c>
      <c r="BJ121" s="66">
        <f t="shared" si="39"/>
        <v>1.3100649350649347</v>
      </c>
      <c r="BK121" s="77">
        <f t="shared" si="40"/>
        <v>2</v>
      </c>
      <c r="BL121" s="66"/>
      <c r="BM121" s="66"/>
      <c r="BN121" s="66">
        <v>0</v>
      </c>
      <c r="BO121" s="66">
        <v>0</v>
      </c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</row>
    <row r="122" spans="1:88" ht="12" customHeight="1" thickBot="1" x14ac:dyDescent="0.3">
      <c r="A122" s="93" t="s">
        <v>260</v>
      </c>
      <c r="B122" s="53">
        <v>0</v>
      </c>
      <c r="C122" s="54" t="s">
        <v>54</v>
      </c>
      <c r="D122" s="55">
        <v>23.840999999999998</v>
      </c>
      <c r="E122" s="70" t="s">
        <v>122</v>
      </c>
      <c r="F122" s="56">
        <v>6</v>
      </c>
      <c r="G122" s="56">
        <v>1</v>
      </c>
      <c r="H122" s="57" t="e">
        <f>AN122/#REF!</f>
        <v>#REF!</v>
      </c>
      <c r="I122" s="58" t="s">
        <v>55</v>
      </c>
      <c r="J122" s="59">
        <v>6</v>
      </c>
      <c r="K122" s="60">
        <v>0</v>
      </c>
      <c r="L122" s="61">
        <v>0</v>
      </c>
      <c r="M122" s="61">
        <v>0</v>
      </c>
      <c r="N122" s="61">
        <v>0</v>
      </c>
      <c r="O122" s="61">
        <v>2</v>
      </c>
      <c r="P122" s="61">
        <v>0</v>
      </c>
      <c r="Q122" s="61">
        <v>0</v>
      </c>
      <c r="R122" s="61">
        <v>0</v>
      </c>
      <c r="S122" s="61">
        <v>0</v>
      </c>
      <c r="T122" s="61">
        <v>0</v>
      </c>
      <c r="U122" s="61">
        <v>0</v>
      </c>
      <c r="V122" s="61">
        <v>0</v>
      </c>
      <c r="W122" s="61">
        <v>0</v>
      </c>
      <c r="X122" s="61">
        <v>0</v>
      </c>
      <c r="Y122" s="61">
        <v>0</v>
      </c>
      <c r="Z122" s="61">
        <v>0</v>
      </c>
      <c r="AA122" s="61">
        <v>0</v>
      </c>
      <c r="AB122" s="61">
        <v>0</v>
      </c>
      <c r="AC122" s="61">
        <v>0</v>
      </c>
      <c r="AD122" s="61">
        <v>0</v>
      </c>
      <c r="AE122" s="61">
        <v>0</v>
      </c>
      <c r="AF122" s="61">
        <v>0</v>
      </c>
      <c r="AG122" s="61">
        <v>0</v>
      </c>
      <c r="AH122" s="61">
        <v>0</v>
      </c>
      <c r="AI122" s="61">
        <v>0</v>
      </c>
      <c r="AJ122" s="61">
        <v>0</v>
      </c>
      <c r="AK122" s="61">
        <v>0</v>
      </c>
      <c r="AL122" s="61">
        <v>0</v>
      </c>
      <c r="AM122" s="61">
        <v>0</v>
      </c>
      <c r="AN122" s="87">
        <f t="shared" si="23"/>
        <v>7.1428571428571425E-2</v>
      </c>
      <c r="AO122" s="63">
        <f t="shared" si="41"/>
        <v>7.1428571428571425E-2</v>
      </c>
      <c r="AP122" s="64">
        <v>0</v>
      </c>
      <c r="AQ122" s="64">
        <f t="shared" si="24"/>
        <v>0</v>
      </c>
      <c r="AR122" s="65">
        <f t="shared" si="42"/>
        <v>3.2467532467532465E-3</v>
      </c>
      <c r="AS122" s="66">
        <f t="shared" si="43"/>
        <v>2.2727272727272724E-2</v>
      </c>
      <c r="AT122" s="67">
        <f t="shared" si="27"/>
        <v>-2.2727272727272724E-2</v>
      </c>
      <c r="AU122" s="66"/>
      <c r="AV122" s="66">
        <f t="shared" si="28"/>
        <v>-2.2727272727272724E-2</v>
      </c>
      <c r="AW122" s="66">
        <f t="shared" si="44"/>
        <v>2.2727272727272724E-2</v>
      </c>
      <c r="AX122" s="67">
        <f t="shared" si="30"/>
        <v>-4.5454545454545449E-2</v>
      </c>
      <c r="AY122" s="66"/>
      <c r="AZ122" s="66">
        <f t="shared" si="31"/>
        <v>-4.5454545454545449E-2</v>
      </c>
      <c r="BA122" s="66">
        <f t="shared" si="45"/>
        <v>1.2987012987012986E-2</v>
      </c>
      <c r="BB122" s="67">
        <f t="shared" si="33"/>
        <v>-5.8441558441558433E-2</v>
      </c>
      <c r="BC122" s="66"/>
      <c r="BD122" s="66">
        <f t="shared" si="34"/>
        <v>-5.8441558441558433E-2</v>
      </c>
      <c r="BE122" s="66">
        <f t="shared" si="46"/>
        <v>8.4415584415584416E-2</v>
      </c>
      <c r="BF122" s="67">
        <f t="shared" si="36"/>
        <v>-0.14285714285714285</v>
      </c>
      <c r="BG122" s="68">
        <f t="shared" si="47"/>
        <v>6.1688311688311681E-2</v>
      </c>
      <c r="BH122" s="68">
        <f t="shared" si="37"/>
        <v>0.13311688311688311</v>
      </c>
      <c r="BI122" s="69">
        <f t="shared" si="38"/>
        <v>-0.27597402597402598</v>
      </c>
      <c r="BJ122" s="66">
        <f t="shared" si="39"/>
        <v>-4.5995670995670999E-2</v>
      </c>
      <c r="BK122" s="66">
        <f t="shared" si="40"/>
        <v>1</v>
      </c>
      <c r="BL122" s="66"/>
      <c r="BM122" s="66"/>
      <c r="BN122" s="66">
        <v>0</v>
      </c>
      <c r="BO122" s="66">
        <v>0</v>
      </c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</row>
    <row r="123" spans="1:88" ht="12" customHeight="1" x14ac:dyDescent="0.25">
      <c r="A123" s="89" t="s">
        <v>261</v>
      </c>
      <c r="B123" s="53">
        <v>0</v>
      </c>
      <c r="C123" s="54" t="s">
        <v>229</v>
      </c>
      <c r="D123" s="55">
        <v>16.942517857142853</v>
      </c>
      <c r="E123" s="3" t="s">
        <v>262</v>
      </c>
      <c r="F123" s="56">
        <v>6</v>
      </c>
      <c r="G123" s="56">
        <v>1</v>
      </c>
      <c r="H123" s="57" t="e">
        <f>AN123/#REF!</f>
        <v>#REF!</v>
      </c>
      <c r="I123" s="58" t="s">
        <v>97</v>
      </c>
      <c r="J123" s="59">
        <v>0</v>
      </c>
      <c r="K123" s="60">
        <v>6</v>
      </c>
      <c r="L123" s="61">
        <v>0</v>
      </c>
      <c r="M123" s="61">
        <v>6</v>
      </c>
      <c r="N123" s="61">
        <v>0</v>
      </c>
      <c r="O123" s="61">
        <v>0</v>
      </c>
      <c r="P123" s="61">
        <v>0</v>
      </c>
      <c r="Q123" s="61">
        <v>0</v>
      </c>
      <c r="R123" s="61">
        <v>0</v>
      </c>
      <c r="S123" s="61">
        <v>0</v>
      </c>
      <c r="T123" s="61">
        <v>0</v>
      </c>
      <c r="U123" s="61">
        <v>0</v>
      </c>
      <c r="V123" s="61">
        <v>0</v>
      </c>
      <c r="W123" s="61">
        <v>0</v>
      </c>
      <c r="X123" s="61">
        <v>0</v>
      </c>
      <c r="Y123" s="61">
        <v>0</v>
      </c>
      <c r="Z123" s="61">
        <v>0</v>
      </c>
      <c r="AA123" s="61">
        <v>0</v>
      </c>
      <c r="AB123" s="61">
        <v>0</v>
      </c>
      <c r="AC123" s="61">
        <v>0</v>
      </c>
      <c r="AD123" s="61">
        <v>0</v>
      </c>
      <c r="AE123" s="61">
        <v>0</v>
      </c>
      <c r="AF123" s="61">
        <v>0</v>
      </c>
      <c r="AG123" s="61">
        <v>0</v>
      </c>
      <c r="AH123" s="61">
        <v>0</v>
      </c>
      <c r="AI123" s="61">
        <v>0</v>
      </c>
      <c r="AJ123" s="61">
        <v>0</v>
      </c>
      <c r="AK123" s="61">
        <v>0</v>
      </c>
      <c r="AL123" s="61">
        <v>0</v>
      </c>
      <c r="AM123" s="61">
        <v>0</v>
      </c>
      <c r="AN123" s="87">
        <f t="shared" si="23"/>
        <v>0.21428571428571427</v>
      </c>
      <c r="AO123" s="63">
        <f t="shared" si="41"/>
        <v>0.21428571428571427</v>
      </c>
      <c r="AP123" s="64">
        <v>0</v>
      </c>
      <c r="AQ123" s="64">
        <f t="shared" si="24"/>
        <v>0</v>
      </c>
      <c r="AR123" s="65">
        <f t="shared" si="42"/>
        <v>9.74025974025974E-3</v>
      </c>
      <c r="AS123" s="66">
        <f t="shared" si="43"/>
        <v>6.8181818181818177E-2</v>
      </c>
      <c r="AT123" s="67">
        <f t="shared" si="27"/>
        <v>5.9318181818181817</v>
      </c>
      <c r="AU123" s="66"/>
      <c r="AV123" s="66">
        <f t="shared" si="28"/>
        <v>5.9318181818181817</v>
      </c>
      <c r="AW123" s="66">
        <f t="shared" si="44"/>
        <v>6.8181818181818177E-2</v>
      </c>
      <c r="AX123" s="67">
        <f t="shared" si="30"/>
        <v>5.8636363636363633</v>
      </c>
      <c r="AY123" s="66"/>
      <c r="AZ123" s="66">
        <f t="shared" si="31"/>
        <v>5.8636363636363633</v>
      </c>
      <c r="BA123" s="66">
        <f t="shared" si="45"/>
        <v>3.896103896103896E-2</v>
      </c>
      <c r="BB123" s="67">
        <f t="shared" si="33"/>
        <v>5.824675324675324</v>
      </c>
      <c r="BC123" s="66"/>
      <c r="BD123" s="66">
        <f t="shared" si="34"/>
        <v>5.824675324675324</v>
      </c>
      <c r="BE123" s="66">
        <f t="shared" si="46"/>
        <v>0.25324675324675322</v>
      </c>
      <c r="BF123" s="67">
        <f t="shared" si="36"/>
        <v>5.5714285714285712</v>
      </c>
      <c r="BG123" s="68">
        <f t="shared" si="47"/>
        <v>0.18506493506493507</v>
      </c>
      <c r="BH123" s="68">
        <f t="shared" si="37"/>
        <v>0.39935064935064934</v>
      </c>
      <c r="BI123" s="69">
        <f t="shared" si="38"/>
        <v>5.1720779220779214</v>
      </c>
      <c r="BJ123" s="66">
        <f t="shared" si="39"/>
        <v>0.8620129870129869</v>
      </c>
      <c r="BK123" s="66">
        <f t="shared" si="40"/>
        <v>1</v>
      </c>
      <c r="BL123" s="66"/>
      <c r="BM123" s="66"/>
      <c r="BN123" s="66">
        <v>0</v>
      </c>
      <c r="BO123" s="66">
        <v>0</v>
      </c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</row>
    <row r="124" spans="1:88" ht="12" customHeight="1" x14ac:dyDescent="0.25">
      <c r="A124" s="89" t="s">
        <v>263</v>
      </c>
      <c r="B124" s="53">
        <v>0</v>
      </c>
      <c r="C124" s="54" t="s">
        <v>132</v>
      </c>
      <c r="D124" s="55">
        <v>106.25559999999997</v>
      </c>
      <c r="E124" s="3" t="s">
        <v>264</v>
      </c>
      <c r="F124" s="56">
        <v>6</v>
      </c>
      <c r="G124" s="56">
        <v>1</v>
      </c>
      <c r="H124" s="57" t="e">
        <f>AN124/#REF!</f>
        <v>#REF!</v>
      </c>
      <c r="I124" s="58" t="s">
        <v>71</v>
      </c>
      <c r="J124" s="59">
        <v>0</v>
      </c>
      <c r="K124" s="60">
        <v>2</v>
      </c>
      <c r="L124" s="61">
        <v>0</v>
      </c>
      <c r="M124" s="61">
        <v>1</v>
      </c>
      <c r="N124" s="61">
        <v>0</v>
      </c>
      <c r="O124" s="61">
        <v>0</v>
      </c>
      <c r="P124" s="61">
        <v>0</v>
      </c>
      <c r="Q124" s="61">
        <v>0</v>
      </c>
      <c r="R124" s="61">
        <v>0</v>
      </c>
      <c r="S124" s="61">
        <v>0</v>
      </c>
      <c r="T124" s="61">
        <v>0</v>
      </c>
      <c r="U124" s="61">
        <v>0</v>
      </c>
      <c r="V124" s="61">
        <v>0</v>
      </c>
      <c r="W124" s="61">
        <v>0</v>
      </c>
      <c r="X124" s="61">
        <v>0</v>
      </c>
      <c r="Y124" s="61">
        <v>0</v>
      </c>
      <c r="Z124" s="61">
        <v>0</v>
      </c>
      <c r="AA124" s="61">
        <v>0</v>
      </c>
      <c r="AB124" s="61">
        <v>0</v>
      </c>
      <c r="AC124" s="61">
        <v>0</v>
      </c>
      <c r="AD124" s="61">
        <v>0</v>
      </c>
      <c r="AE124" s="61">
        <v>0</v>
      </c>
      <c r="AF124" s="61">
        <v>0</v>
      </c>
      <c r="AG124" s="61">
        <v>0</v>
      </c>
      <c r="AH124" s="61">
        <v>0</v>
      </c>
      <c r="AI124" s="61">
        <v>0</v>
      </c>
      <c r="AJ124" s="61">
        <v>0</v>
      </c>
      <c r="AK124" s="61">
        <v>0</v>
      </c>
      <c r="AL124" s="61">
        <v>0</v>
      </c>
      <c r="AM124" s="61">
        <v>0</v>
      </c>
      <c r="AN124" s="87">
        <f t="shared" si="23"/>
        <v>3.5714285714285712E-2</v>
      </c>
      <c r="AO124" s="63">
        <f t="shared" si="41"/>
        <v>3.5714285714285712E-2</v>
      </c>
      <c r="AP124" s="64">
        <v>0</v>
      </c>
      <c r="AQ124" s="64">
        <f t="shared" si="24"/>
        <v>0</v>
      </c>
      <c r="AR124" s="65">
        <f t="shared" si="42"/>
        <v>1.6233766233766233E-3</v>
      </c>
      <c r="AS124" s="66">
        <f t="shared" si="43"/>
        <v>1.1363636363636362E-2</v>
      </c>
      <c r="AT124" s="67">
        <f t="shared" si="27"/>
        <v>1.9886363636363635</v>
      </c>
      <c r="AU124" s="66"/>
      <c r="AV124" s="66">
        <f t="shared" si="28"/>
        <v>1.9886363636363635</v>
      </c>
      <c r="AW124" s="66">
        <f t="shared" si="44"/>
        <v>1.1363636363636362E-2</v>
      </c>
      <c r="AX124" s="67">
        <f t="shared" si="30"/>
        <v>1.9772727272727271</v>
      </c>
      <c r="AY124" s="66"/>
      <c r="AZ124" s="66">
        <f t="shared" si="31"/>
        <v>1.9772727272727271</v>
      </c>
      <c r="BA124" s="66">
        <f t="shared" si="45"/>
        <v>6.4935064935064931E-3</v>
      </c>
      <c r="BB124" s="67">
        <f t="shared" si="33"/>
        <v>1.9707792207792205</v>
      </c>
      <c r="BC124" s="66"/>
      <c r="BD124" s="66">
        <f t="shared" si="34"/>
        <v>1.9707792207792205</v>
      </c>
      <c r="BE124" s="66">
        <f t="shared" si="46"/>
        <v>4.2207792207792208E-2</v>
      </c>
      <c r="BF124" s="67">
        <f t="shared" si="36"/>
        <v>1.9285714285714284</v>
      </c>
      <c r="BG124" s="68">
        <f t="shared" si="47"/>
        <v>3.0844155844155841E-2</v>
      </c>
      <c r="BH124" s="68">
        <f t="shared" si="37"/>
        <v>6.6558441558441553E-2</v>
      </c>
      <c r="BI124" s="69">
        <f t="shared" si="38"/>
        <v>1.8620129870129869</v>
      </c>
      <c r="BJ124" s="66">
        <f t="shared" si="39"/>
        <v>0.3103354978354978</v>
      </c>
      <c r="BK124" s="66">
        <f t="shared" si="40"/>
        <v>1</v>
      </c>
      <c r="BL124" s="66"/>
      <c r="BM124" s="66"/>
      <c r="BN124" s="66">
        <v>0</v>
      </c>
      <c r="BO124" s="66">
        <v>0</v>
      </c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</row>
    <row r="125" spans="1:88" s="10" customFormat="1" x14ac:dyDescent="0.25">
      <c r="A125" s="1"/>
      <c r="B125" s="1"/>
      <c r="C125" s="1"/>
      <c r="D125" s="5"/>
      <c r="F125" s="5"/>
      <c r="G125" s="5"/>
      <c r="H125" s="1"/>
      <c r="I125" s="1"/>
      <c r="J125" s="1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5"/>
      <c r="AU125" s="1"/>
      <c r="AV125" s="1"/>
      <c r="AW125" s="1"/>
      <c r="AX125" s="5"/>
      <c r="AY125" s="1"/>
      <c r="AZ125" s="1"/>
      <c r="BA125" s="1"/>
      <c r="BB125" s="5"/>
      <c r="BC125" s="1"/>
      <c r="BD125" s="1"/>
      <c r="BE125" s="1"/>
      <c r="BF125" s="5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</row>
    <row r="126" spans="1:88" x14ac:dyDescent="0.25"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88" x14ac:dyDescent="0.25"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88" x14ac:dyDescent="0.25"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2:43" x14ac:dyDescent="0.25"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2:43" x14ac:dyDescent="0.25"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2:43" x14ac:dyDescent="0.25"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2:43" x14ac:dyDescent="0.25"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2:43" x14ac:dyDescent="0.25"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2:43" x14ac:dyDescent="0.25"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2:43" x14ac:dyDescent="0.25"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2:43" x14ac:dyDescent="0.25"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2:43" x14ac:dyDescent="0.25"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2:43" x14ac:dyDescent="0.25"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2:43" x14ac:dyDescent="0.25"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2:43" x14ac:dyDescent="0.25"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2:43" x14ac:dyDescent="0.25"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2:43" x14ac:dyDescent="0.25"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2:43" x14ac:dyDescent="0.25"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2:43" x14ac:dyDescent="0.25"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2:43" x14ac:dyDescent="0.25"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2:43" x14ac:dyDescent="0.25"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2:43" x14ac:dyDescent="0.25"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2:43" x14ac:dyDescent="0.25"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2:43" x14ac:dyDescent="0.25"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2:43" x14ac:dyDescent="0.25"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2:43" x14ac:dyDescent="0.25"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2:43" x14ac:dyDescent="0.25"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2:43" x14ac:dyDescent="0.25"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2:43" x14ac:dyDescent="0.25"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2:43" x14ac:dyDescent="0.25"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2:43" x14ac:dyDescent="0.25"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2:43" x14ac:dyDescent="0.25"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2:43" x14ac:dyDescent="0.25"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2:43" x14ac:dyDescent="0.25"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2:43" x14ac:dyDescent="0.25"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2:43" x14ac:dyDescent="0.25"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2:43" x14ac:dyDescent="0.25"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2:43" x14ac:dyDescent="0.25"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2:43" x14ac:dyDescent="0.25"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2:43" x14ac:dyDescent="0.25"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2:43" x14ac:dyDescent="0.25"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2:43" x14ac:dyDescent="0.25"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2:43" x14ac:dyDescent="0.25"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2:43" x14ac:dyDescent="0.25"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2:43" x14ac:dyDescent="0.25"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2:43" x14ac:dyDescent="0.25"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2:43" x14ac:dyDescent="0.25"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2:43" x14ac:dyDescent="0.25"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2:43" x14ac:dyDescent="0.25"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2:43" x14ac:dyDescent="0.25"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2:43" x14ac:dyDescent="0.25"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2:43" x14ac:dyDescent="0.25"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2:43" x14ac:dyDescent="0.25"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2:43" x14ac:dyDescent="0.25"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2:43" x14ac:dyDescent="0.25"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2:43" x14ac:dyDescent="0.25"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2:43" x14ac:dyDescent="0.25"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2:43" x14ac:dyDescent="0.25"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2:43" x14ac:dyDescent="0.25"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2:43" x14ac:dyDescent="0.25"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2:43" x14ac:dyDescent="0.25"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2:43" x14ac:dyDescent="0.25"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2:43" x14ac:dyDescent="0.25"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2:43" x14ac:dyDescent="0.25"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2:43" x14ac:dyDescent="0.25"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2:43" x14ac:dyDescent="0.25"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2:43" x14ac:dyDescent="0.25"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88" x14ac:dyDescent="0.25"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88" x14ac:dyDescent="0.25"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88" x14ac:dyDescent="0.25"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88" x14ac:dyDescent="0.25"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88" x14ac:dyDescent="0.25"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88" x14ac:dyDescent="0.25"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88" x14ac:dyDescent="0.25"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88" s="20" customFormat="1" x14ac:dyDescent="0.25">
      <c r="A200" s="1"/>
      <c r="B200" s="1"/>
      <c r="C200" s="1"/>
      <c r="D200" s="5"/>
      <c r="E200" s="10"/>
      <c r="F200" s="5"/>
      <c r="G200" s="5"/>
      <c r="H200" s="1"/>
      <c r="I200" s="1"/>
      <c r="J200" s="1"/>
      <c r="K200" s="5"/>
      <c r="AR200" s="1"/>
      <c r="AS200" s="1"/>
      <c r="AT200" s="5"/>
      <c r="AU200" s="1"/>
      <c r="AV200" s="1"/>
      <c r="AW200" s="1"/>
      <c r="AX200" s="5"/>
      <c r="AY200" s="1"/>
      <c r="AZ200" s="1"/>
      <c r="BA200" s="1"/>
      <c r="BB200" s="5"/>
      <c r="BC200" s="1"/>
      <c r="BD200" s="1"/>
      <c r="BE200" s="1"/>
      <c r="BF200" s="5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</row>
    <row r="201" spans="1:88" s="20" customFormat="1" x14ac:dyDescent="0.25">
      <c r="A201" s="1"/>
      <c r="B201" s="1"/>
      <c r="C201" s="1"/>
      <c r="D201" s="5"/>
      <c r="E201" s="10"/>
      <c r="F201" s="5"/>
      <c r="G201" s="5"/>
      <c r="H201" s="1"/>
      <c r="I201" s="1"/>
      <c r="J201" s="1"/>
      <c r="K201" s="5"/>
      <c r="AR201" s="1"/>
      <c r="AS201" s="1"/>
      <c r="AT201" s="5"/>
      <c r="AU201" s="1"/>
      <c r="AV201" s="1"/>
      <c r="AW201" s="1"/>
      <c r="AX201" s="5"/>
      <c r="AY201" s="1"/>
      <c r="AZ201" s="1"/>
      <c r="BA201" s="1"/>
      <c r="BB201" s="5"/>
      <c r="BC201" s="1"/>
      <c r="BD201" s="1"/>
      <c r="BE201" s="1"/>
      <c r="BF201" s="5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</row>
    <row r="202" spans="1:88" s="20" customFormat="1" x14ac:dyDescent="0.25">
      <c r="A202" s="1"/>
      <c r="B202" s="1"/>
      <c r="C202" s="1"/>
      <c r="D202" s="5"/>
      <c r="E202" s="10"/>
      <c r="F202" s="5"/>
      <c r="G202" s="5"/>
      <c r="H202" s="1"/>
      <c r="I202" s="1"/>
      <c r="J202" s="1"/>
      <c r="K202" s="5"/>
      <c r="AR202" s="1"/>
      <c r="AS202" s="1"/>
      <c r="AT202" s="5"/>
      <c r="AU202" s="1"/>
      <c r="AV202" s="1"/>
      <c r="AW202" s="1"/>
      <c r="AX202" s="5"/>
      <c r="AY202" s="1"/>
      <c r="AZ202" s="1"/>
      <c r="BA202" s="1"/>
      <c r="BB202" s="5"/>
      <c r="BC202" s="1"/>
      <c r="BD202" s="1"/>
      <c r="BE202" s="1"/>
      <c r="BF202" s="5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</row>
  </sheetData>
  <autoFilter ref="A3:BO124" xr:uid="{00000000-0009-0000-0000-000003000000}">
    <sortState xmlns:xlrd2="http://schemas.microsoft.com/office/spreadsheetml/2017/richdata2" ref="A14:BO14">
      <sortCondition ref="A3:A124"/>
    </sortState>
  </autoFilter>
  <mergeCells count="1">
    <mergeCell ref="C1:D1"/>
  </mergeCells>
  <conditionalFormatting sqref="K3 AS3:BO3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256" scale="7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16ABR V2590</vt:lpstr>
      <vt:lpstr>'16ABR V2590'!a</vt:lpstr>
      <vt:lpstr>'16ABR V2590'!Área_de_impresión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Coreptec S.A. Manuel Espinoza</dc:creator>
  <cp:lastModifiedBy>MATEO SEBASTIAN PILCO PEREZ</cp:lastModifiedBy>
  <dcterms:created xsi:type="dcterms:W3CDTF">2025-05-07T23:44:29Z</dcterms:created>
  <dcterms:modified xsi:type="dcterms:W3CDTF">2025-05-20T22:34:14Z</dcterms:modified>
</cp:coreProperties>
</file>