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t\Documents\GitHub\Causal-inference-course\3rd assignment\Data\"/>
    </mc:Choice>
  </mc:AlternateContent>
  <xr:revisionPtr revIDLastSave="0" documentId="8_{8447CD67-AE12-4EDA-B520-67DBC6E86032}" xr6:coauthVersionLast="45" xr6:coauthVersionMax="45" xr10:uidLastSave="{00000000-0000-0000-0000-000000000000}"/>
  <bookViews>
    <workbookView xWindow="-108" yWindow="-108" windowWidth="23256" windowHeight="12576" xr2:uid="{4B9C323E-8679-4AB8-814C-CAB5F55B5A5A}"/>
  </bookViews>
  <sheets>
    <sheet name="Sheet1" sheetId="1" r:id="rId1"/>
  </sheets>
  <definedNames>
    <definedName name="OLE_LINK1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E3" i="1"/>
  <c r="F3" i="1" s="1"/>
  <c r="G3" i="1" s="1"/>
  <c r="E4" i="1"/>
  <c r="F4" i="1" s="1"/>
  <c r="G4" i="1" s="1"/>
  <c r="E5" i="1"/>
  <c r="E6" i="1"/>
  <c r="E7" i="1"/>
  <c r="E8" i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2" i="1"/>
  <c r="G8" i="1"/>
  <c r="F5" i="1"/>
  <c r="G5" i="1" s="1"/>
  <c r="F6" i="1"/>
  <c r="G6" i="1" s="1"/>
  <c r="F7" i="1"/>
  <c r="G7" i="1" s="1"/>
  <c r="F8" i="1"/>
  <c r="E13" i="1" l="1"/>
  <c r="F2" i="1"/>
  <c r="G17" i="1" l="1"/>
  <c r="G2" i="1"/>
  <c r="G20" i="1"/>
  <c r="G18" i="1"/>
  <c r="G14" i="1"/>
  <c r="H14" i="1" s="1"/>
  <c r="G13" i="1"/>
  <c r="H13" i="1" s="1"/>
  <c r="H15" i="1" l="1"/>
</calcChain>
</file>

<file path=xl/sharedStrings.xml><?xml version="1.0" encoding="utf-8"?>
<sst xmlns="http://schemas.openxmlformats.org/spreadsheetml/2006/main" count="14" uniqueCount="14">
  <si>
    <t>Patient</t>
  </si>
  <si>
    <r>
      <t>Y</t>
    </r>
    <r>
      <rPr>
        <b/>
        <vertAlign val="superscript"/>
        <sz val="12"/>
        <color theme="1"/>
        <rFont val="Calibri"/>
        <family val="2"/>
      </rPr>
      <t>1</t>
    </r>
  </si>
  <si>
    <r>
      <t>Y</t>
    </r>
    <r>
      <rPr>
        <b/>
        <vertAlign val="superscript"/>
        <sz val="12"/>
        <color theme="1"/>
        <rFont val="Calibri"/>
        <family val="2"/>
      </rPr>
      <t>0</t>
    </r>
  </si>
  <si>
    <t>Age</t>
  </si>
  <si>
    <t>TE</t>
  </si>
  <si>
    <t>D</t>
  </si>
  <si>
    <t>Y</t>
  </si>
  <si>
    <t>SDO</t>
  </si>
  <si>
    <t>ATT</t>
  </si>
  <si>
    <t>ATU</t>
  </si>
  <si>
    <t>Selection bias</t>
  </si>
  <si>
    <t>HTE bias</t>
  </si>
  <si>
    <t>SDO by sums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</si>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</sst>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0F02-8558-48C4-A121-B7AB258AC31C}">
  <dimension ref="A1:H22"/>
  <sheetViews>
    <sheetView tabSelected="1" workbookViewId="0">
      <selection activeCell="E30" sqref="E30"/>
    </sheetView>
  </sheetViews>
  <sheetFormatPr defaultRowHeight="14.4" x14ac:dyDescent="0.3"/>
  <cols>
    <col min="6" max="6" width="12.109375" bestFit="1" customWidth="1"/>
    <col min="7" max="7" width="12.6640625" bestFit="1" customWidth="1"/>
  </cols>
  <sheetData>
    <row r="1" spans="1:8" ht="1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8" ht="16.2" thickBot="1" x14ac:dyDescent="0.35">
      <c r="A2" s="4">
        <v>1</v>
      </c>
      <c r="B2" s="4">
        <v>1</v>
      </c>
      <c r="C2" s="4">
        <v>10</v>
      </c>
      <c r="D2" s="5">
        <v>29</v>
      </c>
      <c r="E2" s="5">
        <f>B2-C2</f>
        <v>-9</v>
      </c>
      <c r="F2" s="5">
        <f>IF(E2&lt;0,0,1)</f>
        <v>0</v>
      </c>
      <c r="G2" s="6">
        <f>IF(F2=0,C2,B2)</f>
        <v>10</v>
      </c>
    </row>
    <row r="3" spans="1:8" ht="16.2" thickBot="1" x14ac:dyDescent="0.35">
      <c r="A3" s="4">
        <v>2</v>
      </c>
      <c r="B3" s="4">
        <v>1</v>
      </c>
      <c r="C3" s="4">
        <v>5</v>
      </c>
      <c r="D3" s="5">
        <v>35</v>
      </c>
      <c r="E3" s="5">
        <f t="shared" ref="E3:E12" si="0">B3-C3</f>
        <v>-4</v>
      </c>
      <c r="F3" s="5">
        <f t="shared" ref="F3:F12" si="1">IF(E3&lt;0,0,1)</f>
        <v>0</v>
      </c>
      <c r="G3" s="6">
        <f t="shared" ref="G3:G12" si="2">IF(F3=0,C3,B3)</f>
        <v>5</v>
      </c>
    </row>
    <row r="4" spans="1:8" ht="16.2" thickBot="1" x14ac:dyDescent="0.35">
      <c r="A4" s="4">
        <v>3</v>
      </c>
      <c r="B4" s="4">
        <v>1</v>
      </c>
      <c r="C4" s="4">
        <v>4</v>
      </c>
      <c r="D4" s="5">
        <v>19</v>
      </c>
      <c r="E4" s="5">
        <f t="shared" si="0"/>
        <v>-3</v>
      </c>
      <c r="F4" s="5">
        <f t="shared" si="1"/>
        <v>0</v>
      </c>
      <c r="G4" s="6">
        <f t="shared" si="2"/>
        <v>4</v>
      </c>
    </row>
    <row r="5" spans="1:8" ht="16.2" thickBot="1" x14ac:dyDescent="0.35">
      <c r="A5" s="4">
        <v>4</v>
      </c>
      <c r="B5" s="4">
        <v>5</v>
      </c>
      <c r="C5" s="4">
        <v>6</v>
      </c>
      <c r="D5" s="5">
        <v>45</v>
      </c>
      <c r="E5" s="5">
        <f t="shared" si="0"/>
        <v>-1</v>
      </c>
      <c r="F5" s="5">
        <f t="shared" si="1"/>
        <v>0</v>
      </c>
      <c r="G5" s="6">
        <f t="shared" si="2"/>
        <v>6</v>
      </c>
    </row>
    <row r="6" spans="1:8" ht="16.2" thickBot="1" x14ac:dyDescent="0.35">
      <c r="A6" s="4">
        <v>5</v>
      </c>
      <c r="B6" s="4">
        <v>5</v>
      </c>
      <c r="C6" s="4">
        <v>1</v>
      </c>
      <c r="D6" s="5">
        <v>65</v>
      </c>
      <c r="E6" s="5">
        <f t="shared" si="0"/>
        <v>4</v>
      </c>
      <c r="F6" s="5">
        <f t="shared" si="1"/>
        <v>1</v>
      </c>
      <c r="G6" s="6">
        <f t="shared" si="2"/>
        <v>5</v>
      </c>
    </row>
    <row r="7" spans="1:8" ht="16.2" thickBot="1" x14ac:dyDescent="0.35">
      <c r="A7" s="4">
        <v>6</v>
      </c>
      <c r="B7" s="4">
        <v>6</v>
      </c>
      <c r="C7" s="4">
        <v>7</v>
      </c>
      <c r="D7" s="5">
        <v>50</v>
      </c>
      <c r="E7" s="5">
        <f t="shared" si="0"/>
        <v>-1</v>
      </c>
      <c r="F7" s="5">
        <f t="shared" si="1"/>
        <v>0</v>
      </c>
      <c r="G7" s="6">
        <f t="shared" si="2"/>
        <v>7</v>
      </c>
    </row>
    <row r="8" spans="1:8" ht="16.2" thickBot="1" x14ac:dyDescent="0.35">
      <c r="A8" s="4">
        <v>7</v>
      </c>
      <c r="B8" s="4">
        <v>7</v>
      </c>
      <c r="C8" s="4">
        <v>8</v>
      </c>
      <c r="D8" s="5">
        <v>77</v>
      </c>
      <c r="E8" s="5">
        <f t="shared" si="0"/>
        <v>-1</v>
      </c>
      <c r="F8" s="5">
        <f t="shared" si="1"/>
        <v>0</v>
      </c>
      <c r="G8" s="6">
        <f t="shared" si="2"/>
        <v>8</v>
      </c>
    </row>
    <row r="9" spans="1:8" ht="16.2" thickBot="1" x14ac:dyDescent="0.35">
      <c r="A9" s="4">
        <v>8</v>
      </c>
      <c r="B9" s="4">
        <v>7</v>
      </c>
      <c r="C9" s="4">
        <v>10</v>
      </c>
      <c r="D9" s="5">
        <v>18</v>
      </c>
      <c r="E9" s="5">
        <f t="shared" si="0"/>
        <v>-3</v>
      </c>
      <c r="F9" s="5">
        <f t="shared" si="1"/>
        <v>0</v>
      </c>
      <c r="G9" s="6">
        <f t="shared" si="2"/>
        <v>10</v>
      </c>
    </row>
    <row r="10" spans="1:8" ht="16.2" thickBot="1" x14ac:dyDescent="0.35">
      <c r="A10" s="4">
        <v>9</v>
      </c>
      <c r="B10" s="4">
        <v>8</v>
      </c>
      <c r="C10" s="4">
        <v>2</v>
      </c>
      <c r="D10" s="5">
        <v>85</v>
      </c>
      <c r="E10" s="5">
        <f t="shared" si="0"/>
        <v>6</v>
      </c>
      <c r="F10" s="5">
        <f t="shared" si="1"/>
        <v>1</v>
      </c>
      <c r="G10" s="6">
        <f t="shared" si="2"/>
        <v>8</v>
      </c>
    </row>
    <row r="11" spans="1:8" ht="16.2" thickBot="1" x14ac:dyDescent="0.35">
      <c r="A11" s="4">
        <v>10</v>
      </c>
      <c r="B11" s="4">
        <v>9</v>
      </c>
      <c r="C11" s="4">
        <v>6</v>
      </c>
      <c r="D11" s="5">
        <v>96</v>
      </c>
      <c r="E11" s="5">
        <f t="shared" si="0"/>
        <v>3</v>
      </c>
      <c r="F11" s="5">
        <f t="shared" si="1"/>
        <v>1</v>
      </c>
      <c r="G11" s="6">
        <f t="shared" si="2"/>
        <v>9</v>
      </c>
    </row>
    <row r="12" spans="1:8" ht="16.2" thickBot="1" x14ac:dyDescent="0.35">
      <c r="A12" s="4">
        <v>11</v>
      </c>
      <c r="B12" s="4">
        <v>10</v>
      </c>
      <c r="C12" s="4">
        <v>7</v>
      </c>
      <c r="D12" s="5">
        <v>77</v>
      </c>
      <c r="E12" s="5">
        <f t="shared" si="0"/>
        <v>3</v>
      </c>
      <c r="F12" s="5">
        <f t="shared" si="1"/>
        <v>1</v>
      </c>
      <c r="G12" s="6">
        <f t="shared" si="2"/>
        <v>10</v>
      </c>
    </row>
    <row r="13" spans="1:8" ht="15.6" x14ac:dyDescent="0.3">
      <c r="D13" t="s">
        <v>13</v>
      </c>
      <c r="E13">
        <f>AVERAGE(E2:E12)</f>
        <v>-0.54545454545454541</v>
      </c>
      <c r="F13">
        <v>0</v>
      </c>
      <c r="G13" s="7">
        <f>SUMIF(F2:F12,"=0",G2:G12)</f>
        <v>50</v>
      </c>
      <c r="H13">
        <f>G13/(11-SUM(F2:F12))</f>
        <v>7.1428571428571432</v>
      </c>
    </row>
    <row r="14" spans="1:8" ht="15.6" x14ac:dyDescent="0.3">
      <c r="F14">
        <v>1</v>
      </c>
      <c r="G14" s="7">
        <f>SUMIF(F2:F12,"=1",G2:G12)</f>
        <v>32</v>
      </c>
      <c r="H14">
        <f>G14/SUM(F2:F12)</f>
        <v>8</v>
      </c>
    </row>
    <row r="15" spans="1:8" x14ac:dyDescent="0.3">
      <c r="G15" t="s">
        <v>7</v>
      </c>
      <c r="H15">
        <f>H14-H13</f>
        <v>0.85714285714285676</v>
      </c>
    </row>
    <row r="17" spans="6:7" x14ac:dyDescent="0.3">
      <c r="F17" t="s">
        <v>8</v>
      </c>
      <c r="G17">
        <f>AVERAGEIF(F2:F12,"=1",E2:E12)</f>
        <v>4</v>
      </c>
    </row>
    <row r="18" spans="6:7" x14ac:dyDescent="0.3">
      <c r="F18" t="s">
        <v>9</v>
      </c>
      <c r="G18">
        <f>AVERAGEIF(F2:F12,"=0",E2:E12)</f>
        <v>-3.1428571428571428</v>
      </c>
    </row>
    <row r="20" spans="6:7" x14ac:dyDescent="0.3">
      <c r="F20" t="s">
        <v>10</v>
      </c>
      <c r="G20">
        <f>AVERAGEIF(F2:F12,"=1",C2:C12)-AVERAGEIF(F2:F12,"=0",C2:C12)</f>
        <v>-3.1428571428571432</v>
      </c>
    </row>
    <row r="21" spans="6:7" x14ac:dyDescent="0.3">
      <c r="F21" t="s">
        <v>11</v>
      </c>
      <c r="G21">
        <f>(7/11)*(G17-G18)</f>
        <v>4.545454545454545</v>
      </c>
    </row>
    <row r="22" spans="6:7" x14ac:dyDescent="0.3">
      <c r="F22" t="s">
        <v>12</v>
      </c>
      <c r="G22">
        <f>E13+G20+G21</f>
        <v>0.85714285714285632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Benavides Navas</dc:creator>
  <cp:lastModifiedBy>Juan Sebastian Benavides Navas</cp:lastModifiedBy>
  <dcterms:created xsi:type="dcterms:W3CDTF">2020-06-10T12:55:36Z</dcterms:created>
  <dcterms:modified xsi:type="dcterms:W3CDTF">2020-06-10T13:49:27Z</dcterms:modified>
</cp:coreProperties>
</file>