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49f988e3e20bfa/8. Semester/Hauptseminararbeit/Auswertung/countdata_5min/plot/"/>
    </mc:Choice>
  </mc:AlternateContent>
  <xr:revisionPtr revIDLastSave="206" documentId="11_7313DDCB8F79A8D366075C52F37BD2726AC3BA35" xr6:coauthVersionLast="47" xr6:coauthVersionMax="47" xr10:uidLastSave="{0ADA6205-5213-4411-AECA-FA16AE183C89}"/>
  <bookViews>
    <workbookView xWindow="3690" yWindow="2085" windowWidth="28770" windowHeight="15450" xr2:uid="{00000000-000D-0000-FFFF-FFFF00000000}"/>
  </bookViews>
  <sheets>
    <sheet name="Sheet1" sheetId="1" r:id="rId1"/>
  </sheets>
  <definedNames>
    <definedName name="_xlnm.Print_Area" localSheetId="0">Sheet1!$A$1:$I$5</definedName>
    <definedName name="Print_Area" localSheetId="0">Sheet1!$D$12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 a="1"/>
  <c r="I20" i="1" s="1"/>
  <c r="T20" i="1" s="1"/>
  <c r="U20" i="1" s="1"/>
  <c r="I18" i="1" a="1"/>
  <c r="I18" i="1" s="1"/>
  <c r="T18" i="1" s="1"/>
  <c r="I14" i="1" a="1"/>
  <c r="I14" i="1" s="1"/>
  <c r="T14" i="1" s="1"/>
  <c r="I6" i="1" a="1"/>
  <c r="I6" i="1" s="1"/>
  <c r="T6" i="1" s="1"/>
  <c r="G21" i="1"/>
  <c r="G20" i="1"/>
  <c r="G19" i="1"/>
  <c r="G18" i="1"/>
  <c r="G17" i="1"/>
  <c r="G16" i="1"/>
  <c r="G15" i="1"/>
  <c r="G14" i="1"/>
  <c r="G13" i="1"/>
  <c r="G12" i="1"/>
  <c r="G11" i="1"/>
  <c r="G9" i="1"/>
  <c r="G8" i="1"/>
  <c r="G7" i="1"/>
  <c r="G6" i="1"/>
  <c r="G5" i="1"/>
  <c r="G4" i="1"/>
  <c r="G3" i="1"/>
  <c r="G2" i="1"/>
  <c r="I10" i="1" a="1"/>
  <c r="I10" i="1" s="1"/>
  <c r="T10" i="1" s="1"/>
  <c r="I2" i="1" a="1"/>
  <c r="I2" i="1" s="1"/>
  <c r="T2" i="1" s="1"/>
  <c r="T7" i="1" l="1"/>
  <c r="U6" i="1"/>
  <c r="T15" i="1"/>
  <c r="U14" i="1"/>
  <c r="T3" i="1"/>
  <c r="U2" i="1"/>
  <c r="T11" i="1"/>
  <c r="U10" i="1"/>
  <c r="T19" i="1"/>
  <c r="U19" i="1" s="1"/>
  <c r="U18" i="1"/>
  <c r="T21" i="1"/>
  <c r="U21" i="1" s="1"/>
  <c r="T4" i="1" l="1"/>
  <c r="U3" i="1"/>
  <c r="T12" i="1"/>
  <c r="U11" i="1"/>
  <c r="T16" i="1"/>
  <c r="U15" i="1"/>
  <c r="T8" i="1"/>
  <c r="U7" i="1"/>
  <c r="T9" i="1" l="1"/>
  <c r="U9" i="1" s="1"/>
  <c r="U8" i="1"/>
  <c r="T5" i="1"/>
  <c r="U5" i="1" s="1"/>
  <c r="U4" i="1"/>
  <c r="J2" i="1" s="1"/>
  <c r="T17" i="1"/>
  <c r="U17" i="1" s="1"/>
  <c r="U16" i="1"/>
  <c r="T13" i="1"/>
  <c r="U13" i="1" s="1"/>
  <c r="U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<sst xmlns="http://schemas.openxmlformats.org/spreadsheetml/2006/main" count="41" uniqueCount="25">
  <si>
    <t>Zählstelle</t>
  </si>
  <si>
    <t>Klasse</t>
  </si>
  <si>
    <t>Referenz</t>
  </si>
  <si>
    <t>Detektor</t>
  </si>
  <si>
    <t>mAE</t>
  </si>
  <si>
    <t>mSE</t>
  </si>
  <si>
    <t>Accuracy</t>
  </si>
  <si>
    <t>FG1</t>
  </si>
  <si>
    <t>person</t>
  </si>
  <si>
    <t>FG2</t>
  </si>
  <si>
    <t>Haltelinie</t>
  </si>
  <si>
    <t>Querschnitt_Straße</t>
  </si>
  <si>
    <t>bicycle</t>
  </si>
  <si>
    <t>motorcycle</t>
  </si>
  <si>
    <t>car</t>
  </si>
  <si>
    <t>truck</t>
  </si>
  <si>
    <t>bus</t>
  </si>
  <si>
    <t>mAE Referenz alternativ</t>
  </si>
  <si>
    <t>mSE Referenz 1.Zählung</t>
  </si>
  <si>
    <t>mAE Referenz 1.Zählung</t>
  </si>
  <si>
    <t>mSE Referenz alternativ</t>
  </si>
  <si>
    <t>Accuracy Klasse</t>
  </si>
  <si>
    <t>NaN</t>
  </si>
  <si>
    <t>mSE/Ref</t>
  </si>
  <si>
    <t>Accuracy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</si>
</sst>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color theme="1"/>
      <name val="Open Sa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2" fontId="4" fillId="2" borderId="1" xfId="0" applyNumberFormat="1" applyFont="1" applyFill="1" applyBorder="1"/>
    <xf numFmtId="0" fontId="4" fillId="3" borderId="1" xfId="0" applyFont="1" applyFill="1" applyBorder="1"/>
    <xf numFmtId="2" fontId="4" fillId="3" borderId="1" xfId="0" applyNumberFormat="1" applyFont="1" applyFill="1" applyBorder="1"/>
    <xf numFmtId="2" fontId="4" fillId="2" borderId="1" xfId="0" applyNumberFormat="1" applyFont="1" applyFill="1" applyBorder="1" applyAlignment="1">
      <alignment wrapText="1"/>
    </xf>
    <xf numFmtId="9" fontId="4" fillId="2" borderId="1" xfId="1" applyFont="1" applyFill="1" applyBorder="1"/>
    <xf numFmtId="9" fontId="4" fillId="3" borderId="1" xfId="1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9" fontId="4" fillId="2" borderId="1" xfId="1" applyFont="1" applyFill="1" applyBorder="1" applyAlignment="1">
      <alignment horizontal="center" vertical="center"/>
    </xf>
    <xf numFmtId="0" fontId="0" fillId="0" borderId="1" xfId="0" applyBorder="1"/>
    <xf numFmtId="9" fontId="4" fillId="2" borderId="1" xfId="1" applyFont="1" applyFill="1" applyBorder="1" applyAlignment="1">
      <alignment vertical="center"/>
    </xf>
    <xf numFmtId="9" fontId="4" fillId="3" borderId="1" xfId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1"/>
  <sheetViews>
    <sheetView tabSelected="1" zoomScale="115" zoomScaleNormal="115" workbookViewId="0">
      <selection sqref="A1:I5"/>
    </sheetView>
  </sheetViews>
  <sheetFormatPr baseColWidth="10" defaultColWidth="9.140625" defaultRowHeight="16.5" thickTop="1" thickBottom="1" x14ac:dyDescent="0.3"/>
  <cols>
    <col min="1" max="1" width="20.7109375" style="14" customWidth="1"/>
    <col min="2" max="2" width="12.28515625" style="14" customWidth="1"/>
    <col min="3" max="3" width="10.5703125" style="14" customWidth="1"/>
    <col min="4" max="4" width="10.42578125" style="14" customWidth="1"/>
    <col min="5" max="5" width="6.85546875" style="14" customWidth="1"/>
    <col min="6" max="6" width="8.28515625" style="14" customWidth="1"/>
    <col min="7" max="7" width="6.85546875" style="14" customWidth="1"/>
    <col min="8" max="8" width="15.42578125" style="14" customWidth="1"/>
    <col min="9" max="9" width="15.140625" style="14" customWidth="1"/>
    <col min="10" max="10" width="15.42578125" style="14" customWidth="1"/>
    <col min="11" max="11" width="15" style="14" customWidth="1"/>
    <col min="12" max="12" width="10.42578125" style="14" customWidth="1"/>
    <col min="13" max="13" width="12" style="14" customWidth="1"/>
    <col min="14" max="14" width="10.7109375" style="14" bestFit="1" customWidth="1"/>
    <col min="15" max="16384" width="9.140625" style="14"/>
  </cols>
  <sheetData>
    <row r="1" spans="1:21" s="1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23</v>
      </c>
      <c r="H1" s="1" t="s">
        <v>6</v>
      </c>
      <c r="I1" s="2" t="s">
        <v>21</v>
      </c>
      <c r="J1" s="2" t="s">
        <v>24</v>
      </c>
      <c r="L1" s="2" t="s">
        <v>19</v>
      </c>
      <c r="M1" s="2" t="s">
        <v>18</v>
      </c>
      <c r="N1" s="2" t="s">
        <v>17</v>
      </c>
      <c r="O1" s="2" t="s">
        <v>20</v>
      </c>
    </row>
    <row r="2" spans="1:21" ht="20.25" thickTop="1" thickBot="1" x14ac:dyDescent="0.45">
      <c r="A2" s="3" t="s">
        <v>7</v>
      </c>
      <c r="B2" s="10" t="s">
        <v>8</v>
      </c>
      <c r="C2" s="3">
        <v>598</v>
      </c>
      <c r="D2" s="3">
        <v>450</v>
      </c>
      <c r="E2" s="4">
        <v>16.444444444444439</v>
      </c>
      <c r="F2" s="4">
        <v>313.55555555555549</v>
      </c>
      <c r="G2" s="4">
        <f>F2/C2</f>
        <v>0.52434039390561116</v>
      </c>
      <c r="H2" s="8">
        <v>0.75250836120401332</v>
      </c>
      <c r="I2" s="13" cm="1">
        <f t="array" ref="I2">SUM(H2:H5*C2:C5)/SUM(C2:C5)</f>
        <v>0.81893939393939397</v>
      </c>
      <c r="J2" s="13">
        <f>SUM(U2:U21)/SUM(C2:C21)</f>
        <v>0.86978756884343034</v>
      </c>
      <c r="L2" s="4">
        <v>4.333333333333333</v>
      </c>
      <c r="M2" s="4">
        <v>46.555555555555557</v>
      </c>
      <c r="N2" s="4">
        <v>4.8888888888888893</v>
      </c>
      <c r="O2" s="4">
        <v>34.222222222222221</v>
      </c>
      <c r="T2" s="15">
        <f>I2</f>
        <v>0.81893939393939397</v>
      </c>
      <c r="U2" s="14">
        <f t="shared" ref="U2:U21" si="0">T2*C2</f>
        <v>489.7257575757576</v>
      </c>
    </row>
    <row r="3" spans="1:21" ht="20.25" thickTop="1" thickBot="1" x14ac:dyDescent="0.45">
      <c r="A3" s="3" t="s">
        <v>9</v>
      </c>
      <c r="B3" s="10"/>
      <c r="C3" s="3">
        <v>278</v>
      </c>
      <c r="D3" s="3">
        <v>263</v>
      </c>
      <c r="E3" s="4">
        <v>2.1111111111111112</v>
      </c>
      <c r="F3" s="4">
        <v>7.666666666666667</v>
      </c>
      <c r="G3" s="4">
        <f t="shared" ref="G3:G21" si="1">F3/C3</f>
        <v>2.7577937649880098E-2</v>
      </c>
      <c r="H3" s="8">
        <v>0.9460431654676259</v>
      </c>
      <c r="I3" s="13"/>
      <c r="J3" s="13"/>
      <c r="L3" s="4">
        <v>0.33333333333333331</v>
      </c>
      <c r="M3" s="4">
        <v>0.55555555555555558</v>
      </c>
      <c r="N3" s="4">
        <v>0.77777777777777779</v>
      </c>
      <c r="O3" s="4">
        <v>1.444444444444444</v>
      </c>
      <c r="T3" s="15">
        <f>T2</f>
        <v>0.81893939393939397</v>
      </c>
      <c r="U3" s="14">
        <f t="shared" si="0"/>
        <v>227.66515151515154</v>
      </c>
    </row>
    <row r="4" spans="1:21" ht="20.25" thickTop="1" thickBot="1" x14ac:dyDescent="0.45">
      <c r="A4" s="3" t="s">
        <v>10</v>
      </c>
      <c r="B4" s="10"/>
      <c r="C4" s="3">
        <v>189</v>
      </c>
      <c r="D4" s="3">
        <v>118</v>
      </c>
      <c r="E4" s="4">
        <v>7.8888888888888893</v>
      </c>
      <c r="F4" s="4">
        <v>95.666666666666671</v>
      </c>
      <c r="G4" s="4">
        <f t="shared" si="1"/>
        <v>0.50617283950617287</v>
      </c>
      <c r="H4" s="8">
        <v>0.62433862433862441</v>
      </c>
      <c r="I4" s="13"/>
      <c r="J4" s="13"/>
      <c r="L4" s="4">
        <v>2.2222222222222219</v>
      </c>
      <c r="M4" s="4">
        <v>13.33333333333333</v>
      </c>
      <c r="N4" s="4">
        <v>2.2222222222222219</v>
      </c>
      <c r="O4" s="4">
        <v>9.5555555555555554</v>
      </c>
      <c r="T4" s="15">
        <f t="shared" ref="T4:T5" si="2">T3</f>
        <v>0.81893939393939397</v>
      </c>
      <c r="U4" s="14">
        <f t="shared" si="0"/>
        <v>154.77954545454546</v>
      </c>
    </row>
    <row r="5" spans="1:21" ht="20.25" thickTop="1" thickBot="1" x14ac:dyDescent="0.45">
      <c r="A5" s="3" t="s">
        <v>11</v>
      </c>
      <c r="B5" s="10"/>
      <c r="C5" s="3">
        <v>255</v>
      </c>
      <c r="D5" s="3">
        <v>260</v>
      </c>
      <c r="E5" s="4">
        <v>3.4444444444444451</v>
      </c>
      <c r="F5" s="4">
        <v>19</v>
      </c>
      <c r="G5" s="4">
        <f t="shared" si="1"/>
        <v>7.4509803921568626E-2</v>
      </c>
      <c r="H5" s="8">
        <v>0.98039215686274506</v>
      </c>
      <c r="I5" s="13"/>
      <c r="J5" s="13"/>
      <c r="L5" s="4">
        <v>1.7777777777777779</v>
      </c>
      <c r="M5" s="4">
        <v>9.3333333333333339</v>
      </c>
      <c r="N5" s="4">
        <v>2.3333333333333339</v>
      </c>
      <c r="O5" s="4">
        <v>8.7777777777777786</v>
      </c>
      <c r="T5" s="15">
        <f t="shared" si="2"/>
        <v>0.81893939393939397</v>
      </c>
      <c r="U5" s="14">
        <f t="shared" si="0"/>
        <v>208.82954545454547</v>
      </c>
    </row>
    <row r="6" spans="1:21" ht="20.25" thickTop="1" thickBot="1" x14ac:dyDescent="0.45">
      <c r="A6" s="5" t="s">
        <v>7</v>
      </c>
      <c r="B6" s="11" t="s">
        <v>12</v>
      </c>
      <c r="C6" s="5">
        <v>25</v>
      </c>
      <c r="D6" s="5">
        <v>8</v>
      </c>
      <c r="E6" s="6">
        <v>2.125</v>
      </c>
      <c r="F6" s="6">
        <v>6.875</v>
      </c>
      <c r="G6" s="6">
        <f t="shared" si="1"/>
        <v>0.27500000000000002</v>
      </c>
      <c r="H6" s="9">
        <v>0.32</v>
      </c>
      <c r="I6" s="16" cm="1">
        <f t="array" ref="I6">SUM(H6:H9*C6:C9)/SUM(C6:C9)</f>
        <v>0.35714285714285715</v>
      </c>
      <c r="J6" s="13"/>
      <c r="L6" s="6">
        <v>0.75</v>
      </c>
      <c r="M6" s="6">
        <v>2.25</v>
      </c>
      <c r="N6" s="6">
        <v>0.375</v>
      </c>
      <c r="O6" s="6">
        <v>0.375</v>
      </c>
      <c r="T6" s="15">
        <f>I6</f>
        <v>0.35714285714285715</v>
      </c>
      <c r="U6" s="14">
        <f t="shared" si="0"/>
        <v>8.9285714285714288</v>
      </c>
    </row>
    <row r="7" spans="1:21" ht="20.25" thickTop="1" thickBot="1" x14ac:dyDescent="0.45">
      <c r="A7" s="5" t="s">
        <v>9</v>
      </c>
      <c r="B7" s="11"/>
      <c r="C7" s="5">
        <v>10</v>
      </c>
      <c r="D7" s="5">
        <v>8</v>
      </c>
      <c r="E7" s="6">
        <v>0.75</v>
      </c>
      <c r="F7" s="6">
        <v>1</v>
      </c>
      <c r="G7" s="6">
        <f t="shared" si="1"/>
        <v>0.1</v>
      </c>
      <c r="H7" s="9">
        <v>0.8</v>
      </c>
      <c r="I7" s="16"/>
      <c r="J7" s="13"/>
      <c r="L7" s="6">
        <v>0.25</v>
      </c>
      <c r="M7" s="6">
        <v>0.25</v>
      </c>
      <c r="N7" s="6">
        <v>0.25</v>
      </c>
      <c r="O7" s="6">
        <v>0.25</v>
      </c>
      <c r="T7" s="15">
        <f>T6</f>
        <v>0.35714285714285715</v>
      </c>
      <c r="U7" s="14">
        <f t="shared" si="0"/>
        <v>3.5714285714285716</v>
      </c>
    </row>
    <row r="8" spans="1:21" ht="20.25" thickTop="1" thickBot="1" x14ac:dyDescent="0.45">
      <c r="A8" s="5" t="s">
        <v>10</v>
      </c>
      <c r="B8" s="11"/>
      <c r="C8" s="5">
        <v>23</v>
      </c>
      <c r="D8" s="5">
        <v>10</v>
      </c>
      <c r="E8" s="6">
        <v>1.625</v>
      </c>
      <c r="F8" s="6">
        <v>3.875</v>
      </c>
      <c r="G8" s="6">
        <f t="shared" si="1"/>
        <v>0.16847826086956522</v>
      </c>
      <c r="H8" s="9">
        <v>0.43478260869565222</v>
      </c>
      <c r="I8" s="16"/>
      <c r="J8" s="13"/>
      <c r="L8" s="6">
        <v>0.5</v>
      </c>
      <c r="M8" s="6">
        <v>0.75</v>
      </c>
      <c r="N8" s="6">
        <v>0.125</v>
      </c>
      <c r="O8" s="6">
        <v>0.125</v>
      </c>
      <c r="T8" s="15">
        <f t="shared" ref="T8:T9" si="3">T7</f>
        <v>0.35714285714285715</v>
      </c>
      <c r="U8" s="14">
        <f t="shared" si="0"/>
        <v>8.2142857142857153</v>
      </c>
    </row>
    <row r="9" spans="1:21" ht="20.25" thickTop="1" thickBot="1" x14ac:dyDescent="0.45">
      <c r="A9" s="5" t="s">
        <v>11</v>
      </c>
      <c r="B9" s="11"/>
      <c r="C9" s="5">
        <v>26</v>
      </c>
      <c r="D9" s="5">
        <v>4</v>
      </c>
      <c r="E9" s="6">
        <v>2.4444444444444451</v>
      </c>
      <c r="F9" s="6">
        <v>6.8888888888888893</v>
      </c>
      <c r="G9" s="6">
        <f t="shared" si="1"/>
        <v>0.26495726495726496</v>
      </c>
      <c r="H9" s="9">
        <v>0.15384615384615391</v>
      </c>
      <c r="I9" s="16"/>
      <c r="J9" s="13"/>
      <c r="L9" s="6">
        <v>0.22222222222222221</v>
      </c>
      <c r="M9" s="6">
        <v>0.22222222222222221</v>
      </c>
      <c r="N9" s="6">
        <v>0.33333333333333331</v>
      </c>
      <c r="O9" s="6">
        <v>0.33333333333333331</v>
      </c>
      <c r="T9" s="15">
        <f t="shared" si="3"/>
        <v>0.35714285714285715</v>
      </c>
      <c r="U9" s="14">
        <f t="shared" si="0"/>
        <v>9.2857142857142865</v>
      </c>
    </row>
    <row r="10" spans="1:21" ht="20.25" thickTop="1" thickBot="1" x14ac:dyDescent="0.45">
      <c r="A10" s="3" t="s">
        <v>7</v>
      </c>
      <c r="B10" s="10" t="s">
        <v>13</v>
      </c>
      <c r="C10" s="3">
        <v>0</v>
      </c>
      <c r="D10" s="3">
        <v>3</v>
      </c>
      <c r="E10" s="4">
        <v>1</v>
      </c>
      <c r="F10" s="4">
        <v>1.666666666666667</v>
      </c>
      <c r="G10" s="4" t="s">
        <v>22</v>
      </c>
      <c r="H10" s="8">
        <v>0</v>
      </c>
      <c r="I10" s="13" cm="1">
        <f t="array" ref="I10">SUM(H10:H13*C10:C13)/SUM(C10:C13)</f>
        <v>0.81818181818181823</v>
      </c>
      <c r="J10" s="13"/>
      <c r="L10" s="4">
        <v>0.33333333333333331</v>
      </c>
      <c r="M10" s="4">
        <v>0.33333333333333331</v>
      </c>
      <c r="N10" s="4">
        <v>0</v>
      </c>
      <c r="O10" s="4">
        <v>0</v>
      </c>
      <c r="T10" s="15">
        <f>I10</f>
        <v>0.81818181818181823</v>
      </c>
      <c r="U10" s="14">
        <f t="shared" si="0"/>
        <v>0</v>
      </c>
    </row>
    <row r="11" spans="1:21" ht="20.25" thickTop="1" thickBot="1" x14ac:dyDescent="0.45">
      <c r="A11" s="3" t="s">
        <v>9</v>
      </c>
      <c r="B11" s="10"/>
      <c r="C11" s="3">
        <v>1</v>
      </c>
      <c r="D11" s="3">
        <v>4</v>
      </c>
      <c r="E11" s="4">
        <v>1.5</v>
      </c>
      <c r="F11" s="4">
        <v>4.5</v>
      </c>
      <c r="G11" s="4">
        <f t="shared" si="1"/>
        <v>4.5</v>
      </c>
      <c r="H11" s="8">
        <v>-2</v>
      </c>
      <c r="I11" s="13"/>
      <c r="J11" s="13"/>
      <c r="L11" s="4">
        <v>0.5</v>
      </c>
      <c r="M11" s="4">
        <v>0.5</v>
      </c>
      <c r="N11" s="4">
        <v>0</v>
      </c>
      <c r="O11" s="4">
        <v>0</v>
      </c>
      <c r="T11" s="15">
        <f>T10</f>
        <v>0.81818181818181823</v>
      </c>
      <c r="U11" s="14">
        <f t="shared" si="0"/>
        <v>0.81818181818181823</v>
      </c>
    </row>
    <row r="12" spans="1:21" ht="20.25" thickTop="1" thickBot="1" x14ac:dyDescent="0.45">
      <c r="A12" s="3" t="s">
        <v>10</v>
      </c>
      <c r="B12" s="10"/>
      <c r="C12" s="3">
        <v>11</v>
      </c>
      <c r="D12" s="3">
        <v>11</v>
      </c>
      <c r="E12" s="4">
        <v>0.8571428571428571</v>
      </c>
      <c r="F12" s="4">
        <v>1.142857142857143</v>
      </c>
      <c r="G12" s="4">
        <f t="shared" si="1"/>
        <v>0.10389610389610392</v>
      </c>
      <c r="H12" s="8">
        <v>1</v>
      </c>
      <c r="I12" s="13"/>
      <c r="J12" s="13"/>
      <c r="L12" s="4">
        <v>0</v>
      </c>
      <c r="M12" s="4">
        <v>0</v>
      </c>
      <c r="N12" s="4">
        <v>0.1428571428571429</v>
      </c>
      <c r="O12" s="4">
        <v>0.1428571428571429</v>
      </c>
      <c r="T12" s="15">
        <f t="shared" ref="T12:T13" si="4">T11</f>
        <v>0.81818181818181823</v>
      </c>
      <c r="U12" s="14">
        <f t="shared" si="0"/>
        <v>9</v>
      </c>
    </row>
    <row r="13" spans="1:21" ht="20.25" thickTop="1" thickBot="1" x14ac:dyDescent="0.45">
      <c r="A13" s="3" t="s">
        <v>11</v>
      </c>
      <c r="B13" s="10"/>
      <c r="C13" s="3">
        <v>10</v>
      </c>
      <c r="D13" s="3">
        <v>9</v>
      </c>
      <c r="E13" s="4">
        <v>0.83333333333333337</v>
      </c>
      <c r="F13" s="4">
        <v>0.83333333333333337</v>
      </c>
      <c r="G13" s="4">
        <f t="shared" si="1"/>
        <v>8.3333333333333343E-2</v>
      </c>
      <c r="H13" s="8">
        <v>0.9</v>
      </c>
      <c r="I13" s="13"/>
      <c r="J13" s="13"/>
      <c r="L13" s="4">
        <v>0</v>
      </c>
      <c r="M13" s="4">
        <v>0</v>
      </c>
      <c r="N13" s="4">
        <v>0.16666666666666671</v>
      </c>
      <c r="O13" s="4">
        <v>0.16666666666666671</v>
      </c>
      <c r="T13" s="15">
        <f t="shared" si="4"/>
        <v>0.81818181818181823</v>
      </c>
      <c r="U13" s="14">
        <f t="shared" si="0"/>
        <v>8.1818181818181817</v>
      </c>
    </row>
    <row r="14" spans="1:21" ht="20.25" thickTop="1" thickBot="1" x14ac:dyDescent="0.45">
      <c r="A14" s="5" t="s">
        <v>7</v>
      </c>
      <c r="B14" s="11" t="s">
        <v>14</v>
      </c>
      <c r="C14" s="5">
        <v>1</v>
      </c>
      <c r="D14" s="5">
        <v>2</v>
      </c>
      <c r="E14" s="6">
        <v>1</v>
      </c>
      <c r="F14" s="6">
        <v>1</v>
      </c>
      <c r="G14" s="6">
        <f t="shared" si="1"/>
        <v>1</v>
      </c>
      <c r="H14" s="9">
        <v>0</v>
      </c>
      <c r="I14" s="16" cm="1">
        <f t="array" ref="I14">SUM(H14:H17*C14:C17)/SUM(C14:C17)</f>
        <v>0.99149338374291118</v>
      </c>
      <c r="J14" s="13"/>
      <c r="L14" s="6">
        <v>0</v>
      </c>
      <c r="M14" s="6">
        <v>0</v>
      </c>
      <c r="N14" s="6">
        <v>0.33333333333333331</v>
      </c>
      <c r="O14" s="6">
        <v>0.33333333333333331</v>
      </c>
      <c r="T14" s="15">
        <f>I14</f>
        <v>0.99149338374291118</v>
      </c>
      <c r="U14" s="14">
        <f t="shared" si="0"/>
        <v>0.99149338374291118</v>
      </c>
    </row>
    <row r="15" spans="1:21" ht="20.25" thickTop="1" thickBot="1" x14ac:dyDescent="0.45">
      <c r="A15" s="5" t="s">
        <v>9</v>
      </c>
      <c r="B15" s="11"/>
      <c r="C15" s="5">
        <v>1</v>
      </c>
      <c r="D15" s="5">
        <v>1</v>
      </c>
      <c r="E15" s="6">
        <v>1</v>
      </c>
      <c r="F15" s="6">
        <v>1</v>
      </c>
      <c r="G15" s="6">
        <f t="shared" si="1"/>
        <v>1</v>
      </c>
      <c r="H15" s="9">
        <v>1</v>
      </c>
      <c r="I15" s="16"/>
      <c r="J15" s="13"/>
      <c r="L15" s="6">
        <v>0</v>
      </c>
      <c r="M15" s="6">
        <v>0</v>
      </c>
      <c r="N15" s="6">
        <v>0.5</v>
      </c>
      <c r="O15" s="6">
        <v>0.5</v>
      </c>
      <c r="T15" s="15">
        <f>T14</f>
        <v>0.99149338374291118</v>
      </c>
      <c r="U15" s="14">
        <f t="shared" si="0"/>
        <v>0.99149338374291118</v>
      </c>
    </row>
    <row r="16" spans="1:21" ht="20.25" thickTop="1" thickBot="1" x14ac:dyDescent="0.45">
      <c r="A16" s="5" t="s">
        <v>10</v>
      </c>
      <c r="B16" s="11"/>
      <c r="C16" s="5">
        <v>527</v>
      </c>
      <c r="D16" s="5">
        <v>523</v>
      </c>
      <c r="E16" s="6">
        <v>1.333333333333333</v>
      </c>
      <c r="F16" s="6">
        <v>5.333333333333333</v>
      </c>
      <c r="G16" s="6">
        <f t="shared" si="1"/>
        <v>1.0120177103099304E-2</v>
      </c>
      <c r="H16" s="9">
        <v>0.99240986717267554</v>
      </c>
      <c r="I16" s="16"/>
      <c r="J16" s="13"/>
      <c r="L16" s="6">
        <v>1</v>
      </c>
      <c r="M16" s="6">
        <v>5.666666666666667</v>
      </c>
      <c r="N16" s="6">
        <v>0.77777777777777779</v>
      </c>
      <c r="O16" s="6">
        <v>1.2222222222222221</v>
      </c>
      <c r="T16" s="15">
        <f t="shared" ref="T16:T17" si="5">T15</f>
        <v>0.99149338374291118</v>
      </c>
      <c r="U16" s="14">
        <f t="shared" si="0"/>
        <v>522.51701323251416</v>
      </c>
    </row>
    <row r="17" spans="1:21" ht="20.25" thickTop="1" thickBot="1" x14ac:dyDescent="0.45">
      <c r="A17" s="5" t="s">
        <v>11</v>
      </c>
      <c r="B17" s="11"/>
      <c r="C17" s="5">
        <v>529</v>
      </c>
      <c r="D17" s="5">
        <v>525</v>
      </c>
      <c r="E17" s="6">
        <v>2.8888888888888888</v>
      </c>
      <c r="F17" s="6">
        <v>13.33333333333333</v>
      </c>
      <c r="G17" s="6">
        <f t="shared" si="1"/>
        <v>2.5204788909892875E-2</v>
      </c>
      <c r="H17" s="9">
        <v>0.99243856332703217</v>
      </c>
      <c r="I17" s="16"/>
      <c r="J17" s="13"/>
      <c r="L17" s="6">
        <v>1</v>
      </c>
      <c r="M17" s="6">
        <v>5.666666666666667</v>
      </c>
      <c r="N17" s="6">
        <v>0.88888888888888884</v>
      </c>
      <c r="O17" s="6">
        <v>1.333333333333333</v>
      </c>
      <c r="T17" s="15">
        <f t="shared" si="5"/>
        <v>0.99149338374291118</v>
      </c>
      <c r="U17" s="14">
        <f t="shared" si="0"/>
        <v>524.5</v>
      </c>
    </row>
    <row r="18" spans="1:21" ht="20.25" thickTop="1" thickBot="1" x14ac:dyDescent="0.45">
      <c r="A18" s="3" t="s">
        <v>10</v>
      </c>
      <c r="B18" s="10" t="s">
        <v>15</v>
      </c>
      <c r="C18" s="3">
        <v>6</v>
      </c>
      <c r="D18" s="3">
        <v>17</v>
      </c>
      <c r="E18" s="4">
        <v>2.75</v>
      </c>
      <c r="F18" s="4">
        <v>10.75</v>
      </c>
      <c r="G18" s="7">
        <f t="shared" si="1"/>
        <v>1.7916666666666667</v>
      </c>
      <c r="H18" s="8">
        <v>-0.83333333333333326</v>
      </c>
      <c r="I18" s="13" cm="1">
        <f t="array" ref="I18">SUM(H18:H19*C18:C19)/SUM(C18:C19)</f>
        <v>-0.5</v>
      </c>
      <c r="J18" s="13"/>
      <c r="L18" s="4">
        <v>0.5</v>
      </c>
      <c r="M18" s="4">
        <v>0.5</v>
      </c>
      <c r="N18" s="4">
        <v>0.25</v>
      </c>
      <c r="O18" s="4">
        <v>0.25</v>
      </c>
      <c r="T18" s="15">
        <f>I18</f>
        <v>-0.5</v>
      </c>
      <c r="U18" s="14">
        <f t="shared" si="0"/>
        <v>-3</v>
      </c>
    </row>
    <row r="19" spans="1:21" ht="20.25" thickTop="1" thickBot="1" x14ac:dyDescent="0.45">
      <c r="A19" s="3" t="s">
        <v>11</v>
      </c>
      <c r="B19" s="10"/>
      <c r="C19" s="3">
        <v>6</v>
      </c>
      <c r="D19" s="3">
        <v>13</v>
      </c>
      <c r="E19" s="4">
        <v>1.833333333333333</v>
      </c>
      <c r="F19" s="4">
        <v>4.5</v>
      </c>
      <c r="G19" s="4">
        <f t="shared" si="1"/>
        <v>0.75</v>
      </c>
      <c r="H19" s="8">
        <v>-0.16666666666666671</v>
      </c>
      <c r="I19" s="13"/>
      <c r="J19" s="13"/>
      <c r="L19" s="4">
        <v>0.33333333333333331</v>
      </c>
      <c r="M19" s="4">
        <v>0.33333333333333331</v>
      </c>
      <c r="N19" s="4">
        <v>0.16666666666666671</v>
      </c>
      <c r="O19" s="4">
        <v>0.16666666666666671</v>
      </c>
      <c r="T19" s="15">
        <f>T18</f>
        <v>-0.5</v>
      </c>
      <c r="U19" s="14">
        <f t="shared" si="0"/>
        <v>-3</v>
      </c>
    </row>
    <row r="20" spans="1:21" ht="20.25" thickTop="1" thickBot="1" x14ac:dyDescent="0.45">
      <c r="A20" s="3" t="s">
        <v>10</v>
      </c>
      <c r="B20" s="10" t="s">
        <v>16</v>
      </c>
      <c r="C20" s="3">
        <v>23</v>
      </c>
      <c r="D20" s="3">
        <v>27</v>
      </c>
      <c r="E20" s="4">
        <v>0.44444444444444442</v>
      </c>
      <c r="F20" s="4">
        <v>1.7777777777777779</v>
      </c>
      <c r="G20" s="4">
        <f t="shared" si="1"/>
        <v>7.7294685990338174E-2</v>
      </c>
      <c r="H20" s="8">
        <v>0.82608695652173914</v>
      </c>
      <c r="I20" s="13" cm="1">
        <f t="array" ref="I20">SUM(H20:H21*C20:C21)/SUM(C20:C21)</f>
        <v>0.84782608695652173</v>
      </c>
      <c r="J20" s="13"/>
      <c r="L20" s="4">
        <v>0</v>
      </c>
      <c r="M20" s="4">
        <v>0</v>
      </c>
      <c r="N20" s="4">
        <v>0</v>
      </c>
      <c r="O20" s="4">
        <v>0</v>
      </c>
      <c r="T20" s="15">
        <f>I20</f>
        <v>0.84782608695652173</v>
      </c>
      <c r="U20" s="14">
        <f t="shared" si="0"/>
        <v>19.5</v>
      </c>
    </row>
    <row r="21" spans="1:21" ht="20.25" thickTop="1" thickBot="1" x14ac:dyDescent="0.45">
      <c r="A21" s="3" t="s">
        <v>11</v>
      </c>
      <c r="B21" s="10"/>
      <c r="C21" s="3">
        <v>23</v>
      </c>
      <c r="D21" s="3">
        <v>20</v>
      </c>
      <c r="E21" s="4">
        <v>0.77777777777777779</v>
      </c>
      <c r="F21" s="4">
        <v>1.2222222222222221</v>
      </c>
      <c r="G21" s="4">
        <f t="shared" si="1"/>
        <v>5.3140096618357481E-2</v>
      </c>
      <c r="H21" s="8">
        <v>0.86956521739130432</v>
      </c>
      <c r="I21" s="13"/>
      <c r="J21" s="13"/>
      <c r="L21" s="4">
        <v>0</v>
      </c>
      <c r="M21" s="4">
        <v>0</v>
      </c>
      <c r="N21" s="4">
        <v>0</v>
      </c>
      <c r="O21" s="4">
        <v>0</v>
      </c>
      <c r="T21" s="15">
        <f t="shared" ref="T21" si="6">T20</f>
        <v>0.84782608695652173</v>
      </c>
      <c r="U21" s="14">
        <f t="shared" si="0"/>
        <v>19.5</v>
      </c>
    </row>
  </sheetData>
  <mergeCells count="13">
    <mergeCell ref="J2:J21"/>
    <mergeCell ref="I2:I5"/>
    <mergeCell ref="I6:I9"/>
    <mergeCell ref="I10:I13"/>
    <mergeCell ref="I14:I17"/>
    <mergeCell ref="I18:I19"/>
    <mergeCell ref="I20:I21"/>
    <mergeCell ref="B20:B21"/>
    <mergeCell ref="B2:B5"/>
    <mergeCell ref="B6:B9"/>
    <mergeCell ref="B10:B13"/>
    <mergeCell ref="B14:B17"/>
    <mergeCell ref="B18:B19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Sheet1</vt:lpstr>
      <vt:lpstr>Sheet1!Druckbereich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gerken</cp:lastModifiedBy>
  <cp:lastPrinted>2023-05-02T09:54:18Z</cp:lastPrinted>
  <dcterms:created xsi:type="dcterms:W3CDTF">2023-05-02T07:48:48Z</dcterms:created>
  <dcterms:modified xsi:type="dcterms:W3CDTF">2023-05-02T09:56:04Z</dcterms:modified>
</cp:coreProperties>
</file>