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49f988e3e20bfa/8. Semester/Hauptseminararbeit/Auswertung/countdata_5min/plot/"/>
    </mc:Choice>
  </mc:AlternateContent>
  <xr:revisionPtr revIDLastSave="45" documentId="11_331D7CCE8F79A8D366075C52F37BD272BAC7AEBC" xr6:coauthVersionLast="47" xr6:coauthVersionMax="47" xr10:uidLastSave="{5FEF15EB-960E-46BD-B2BB-41A96ABFF422}"/>
  <bookViews>
    <workbookView minimized="1" xWindow="38415" yWindow="9045" windowWidth="28770" windowHeight="16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K3" i="1"/>
  <c r="K4" i="1"/>
  <c r="K5" i="1"/>
  <c r="K6" i="1"/>
  <c r="K7" i="1"/>
  <c r="K8" i="1"/>
  <c r="K9" i="1"/>
  <c r="K11" i="1"/>
  <c r="K12" i="1"/>
  <c r="K13" i="1"/>
  <c r="K14" i="1"/>
  <c r="M14" i="1" s="1"/>
  <c r="K15" i="1"/>
  <c r="M15" i="1" s="1"/>
  <c r="K16" i="1"/>
  <c r="K17" i="1"/>
  <c r="K18" i="1"/>
  <c r="K19" i="1"/>
  <c r="K20" i="1"/>
  <c r="K21" i="1"/>
  <c r="K2" i="1"/>
  <c r="E24" i="1"/>
  <c r="D24" i="1"/>
  <c r="C24" i="1"/>
  <c r="M3" i="1"/>
  <c r="N2" i="1" s="1"/>
  <c r="M4" i="1"/>
  <c r="M5" i="1"/>
  <c r="M6" i="1"/>
  <c r="N6" i="1" s="1"/>
  <c r="M7" i="1"/>
  <c r="M8" i="1"/>
  <c r="M9" i="1"/>
  <c r="M10" i="1"/>
  <c r="N10" i="1" s="1"/>
  <c r="M11" i="1"/>
  <c r="M12" i="1"/>
  <c r="M13" i="1"/>
  <c r="M16" i="1"/>
  <c r="M17" i="1"/>
  <c r="M18" i="1"/>
  <c r="M19" i="1"/>
  <c r="M20" i="1"/>
  <c r="M21" i="1"/>
  <c r="M2" i="1"/>
  <c r="C22" i="1"/>
  <c r="L22" i="1" s="1"/>
  <c r="D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N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<sst xmlns="http://schemas.openxmlformats.org/spreadsheetml/2006/main" count="54" uniqueCount="24">
  <si>
    <t>Zählstelle</t>
  </si>
  <si>
    <t>Klasse</t>
  </si>
  <si>
    <t>Referenz</t>
  </si>
  <si>
    <t>Detektor</t>
  </si>
  <si>
    <t>mAE</t>
  </si>
  <si>
    <t>mSE</t>
  </si>
  <si>
    <t>mAE_Referenz_1.Zählung</t>
  </si>
  <si>
    <t>mSE_Referenz_1.Zählung</t>
  </si>
  <si>
    <t>mAE_Referenz_alternativ</t>
  </si>
  <si>
    <t>mSE_Referenz_alternativ</t>
  </si>
  <si>
    <t>Accuracy</t>
  </si>
  <si>
    <t>FG1</t>
  </si>
  <si>
    <t>person</t>
  </si>
  <si>
    <t>FG2</t>
  </si>
  <si>
    <t>Haltelinie</t>
  </si>
  <si>
    <t>Querschnitt_Straße</t>
  </si>
  <si>
    <t>bicycle</t>
  </si>
  <si>
    <t>motorcycle</t>
  </si>
  <si>
    <t>car</t>
  </si>
  <si>
    <t>truck</t>
  </si>
  <si>
    <t>bus</t>
  </si>
  <si>
    <t>mSE gew</t>
  </si>
  <si>
    <t>Accuracy gew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</si>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</sst>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175" zoomScaleNormal="175" workbookViewId="0">
      <selection activeCell="D15" sqref="D15"/>
    </sheetView>
  </sheetViews>
  <sheetFormatPr baseColWidth="10" defaultColWidth="9.140625"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11</v>
      </c>
      <c r="B2" t="s">
        <v>12</v>
      </c>
      <c r="C2">
        <v>598</v>
      </c>
      <c r="D2">
        <v>450</v>
      </c>
      <c r="E2">
        <v>16.440000000000001</v>
      </c>
      <c r="F2">
        <v>313.56</v>
      </c>
      <c r="G2">
        <v>4.33</v>
      </c>
      <c r="H2">
        <v>46.56</v>
      </c>
      <c r="I2">
        <v>4.8899999999999997</v>
      </c>
      <c r="J2">
        <v>34.22</v>
      </c>
      <c r="K2">
        <f>1- ABS(C2-D2)/C2</f>
        <v>0.75250836120401332</v>
      </c>
      <c r="L2">
        <f>F2*C2</f>
        <v>187508.88</v>
      </c>
      <c r="M2">
        <f>K2*C2</f>
        <v>449.99999999999994</v>
      </c>
      <c r="N2" s="2">
        <f>SUM(M2:M5)/SUM(C2:C5)</f>
        <v>0.81893939393939397</v>
      </c>
    </row>
    <row r="3" spans="1:14" x14ac:dyDescent="0.25">
      <c r="A3" t="s">
        <v>13</v>
      </c>
      <c r="B3" t="s">
        <v>12</v>
      </c>
      <c r="C3">
        <v>278</v>
      </c>
      <c r="D3">
        <v>263</v>
      </c>
      <c r="E3">
        <v>2.11</v>
      </c>
      <c r="F3">
        <v>7.67</v>
      </c>
      <c r="G3">
        <v>0.33</v>
      </c>
      <c r="H3">
        <v>0.56000000000000005</v>
      </c>
      <c r="I3">
        <v>0.78</v>
      </c>
      <c r="J3">
        <v>1.44</v>
      </c>
      <c r="K3">
        <f t="shared" ref="K3:K21" si="0">1- ABS(C3-D3)/C3</f>
        <v>0.9460431654676259</v>
      </c>
      <c r="L3">
        <f t="shared" ref="L3:L21" si="1">F3*C3</f>
        <v>2132.2599999999998</v>
      </c>
      <c r="M3">
        <f t="shared" ref="M3:M21" si="2">K3*C3</f>
        <v>263</v>
      </c>
      <c r="N3" s="2"/>
    </row>
    <row r="4" spans="1:14" x14ac:dyDescent="0.25">
      <c r="A4" t="s">
        <v>14</v>
      </c>
      <c r="B4" t="s">
        <v>12</v>
      </c>
      <c r="C4">
        <v>189</v>
      </c>
      <c r="D4">
        <v>118</v>
      </c>
      <c r="E4">
        <v>7.89</v>
      </c>
      <c r="F4">
        <v>95.67</v>
      </c>
      <c r="G4">
        <v>2.2200000000000002</v>
      </c>
      <c r="H4">
        <v>13.33</v>
      </c>
      <c r="I4">
        <v>2.2200000000000002</v>
      </c>
      <c r="J4">
        <v>9.56</v>
      </c>
      <c r="K4">
        <f t="shared" si="0"/>
        <v>0.62433862433862441</v>
      </c>
      <c r="L4">
        <f t="shared" si="1"/>
        <v>18081.63</v>
      </c>
      <c r="M4">
        <f t="shared" si="2"/>
        <v>118.00000000000001</v>
      </c>
      <c r="N4" s="2"/>
    </row>
    <row r="5" spans="1:14" x14ac:dyDescent="0.25">
      <c r="A5" t="s">
        <v>15</v>
      </c>
      <c r="B5" t="s">
        <v>12</v>
      </c>
      <c r="C5">
        <v>255</v>
      </c>
      <c r="D5">
        <v>260</v>
      </c>
      <c r="E5">
        <v>3.44</v>
      </c>
      <c r="F5">
        <v>19</v>
      </c>
      <c r="G5">
        <v>1.78</v>
      </c>
      <c r="H5">
        <v>9.33</v>
      </c>
      <c r="I5">
        <v>2.33</v>
      </c>
      <c r="J5">
        <v>8.7799999999999994</v>
      </c>
      <c r="K5">
        <f t="shared" si="0"/>
        <v>0.98039215686274506</v>
      </c>
      <c r="L5">
        <f t="shared" si="1"/>
        <v>4845</v>
      </c>
      <c r="M5">
        <f t="shared" si="2"/>
        <v>250</v>
      </c>
      <c r="N5" s="2"/>
    </row>
    <row r="6" spans="1:14" x14ac:dyDescent="0.25">
      <c r="A6" t="s">
        <v>11</v>
      </c>
      <c r="B6" t="s">
        <v>16</v>
      </c>
      <c r="C6">
        <v>25</v>
      </c>
      <c r="D6">
        <v>8</v>
      </c>
      <c r="E6">
        <v>2.12</v>
      </c>
      <c r="F6">
        <v>6.88</v>
      </c>
      <c r="G6">
        <v>0.75</v>
      </c>
      <c r="H6">
        <v>2.25</v>
      </c>
      <c r="I6">
        <v>0.38</v>
      </c>
      <c r="J6">
        <v>0.38</v>
      </c>
      <c r="K6">
        <f t="shared" si="0"/>
        <v>0.31999999999999995</v>
      </c>
      <c r="L6">
        <f t="shared" si="1"/>
        <v>172</v>
      </c>
      <c r="M6">
        <f t="shared" si="2"/>
        <v>7.9999999999999991</v>
      </c>
      <c r="N6" s="2">
        <f>SUM(M6:M9)/SUM(C6:C9)</f>
        <v>0.35714285714285715</v>
      </c>
    </row>
    <row r="7" spans="1:14" x14ac:dyDescent="0.25">
      <c r="A7" t="s">
        <v>13</v>
      </c>
      <c r="B7" t="s">
        <v>16</v>
      </c>
      <c r="C7">
        <v>10</v>
      </c>
      <c r="D7">
        <v>8</v>
      </c>
      <c r="E7">
        <v>0.75</v>
      </c>
      <c r="F7">
        <v>1</v>
      </c>
      <c r="G7">
        <v>0.25</v>
      </c>
      <c r="H7">
        <v>0.25</v>
      </c>
      <c r="I7">
        <v>0.25</v>
      </c>
      <c r="J7">
        <v>0.25</v>
      </c>
      <c r="K7">
        <f t="shared" si="0"/>
        <v>0.8</v>
      </c>
      <c r="L7">
        <f t="shared" si="1"/>
        <v>10</v>
      </c>
      <c r="M7">
        <f t="shared" si="2"/>
        <v>8</v>
      </c>
      <c r="N7" s="2"/>
    </row>
    <row r="8" spans="1:14" x14ac:dyDescent="0.25">
      <c r="A8" t="s">
        <v>14</v>
      </c>
      <c r="B8" t="s">
        <v>16</v>
      </c>
      <c r="C8">
        <v>23</v>
      </c>
      <c r="D8">
        <v>10</v>
      </c>
      <c r="E8">
        <v>1.62</v>
      </c>
      <c r="F8">
        <v>3.88</v>
      </c>
      <c r="G8">
        <v>0.5</v>
      </c>
      <c r="H8">
        <v>0.75</v>
      </c>
      <c r="I8">
        <v>0.12</v>
      </c>
      <c r="J8">
        <v>0.12</v>
      </c>
      <c r="K8">
        <f t="shared" si="0"/>
        <v>0.43478260869565222</v>
      </c>
      <c r="L8">
        <f t="shared" si="1"/>
        <v>89.24</v>
      </c>
      <c r="M8">
        <f t="shared" si="2"/>
        <v>10.000000000000002</v>
      </c>
      <c r="N8" s="2"/>
    </row>
    <row r="9" spans="1:14" x14ac:dyDescent="0.25">
      <c r="A9" t="s">
        <v>15</v>
      </c>
      <c r="B9" t="s">
        <v>16</v>
      </c>
      <c r="C9">
        <v>26</v>
      </c>
      <c r="D9">
        <v>4</v>
      </c>
      <c r="E9">
        <v>2.44</v>
      </c>
      <c r="F9">
        <v>6.89</v>
      </c>
      <c r="G9">
        <v>0.22</v>
      </c>
      <c r="H9">
        <v>0.22</v>
      </c>
      <c r="I9">
        <v>0.33</v>
      </c>
      <c r="J9">
        <v>0.33</v>
      </c>
      <c r="K9">
        <f t="shared" si="0"/>
        <v>0.15384615384615385</v>
      </c>
      <c r="L9">
        <f t="shared" si="1"/>
        <v>179.14</v>
      </c>
      <c r="M9">
        <f t="shared" si="2"/>
        <v>4</v>
      </c>
      <c r="N9" s="2"/>
    </row>
    <row r="10" spans="1:14" x14ac:dyDescent="0.25">
      <c r="A10" t="s">
        <v>11</v>
      </c>
      <c r="B10" t="s">
        <v>17</v>
      </c>
      <c r="C10">
        <v>0</v>
      </c>
      <c r="D10">
        <v>3</v>
      </c>
      <c r="E10">
        <v>1</v>
      </c>
      <c r="F10">
        <v>1.67</v>
      </c>
      <c r="G10">
        <v>0.33</v>
      </c>
      <c r="H10">
        <v>0.33</v>
      </c>
      <c r="I10">
        <v>0</v>
      </c>
      <c r="J10">
        <v>0</v>
      </c>
      <c r="K10">
        <v>0</v>
      </c>
      <c r="L10">
        <f t="shared" si="1"/>
        <v>0</v>
      </c>
      <c r="M10">
        <f t="shared" si="2"/>
        <v>0</v>
      </c>
      <c r="N10" s="2">
        <f>SUM(M10:M13)/SUM(C10:C13)</f>
        <v>0.81818181818181823</v>
      </c>
    </row>
    <row r="11" spans="1:14" x14ac:dyDescent="0.25">
      <c r="A11" t="s">
        <v>13</v>
      </c>
      <c r="B11" t="s">
        <v>17</v>
      </c>
      <c r="C11">
        <v>1</v>
      </c>
      <c r="D11">
        <v>4</v>
      </c>
      <c r="E11">
        <v>1.5</v>
      </c>
      <c r="F11">
        <v>4.5</v>
      </c>
      <c r="G11">
        <v>0.5</v>
      </c>
      <c r="H11">
        <v>0.5</v>
      </c>
      <c r="I11">
        <v>0</v>
      </c>
      <c r="J11">
        <v>0</v>
      </c>
      <c r="K11">
        <f t="shared" si="0"/>
        <v>-2</v>
      </c>
      <c r="L11">
        <f t="shared" si="1"/>
        <v>4.5</v>
      </c>
      <c r="M11">
        <f t="shared" si="2"/>
        <v>-2</v>
      </c>
      <c r="N11" s="2"/>
    </row>
    <row r="12" spans="1:14" x14ac:dyDescent="0.25">
      <c r="A12" t="s">
        <v>14</v>
      </c>
      <c r="B12" t="s">
        <v>17</v>
      </c>
      <c r="C12">
        <v>11</v>
      </c>
      <c r="D12">
        <v>11</v>
      </c>
      <c r="E12">
        <v>0.86</v>
      </c>
      <c r="F12">
        <v>1.1399999999999999</v>
      </c>
      <c r="G12">
        <v>0</v>
      </c>
      <c r="H12">
        <v>0</v>
      </c>
      <c r="I12">
        <v>0.14000000000000001</v>
      </c>
      <c r="J12">
        <v>0.14000000000000001</v>
      </c>
      <c r="K12">
        <f t="shared" si="0"/>
        <v>1</v>
      </c>
      <c r="L12">
        <f t="shared" si="1"/>
        <v>12.54</v>
      </c>
      <c r="M12">
        <f t="shared" si="2"/>
        <v>11</v>
      </c>
      <c r="N12" s="2"/>
    </row>
    <row r="13" spans="1:14" x14ac:dyDescent="0.25">
      <c r="A13" t="s">
        <v>15</v>
      </c>
      <c r="B13" t="s">
        <v>17</v>
      </c>
      <c r="C13">
        <v>10</v>
      </c>
      <c r="D13">
        <v>9</v>
      </c>
      <c r="E13">
        <v>0.83</v>
      </c>
      <c r="F13">
        <v>0.83</v>
      </c>
      <c r="G13">
        <v>0</v>
      </c>
      <c r="H13">
        <v>0</v>
      </c>
      <c r="I13">
        <v>0.17</v>
      </c>
      <c r="J13">
        <v>0.17</v>
      </c>
      <c r="K13">
        <f t="shared" si="0"/>
        <v>0.9</v>
      </c>
      <c r="L13">
        <f t="shared" si="1"/>
        <v>8.2999999999999989</v>
      </c>
      <c r="M13">
        <f t="shared" si="2"/>
        <v>9</v>
      </c>
      <c r="N13" s="2"/>
    </row>
    <row r="14" spans="1:14" x14ac:dyDescent="0.25">
      <c r="A14" t="s">
        <v>11</v>
      </c>
      <c r="B14" t="s">
        <v>18</v>
      </c>
      <c r="C14">
        <v>1</v>
      </c>
      <c r="D14">
        <v>2</v>
      </c>
      <c r="E14">
        <v>1</v>
      </c>
      <c r="F14">
        <v>1</v>
      </c>
      <c r="G14">
        <v>0</v>
      </c>
      <c r="H14">
        <v>0</v>
      </c>
      <c r="I14">
        <v>0.33</v>
      </c>
      <c r="J14">
        <v>0.33</v>
      </c>
      <c r="K14">
        <f t="shared" si="0"/>
        <v>0</v>
      </c>
      <c r="L14">
        <f t="shared" si="1"/>
        <v>1</v>
      </c>
      <c r="M14">
        <f t="shared" si="2"/>
        <v>0</v>
      </c>
      <c r="N14" s="2">
        <f>SUM(M14:M17)/SUM(C14:C17)</f>
        <v>0.99149338374291118</v>
      </c>
    </row>
    <row r="15" spans="1:14" x14ac:dyDescent="0.25">
      <c r="A15" t="s">
        <v>13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0.5</v>
      </c>
      <c r="J15">
        <v>0.5</v>
      </c>
      <c r="K15">
        <f t="shared" si="0"/>
        <v>1</v>
      </c>
      <c r="L15">
        <f t="shared" si="1"/>
        <v>1</v>
      </c>
      <c r="M15">
        <f t="shared" si="2"/>
        <v>1</v>
      </c>
      <c r="N15" s="2"/>
    </row>
    <row r="16" spans="1:14" x14ac:dyDescent="0.25">
      <c r="A16" t="s">
        <v>14</v>
      </c>
      <c r="B16" t="s">
        <v>18</v>
      </c>
      <c r="C16">
        <v>527</v>
      </c>
      <c r="D16">
        <v>523</v>
      </c>
      <c r="E16">
        <v>1.33</v>
      </c>
      <c r="F16">
        <v>5.33</v>
      </c>
      <c r="G16">
        <v>1</v>
      </c>
      <c r="H16">
        <v>5.67</v>
      </c>
      <c r="I16">
        <v>0.78</v>
      </c>
      <c r="J16">
        <v>1.22</v>
      </c>
      <c r="K16">
        <f t="shared" si="0"/>
        <v>0.99240986717267554</v>
      </c>
      <c r="L16">
        <f t="shared" si="1"/>
        <v>2808.91</v>
      </c>
      <c r="M16">
        <f t="shared" si="2"/>
        <v>523</v>
      </c>
      <c r="N16" s="2"/>
    </row>
    <row r="17" spans="1:14" x14ac:dyDescent="0.25">
      <c r="A17" t="s">
        <v>15</v>
      </c>
      <c r="B17" t="s">
        <v>18</v>
      </c>
      <c r="C17">
        <v>529</v>
      </c>
      <c r="D17">
        <v>525</v>
      </c>
      <c r="E17">
        <v>2.89</v>
      </c>
      <c r="F17">
        <v>13.33</v>
      </c>
      <c r="G17">
        <v>1</v>
      </c>
      <c r="H17">
        <v>5.67</v>
      </c>
      <c r="I17">
        <v>0.89</v>
      </c>
      <c r="J17">
        <v>1.33</v>
      </c>
      <c r="K17">
        <f t="shared" si="0"/>
        <v>0.99243856332703217</v>
      </c>
      <c r="L17">
        <f t="shared" si="1"/>
        <v>7051.57</v>
      </c>
      <c r="M17">
        <f t="shared" si="2"/>
        <v>525</v>
      </c>
      <c r="N17" s="2"/>
    </row>
    <row r="18" spans="1:14" x14ac:dyDescent="0.25">
      <c r="A18" t="s">
        <v>14</v>
      </c>
      <c r="B18" t="s">
        <v>19</v>
      </c>
      <c r="C18">
        <v>6</v>
      </c>
      <c r="D18">
        <v>17</v>
      </c>
      <c r="E18">
        <v>2.75</v>
      </c>
      <c r="F18">
        <v>10.75</v>
      </c>
      <c r="G18">
        <v>0.5</v>
      </c>
      <c r="H18">
        <v>0.5</v>
      </c>
      <c r="I18">
        <v>0.25</v>
      </c>
      <c r="J18">
        <v>0.25</v>
      </c>
      <c r="K18">
        <f t="shared" si="0"/>
        <v>-0.83333333333333326</v>
      </c>
      <c r="L18">
        <f t="shared" si="1"/>
        <v>64.5</v>
      </c>
      <c r="M18">
        <f t="shared" si="2"/>
        <v>-5</v>
      </c>
    </row>
    <row r="19" spans="1:14" x14ac:dyDescent="0.25">
      <c r="A19" t="s">
        <v>15</v>
      </c>
      <c r="B19" t="s">
        <v>19</v>
      </c>
      <c r="C19">
        <v>6</v>
      </c>
      <c r="D19">
        <v>13</v>
      </c>
      <c r="E19">
        <v>1.83</v>
      </c>
      <c r="F19">
        <v>4.5</v>
      </c>
      <c r="G19">
        <v>0.33</v>
      </c>
      <c r="H19">
        <v>0.33</v>
      </c>
      <c r="I19">
        <v>0.17</v>
      </c>
      <c r="J19">
        <v>0.17</v>
      </c>
      <c r="K19">
        <f t="shared" si="0"/>
        <v>-0.16666666666666674</v>
      </c>
      <c r="L19">
        <f t="shared" si="1"/>
        <v>27</v>
      </c>
      <c r="M19">
        <f t="shared" si="2"/>
        <v>-1.0000000000000004</v>
      </c>
    </row>
    <row r="20" spans="1:14" x14ac:dyDescent="0.25">
      <c r="A20" t="s">
        <v>14</v>
      </c>
      <c r="B20" t="s">
        <v>20</v>
      </c>
      <c r="C20">
        <v>23</v>
      </c>
      <c r="D20">
        <v>27</v>
      </c>
      <c r="E20">
        <v>0.44</v>
      </c>
      <c r="F20">
        <v>1.78</v>
      </c>
      <c r="G20">
        <v>0</v>
      </c>
      <c r="H20">
        <v>0</v>
      </c>
      <c r="I20">
        <v>0</v>
      </c>
      <c r="J20">
        <v>0</v>
      </c>
      <c r="K20">
        <f t="shared" si="0"/>
        <v>0.82608695652173914</v>
      </c>
      <c r="L20">
        <f t="shared" si="1"/>
        <v>40.94</v>
      </c>
      <c r="M20">
        <f t="shared" si="2"/>
        <v>19</v>
      </c>
    </row>
    <row r="21" spans="1:14" x14ac:dyDescent="0.25">
      <c r="A21" t="s">
        <v>15</v>
      </c>
      <c r="B21" t="s">
        <v>20</v>
      </c>
      <c r="C21">
        <v>23</v>
      </c>
      <c r="D21">
        <v>20</v>
      </c>
      <c r="E21">
        <v>0.78</v>
      </c>
      <c r="F21">
        <v>1.22</v>
      </c>
      <c r="G21">
        <v>0</v>
      </c>
      <c r="H21">
        <v>0</v>
      </c>
      <c r="I21">
        <v>0</v>
      </c>
      <c r="J21">
        <v>0</v>
      </c>
      <c r="K21">
        <f t="shared" si="0"/>
        <v>0.86956521739130432</v>
      </c>
      <c r="L21">
        <f t="shared" si="1"/>
        <v>28.06</v>
      </c>
      <c r="M21">
        <f t="shared" si="2"/>
        <v>20</v>
      </c>
    </row>
    <row r="22" spans="1:14" x14ac:dyDescent="0.25">
      <c r="C22">
        <f t="shared" ref="C22:D22" si="3">SUM(C2:C21)</f>
        <v>2542</v>
      </c>
      <c r="D22">
        <f t="shared" si="3"/>
        <v>2276</v>
      </c>
      <c r="F22" cm="1">
        <f t="array" ref="F22">SUM(F2:F21*C2:C21)/SUM(C2:C21)</f>
        <v>87.752348544453199</v>
      </c>
      <c r="L22">
        <f>SUM(L2:L21)/C22</f>
        <v>87.752348544453199</v>
      </c>
    </row>
    <row r="24" spans="1:14" x14ac:dyDescent="0.25">
      <c r="C24">
        <f>SUM(C2:C5)</f>
        <v>1320</v>
      </c>
      <c r="D24">
        <f>SUM(D2:D5)</f>
        <v>1091</v>
      </c>
      <c r="E24">
        <f>1- ABS(C24-D24)/C24</f>
        <v>0.82651515151515154</v>
      </c>
    </row>
  </sheetData>
  <mergeCells count="4">
    <mergeCell ref="N2:N5"/>
    <mergeCell ref="N6:N9"/>
    <mergeCell ref="N10:N13"/>
    <mergeCell ref="N14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gerken</cp:lastModifiedBy>
  <dcterms:created xsi:type="dcterms:W3CDTF">2023-05-01T14:33:24Z</dcterms:created>
  <dcterms:modified xsi:type="dcterms:W3CDTF">2023-05-02T09:14:30Z</dcterms:modified>
</cp:coreProperties>
</file>