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<sst xmlns="http://schemas.openxmlformats.org/spreadsheetml/2006/main" count="34" uniqueCount="22">
  <si>
    <t>Masa(kg)</t>
  </si>
  <si>
    <t>Diametro Eje(mm)</t>
  </si>
  <si>
    <t>Fz</t>
  </si>
  <si>
    <t>Fx</t>
  </si>
  <si>
    <t>a</t>
  </si>
  <si>
    <t>Inercia</t>
  </si>
  <si>
    <t>b</t>
  </si>
  <si>
    <t>Área</t>
  </si>
  <si>
    <t>E(Gpa)</t>
  </si>
  <si>
    <t>sigmaF(Mpa)</t>
  </si>
  <si>
    <t>En 1:(Mpa)</t>
  </si>
  <si>
    <t>En 2:(Mpa)</t>
  </si>
  <si>
    <t>Mx</t>
  </si>
  <si>
    <t>Mt(N*mm)</t>
  </si>
  <si>
    <t>Mz</t>
  </si>
  <si>
    <t>sigma corte</t>
  </si>
  <si>
    <t>sigma corte z</t>
  </si>
  <si>
    <t>sigma corte x</t>
  </si>
  <si>
    <t>sigma flector x</t>
  </si>
  <si>
    <t>sigma flector z</t>
  </si>
  <si>
    <t>sigma eq</t>
  </si>
  <si>
    <t>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</si>
</sst>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9</xdr:row>
      <xdr:rowOff>171450</xdr:rowOff>
    </xdr:from>
    <xdr:ext cx="2895600" cy="1933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1</xdr:row>
      <xdr:rowOff>85725</xdr:rowOff>
    </xdr:from>
    <xdr:ext cx="3076575" cy="17526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0</v>
      </c>
      <c r="B1" s="2">
        <v>72.163</v>
      </c>
    </row>
    <row r="2">
      <c r="A2" s="3" t="s">
        <v>1</v>
      </c>
      <c r="B2" s="3">
        <v>20.0</v>
      </c>
    </row>
    <row r="3">
      <c r="A3" s="3" t="s">
        <v>2</v>
      </c>
      <c r="B3" s="3">
        <f> B1*9.81/4</f>
        <v>176.9797575</v>
      </c>
    </row>
    <row r="4">
      <c r="A4" s="3" t="s">
        <v>3</v>
      </c>
      <c r="B4" s="4">
        <f>B3</f>
        <v>176.9797575</v>
      </c>
    </row>
    <row r="5">
      <c r="A5" s="3" t="s">
        <v>4</v>
      </c>
      <c r="B5" s="3">
        <v>20.0</v>
      </c>
      <c r="C5" s="3" t="s">
        <v>5</v>
      </c>
      <c r="D5" s="4">
        <f>(1/4)*pi()*(B2/2)^4</f>
        <v>7853.981634</v>
      </c>
    </row>
    <row r="6">
      <c r="A6" s="3" t="s">
        <v>6</v>
      </c>
      <c r="B6" s="5">
        <v>120.0</v>
      </c>
      <c r="C6" s="3" t="s">
        <v>7</v>
      </c>
      <c r="D6" s="4">
        <f>pi()*(B2^2)/4</f>
        <v>314.1592654</v>
      </c>
    </row>
    <row r="7">
      <c r="A7" s="3" t="s">
        <v>8</v>
      </c>
      <c r="B7" s="3">
        <v>210000.0</v>
      </c>
    </row>
    <row r="8">
      <c r="A8" s="3" t="s">
        <v>9</v>
      </c>
      <c r="B8" s="3">
        <v>200.0</v>
      </c>
    </row>
    <row r="9">
      <c r="A9" s="3" t="s">
        <v>10</v>
      </c>
      <c r="C9" s="3" t="s">
        <v>11</v>
      </c>
    </row>
    <row r="10">
      <c r="A10" s="3" t="s">
        <v>12</v>
      </c>
      <c r="B10" s="4">
        <f t="shared" ref="B10:B11" si="1">-B3*$B$5/4</f>
        <v>-884.8987875</v>
      </c>
      <c r="C10" s="3" t="s">
        <v>12</v>
      </c>
      <c r="D10" s="6">
        <f t="shared" ref="D10:D11" si="2">-(B3/2)*(2*$B$5 + $B$6)/4</f>
        <v>-3539.59515</v>
      </c>
      <c r="E10" s="7" t="s">
        <v>13</v>
      </c>
      <c r="F10" s="7">
        <v>1500.0</v>
      </c>
    </row>
    <row r="11">
      <c r="A11" s="3" t="s">
        <v>14</v>
      </c>
      <c r="B11" s="4">
        <f t="shared" si="1"/>
        <v>-884.8987875</v>
      </c>
      <c r="C11" s="3" t="s">
        <v>14</v>
      </c>
      <c r="D11" s="6">
        <f t="shared" si="2"/>
        <v>-3539.59515</v>
      </c>
      <c r="E11" s="8" t="s">
        <v>15</v>
      </c>
      <c r="F11" s="9">
        <f>F10*(B2/2)/(2*D5)</f>
        <v>0.9549296586</v>
      </c>
    </row>
    <row r="12">
      <c r="A12" s="3" t="s">
        <v>2</v>
      </c>
      <c r="B12" s="4">
        <f t="shared" ref="B12:B13" si="3">-(B3/2)</f>
        <v>-88.48987875</v>
      </c>
      <c r="C12" s="3" t="s">
        <v>2</v>
      </c>
      <c r="D12" s="3">
        <v>0.0</v>
      </c>
    </row>
    <row r="13">
      <c r="A13" s="3" t="s">
        <v>3</v>
      </c>
      <c r="B13" s="4">
        <f t="shared" si="3"/>
        <v>-88.48987875</v>
      </c>
      <c r="C13" s="3" t="s">
        <v>3</v>
      </c>
      <c r="D13" s="3">
        <v>0.0</v>
      </c>
    </row>
    <row r="14">
      <c r="A14" s="3" t="s">
        <v>16</v>
      </c>
      <c r="B14" s="4">
        <f>B12/$D$6</f>
        <v>-0.2816720323</v>
      </c>
      <c r="C14" s="3" t="s">
        <v>16</v>
      </c>
      <c r="D14" s="4">
        <f t="shared" ref="D14:D15" si="4">D12/$D$6</f>
        <v>0</v>
      </c>
    </row>
    <row r="15">
      <c r="A15" s="3" t="s">
        <v>17</v>
      </c>
      <c r="B15" s="4">
        <f>(B13)/$D$6</f>
        <v>-0.2816720323</v>
      </c>
      <c r="C15" s="3" t="s">
        <v>17</v>
      </c>
      <c r="D15" s="4">
        <f t="shared" si="4"/>
        <v>0</v>
      </c>
    </row>
    <row r="16">
      <c r="A16" s="3" t="s">
        <v>18</v>
      </c>
      <c r="B16" s="4">
        <f t="shared" ref="B16:B17" si="5">B10*($B$2/2)/$D$5</f>
        <v>-1.126688129</v>
      </c>
      <c r="C16" s="3" t="s">
        <v>18</v>
      </c>
      <c r="D16" s="4">
        <f t="shared" ref="D16:D17" si="6">D10*($B$2/2)/$D$5</f>
        <v>-4.506752517</v>
      </c>
    </row>
    <row r="17">
      <c r="A17" s="3" t="s">
        <v>19</v>
      </c>
      <c r="B17" s="4">
        <f t="shared" si="5"/>
        <v>-1.126688129</v>
      </c>
      <c r="C17" s="3" t="s">
        <v>19</v>
      </c>
      <c r="D17" s="4">
        <f t="shared" si="6"/>
        <v>-4.506752517</v>
      </c>
    </row>
    <row r="19">
      <c r="A19" s="3" t="s">
        <v>20</v>
      </c>
      <c r="B19" s="4">
        <f>SQRT((6*(B15^2 + B14^2 + F11^2) + B16^2)/2)</f>
        <v>1.961229163</v>
      </c>
      <c r="C19" s="3" t="s">
        <v>20</v>
      </c>
      <c r="D19" s="4">
        <f>SQRT((D16^2 + 6*(D16^2 + D17^2 + F11^2))/2)</f>
        <v>11.6084448</v>
      </c>
    </row>
    <row r="20">
      <c r="A20" s="3" t="s">
        <v>21</v>
      </c>
      <c r="B20" s="4">
        <f>B8/B19</f>
        <v>101.9768642</v>
      </c>
      <c r="C20" s="3" t="s">
        <v>21</v>
      </c>
      <c r="D20" s="4">
        <f>B8/D19</f>
        <v>17.22883672</v>
      </c>
    </row>
  </sheetData>
  <drawing r:id="rId1"/>
</worksheet>
</file>