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ebas\Desktop\"/>
    </mc:Choice>
  </mc:AlternateContent>
  <xr:revisionPtr revIDLastSave="0" documentId="13_ncr:1_{25277ED7-2C3B-4D62-9392-4394B8659DD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2021-1" sheetId="1" r:id="rId1"/>
    <sheet name="Copia de 2021-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/u+t/Gu4IBmieog13j2/QE00vTQ=="/>
    </ext>
  </extLst>
</workbook>
</file>

<file path=xl/calcChain.xml><?xml version="1.0" encoding="utf-8"?>
<calcChain xmlns="http://schemas.openxmlformats.org/spreadsheetml/2006/main">
  <c r="J28" i="1" l="1"/>
  <c r="J29" i="1"/>
  <c r="J30" i="1"/>
  <c r="J27" i="1"/>
  <c r="J6" i="1"/>
  <c r="J7" i="1"/>
  <c r="J8" i="1"/>
  <c r="J9" i="1"/>
  <c r="J10" i="1"/>
  <c r="J11" i="1"/>
  <c r="J5" i="1"/>
  <c r="L7" i="1"/>
  <c r="L8" i="1"/>
  <c r="H7" i="1"/>
  <c r="H8" i="1"/>
  <c r="F7" i="1"/>
  <c r="F8" i="1"/>
  <c r="D7" i="1"/>
  <c r="D8" i="1"/>
  <c r="L11" i="1"/>
  <c r="B44" i="2"/>
  <c r="B43" i="2"/>
  <c r="B42" i="2"/>
  <c r="N32" i="2"/>
  <c r="L32" i="2"/>
  <c r="J32" i="2"/>
  <c r="H32" i="2"/>
  <c r="P31" i="2"/>
  <c r="P30" i="2"/>
  <c r="P29" i="2"/>
  <c r="F29" i="2"/>
  <c r="D29" i="2"/>
  <c r="P28" i="2"/>
  <c r="F28" i="2"/>
  <c r="D28" i="2"/>
  <c r="P27" i="2"/>
  <c r="F27" i="2"/>
  <c r="D27" i="2"/>
  <c r="H12" i="2"/>
  <c r="F12" i="2"/>
  <c r="P11" i="2"/>
  <c r="P10" i="2"/>
  <c r="P9" i="2"/>
  <c r="P8" i="2"/>
  <c r="P7" i="2"/>
  <c r="F7" i="2"/>
  <c r="D7" i="2"/>
  <c r="P6" i="2"/>
  <c r="F6" i="2"/>
  <c r="D6" i="2"/>
  <c r="P5" i="2"/>
  <c r="F5" i="2"/>
  <c r="D5" i="2"/>
  <c r="L30" i="1"/>
  <c r="H30" i="1"/>
  <c r="F30" i="1"/>
  <c r="D30" i="1"/>
  <c r="L29" i="1"/>
  <c r="H29" i="1"/>
  <c r="F29" i="1"/>
  <c r="D29" i="1"/>
  <c r="L28" i="1"/>
  <c r="H28" i="1"/>
  <c r="F28" i="1"/>
  <c r="D28" i="1"/>
  <c r="L27" i="1"/>
  <c r="H27" i="1"/>
  <c r="F27" i="1"/>
  <c r="D27" i="1"/>
  <c r="H11" i="1"/>
  <c r="F11" i="1"/>
  <c r="D11" i="1"/>
  <c r="L10" i="1"/>
  <c r="H10" i="1"/>
  <c r="F10" i="1"/>
  <c r="D10" i="1"/>
  <c r="L9" i="1"/>
  <c r="H9" i="1"/>
  <c r="F9" i="1"/>
  <c r="D9" i="1"/>
  <c r="L6" i="1"/>
  <c r="H6" i="1"/>
  <c r="F6" i="1"/>
  <c r="D6" i="1"/>
  <c r="L5" i="1"/>
  <c r="H5" i="1"/>
  <c r="F5" i="1"/>
  <c r="D5" i="1"/>
  <c r="J31" i="1" l="1"/>
  <c r="J32" i="1" s="1"/>
  <c r="C41" i="1" s="1"/>
  <c r="J12" i="1"/>
  <c r="J13" i="1" s="1"/>
  <c r="B41" i="1" s="1"/>
  <c r="D12" i="2"/>
  <c r="F13" i="2"/>
  <c r="B40" i="2" s="1"/>
  <c r="D32" i="2"/>
  <c r="P12" i="2"/>
  <c r="P13" i="2" s="1"/>
  <c r="F32" i="2"/>
  <c r="P32" i="2"/>
  <c r="H33" i="2" s="1"/>
  <c r="C41" i="2" s="1"/>
  <c r="L12" i="1"/>
  <c r="L13" i="1" s="1"/>
  <c r="H12" i="1"/>
  <c r="H31" i="1"/>
  <c r="D12" i="1"/>
  <c r="D31" i="1"/>
  <c r="L31" i="1"/>
  <c r="L32" i="1" s="1"/>
  <c r="F12" i="1"/>
  <c r="F31" i="1"/>
  <c r="J33" i="2"/>
  <c r="C42" i="2" s="1"/>
  <c r="D13" i="1" l="1"/>
  <c r="B38" i="1" s="1"/>
  <c r="D13" i="2"/>
  <c r="B39" i="2" s="1"/>
  <c r="D33" i="2"/>
  <c r="C39" i="2" s="1"/>
  <c r="L33" i="2"/>
  <c r="C43" i="2" s="1"/>
  <c r="F33" i="2"/>
  <c r="C40" i="2" s="1"/>
  <c r="N33" i="2"/>
  <c r="C44" i="2" s="1"/>
  <c r="P33" i="2"/>
  <c r="H13" i="2"/>
  <c r="B41" i="2" s="1"/>
  <c r="F13" i="1"/>
  <c r="B39" i="1" s="1"/>
  <c r="H13" i="1"/>
  <c r="B40" i="1" s="1"/>
  <c r="D32" i="1"/>
  <c r="C38" i="1" s="1"/>
  <c r="F32" i="1"/>
  <c r="C39" i="1" s="1"/>
  <c r="H32" i="1"/>
  <c r="C40" i="1" s="1"/>
</calcChain>
</file>

<file path=xl/sharedStrings.xml><?xml version="1.0" encoding="utf-8"?>
<sst xmlns="http://schemas.openxmlformats.org/spreadsheetml/2006/main" count="123" uniqueCount="38">
  <si>
    <t>Evaluación técnica</t>
  </si>
  <si>
    <t xml:space="preserve">Criterio técnico </t>
  </si>
  <si>
    <t>(0-4)</t>
  </si>
  <si>
    <t>Sol 1</t>
  </si>
  <si>
    <t>Sol 2</t>
  </si>
  <si>
    <t>Sol 3</t>
  </si>
  <si>
    <t>Sol 4</t>
  </si>
  <si>
    <t>Sol 5</t>
  </si>
  <si>
    <t>Sol 6</t>
  </si>
  <si>
    <t>Sol Ideal</t>
  </si>
  <si>
    <t>g</t>
  </si>
  <si>
    <t>p</t>
  </si>
  <si>
    <t>gp</t>
  </si>
  <si>
    <t>Autonomía</t>
  </si>
  <si>
    <t>Robustez</t>
  </si>
  <si>
    <t>Facilidad de mantenimiento</t>
  </si>
  <si>
    <t>Sumatoria</t>
  </si>
  <si>
    <t>xi</t>
  </si>
  <si>
    <t>CRITERIOS PARA LA SOLUCIÓN:</t>
  </si>
  <si>
    <t>ALTERNATIVAS</t>
  </si>
  <si>
    <t xml:space="preserve">1.Desestimación de las soluciones con valor técnico/económico menor a 0.6 </t>
  </si>
  <si>
    <t>Evaluación económica</t>
  </si>
  <si>
    <t xml:space="preserve">2.Alternativas que se acercan al valor ideal </t>
  </si>
  <si>
    <t>Criterio económico</t>
  </si>
  <si>
    <t>3.Alternativas que se encuentran cerca de la línea diagonal</t>
  </si>
  <si>
    <t>Costo total de componentes y materiales</t>
  </si>
  <si>
    <t>Costo de fabricación</t>
  </si>
  <si>
    <t>Costo de desarrollo y diseño (personas)</t>
  </si>
  <si>
    <t>Costo energético</t>
  </si>
  <si>
    <t>Costo de mantenimiento</t>
  </si>
  <si>
    <t>Técnica</t>
  </si>
  <si>
    <t>Económica</t>
  </si>
  <si>
    <t>Conducción térmica</t>
  </si>
  <si>
    <t>Control de temperatura</t>
  </si>
  <si>
    <t>Eficiencia en el dosificado de granos</t>
  </si>
  <si>
    <t>Facilidad de uso</t>
  </si>
  <si>
    <t>Transportabilidad</t>
  </si>
  <si>
    <t>Complejidad de la 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</si>
</sst>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Arial"/>
    </font>
    <font>
      <sz val="10"/>
      <color theme="1"/>
      <name val="Arial"/>
    </font>
    <font>
      <sz val="11"/>
      <name val="Arial"/>
    </font>
    <font>
      <sz val="10"/>
      <name val="Arial"/>
    </font>
    <font>
      <b/>
      <sz val="10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</font>
    <font>
      <sz val="9"/>
      <color theme="1"/>
      <name val="Calibri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5" xfId="0" applyFont="1" applyBorder="1" applyAlignment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0" fontId="1" fillId="0" borderId="19" xfId="0" applyFont="1" applyBorder="1"/>
    <xf numFmtId="0" fontId="1" fillId="0" borderId="19" xfId="0" applyFont="1" applyBorder="1" applyAlignment="1"/>
    <xf numFmtId="0" fontId="1" fillId="0" borderId="20" xfId="0" applyFont="1" applyBorder="1"/>
    <xf numFmtId="0" fontId="1" fillId="0" borderId="16" xfId="0" applyFont="1" applyBorder="1"/>
    <xf numFmtId="0" fontId="1" fillId="0" borderId="16" xfId="0" applyFont="1" applyBorder="1" applyAlignment="1">
      <alignment wrapText="1"/>
    </xf>
    <xf numFmtId="0" fontId="3" fillId="0" borderId="21" xfId="0" applyFont="1" applyBorder="1" applyAlignment="1"/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13" xfId="0" applyFont="1" applyBorder="1"/>
    <xf numFmtId="0" fontId="1" fillId="0" borderId="13" xfId="0" applyFont="1" applyBorder="1" applyAlignment="1"/>
    <xf numFmtId="0" fontId="1" fillId="0" borderId="14" xfId="0" applyFont="1" applyBorder="1"/>
    <xf numFmtId="0" fontId="3" fillId="0" borderId="0" xfId="0" applyFont="1"/>
    <xf numFmtId="0" fontId="1" fillId="0" borderId="22" xfId="0" applyFont="1" applyBorder="1"/>
    <xf numFmtId="164" fontId="1" fillId="2" borderId="19" xfId="0" applyNumberFormat="1" applyFont="1" applyFill="1" applyBorder="1"/>
    <xf numFmtId="0" fontId="1" fillId="2" borderId="19" xfId="0" applyFont="1" applyFill="1" applyBorder="1"/>
    <xf numFmtId="0" fontId="5" fillId="0" borderId="0" xfId="0" applyFont="1" applyAlignment="1"/>
    <xf numFmtId="0" fontId="5" fillId="0" borderId="19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19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1" fillId="0" borderId="26" xfId="0" applyFont="1" applyBorder="1" applyAlignment="1"/>
    <xf numFmtId="0" fontId="1" fillId="3" borderId="13" xfId="0" applyFont="1" applyFill="1" applyBorder="1" applyAlignment="1">
      <alignment horizontal="center"/>
    </xf>
    <xf numFmtId="0" fontId="1" fillId="0" borderId="27" xfId="0" applyFont="1" applyBorder="1" applyAlignment="1"/>
    <xf numFmtId="0" fontId="1" fillId="0" borderId="15" xfId="0" applyFont="1" applyBorder="1"/>
    <xf numFmtId="0" fontId="1" fillId="0" borderId="28" xfId="0" applyFont="1" applyBorder="1" applyAlignment="1"/>
    <xf numFmtId="0" fontId="1" fillId="0" borderId="29" xfId="0" applyFont="1" applyBorder="1"/>
    <xf numFmtId="0" fontId="1" fillId="3" borderId="29" xfId="0" applyFont="1" applyFill="1" applyBorder="1" applyAlignment="1"/>
    <xf numFmtId="0" fontId="1" fillId="3" borderId="29" xfId="0" applyFont="1" applyFill="1" applyBorder="1"/>
    <xf numFmtId="0" fontId="1" fillId="0" borderId="29" xfId="0" applyFont="1" applyBorder="1" applyAlignment="1"/>
    <xf numFmtId="0" fontId="1" fillId="0" borderId="30" xfId="0" applyFont="1" applyBorder="1"/>
    <xf numFmtId="0" fontId="1" fillId="3" borderId="19" xfId="0" applyFont="1" applyFill="1" applyBorder="1" applyAlignment="1"/>
    <xf numFmtId="0" fontId="1" fillId="3" borderId="19" xfId="0" applyFont="1" applyFill="1" applyBorder="1"/>
    <xf numFmtId="0" fontId="1" fillId="0" borderId="21" xfId="0" applyFont="1" applyBorder="1" applyAlignment="1"/>
    <xf numFmtId="0" fontId="1" fillId="0" borderId="11" xfId="0" applyFont="1" applyBorder="1"/>
    <xf numFmtId="0" fontId="1" fillId="3" borderId="13" xfId="0" applyFont="1" applyFill="1" applyBorder="1" applyAlignment="1"/>
    <xf numFmtId="0" fontId="1" fillId="3" borderId="13" xfId="0" applyFont="1" applyFill="1" applyBorder="1"/>
    <xf numFmtId="164" fontId="5" fillId="0" borderId="0" xfId="0" applyNumberFormat="1" applyFont="1"/>
    <xf numFmtId="0" fontId="6" fillId="0" borderId="5" xfId="0" applyFont="1" applyBorder="1" applyAlignment="1"/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3" borderId="34" xfId="0" applyFont="1" applyFill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6" fillId="0" borderId="17" xfId="0" applyFont="1" applyBorder="1" applyAlignment="1"/>
    <xf numFmtId="0" fontId="6" fillId="0" borderId="36" xfId="0" applyFont="1" applyBorder="1" applyAlignment="1"/>
    <xf numFmtId="0" fontId="6" fillId="0" borderId="19" xfId="0" applyFont="1" applyBorder="1"/>
    <xf numFmtId="0" fontId="7" fillId="3" borderId="19" xfId="0" applyFont="1" applyFill="1" applyBorder="1" applyAlignment="1"/>
    <xf numFmtId="0" fontId="6" fillId="3" borderId="19" xfId="0" applyFont="1" applyFill="1" applyBorder="1"/>
    <xf numFmtId="0" fontId="7" fillId="0" borderId="19" xfId="0" applyFont="1" applyBorder="1" applyAlignment="1"/>
    <xf numFmtId="0" fontId="7" fillId="0" borderId="19" xfId="0" applyFont="1" applyBorder="1"/>
    <xf numFmtId="0" fontId="6" fillId="0" borderId="19" xfId="0" applyFont="1" applyBorder="1" applyAlignment="1"/>
    <xf numFmtId="0" fontId="7" fillId="0" borderId="17" xfId="0" applyFont="1" applyBorder="1" applyAlignment="1"/>
    <xf numFmtId="0" fontId="7" fillId="0" borderId="36" xfId="0" applyFont="1" applyBorder="1" applyAlignment="1"/>
    <xf numFmtId="0" fontId="7" fillId="3" borderId="19" xfId="0" applyFont="1" applyFill="1" applyBorder="1"/>
    <xf numFmtId="0" fontId="7" fillId="0" borderId="17" xfId="0" applyFont="1" applyBorder="1" applyAlignment="1">
      <alignment wrapText="1"/>
    </xf>
    <xf numFmtId="0" fontId="7" fillId="0" borderId="17" xfId="0" applyFont="1" applyBorder="1" applyAlignment="1">
      <alignment wrapText="1"/>
    </xf>
    <xf numFmtId="0" fontId="2" fillId="0" borderId="11" xfId="0" applyFont="1" applyBorder="1" applyAlignment="1"/>
    <xf numFmtId="0" fontId="7" fillId="0" borderId="11" xfId="0" applyFont="1" applyBorder="1" applyAlignment="1"/>
    <xf numFmtId="0" fontId="7" fillId="0" borderId="37" xfId="0" applyFont="1" applyBorder="1" applyAlignment="1"/>
    <xf numFmtId="0" fontId="7" fillId="3" borderId="13" xfId="0" applyFont="1" applyFill="1" applyBorder="1" applyAlignment="1"/>
    <xf numFmtId="0" fontId="7" fillId="0" borderId="13" xfId="0" applyFont="1" applyBorder="1" applyAlignment="1"/>
    <xf numFmtId="0" fontId="7" fillId="0" borderId="13" xfId="0" applyFont="1" applyBorder="1"/>
    <xf numFmtId="0" fontId="6" fillId="0" borderId="22" xfId="0" applyFont="1" applyBorder="1"/>
    <xf numFmtId="0" fontId="7" fillId="0" borderId="22" xfId="0" applyFont="1" applyBorder="1"/>
    <xf numFmtId="164" fontId="6" fillId="2" borderId="19" xfId="0" applyNumberFormat="1" applyFont="1" applyFill="1" applyBorder="1"/>
    <xf numFmtId="0" fontId="6" fillId="2" borderId="19" xfId="0" applyFont="1" applyFill="1" applyBorder="1"/>
    <xf numFmtId="164" fontId="7" fillId="2" borderId="19" xfId="0" applyNumberFormat="1" applyFont="1" applyFill="1" applyBorder="1"/>
    <xf numFmtId="0" fontId="7" fillId="2" borderId="19" xfId="0" applyFont="1" applyFill="1" applyBorder="1"/>
    <xf numFmtId="0" fontId="6" fillId="0" borderId="26" xfId="0" applyFont="1" applyBorder="1" applyAlignment="1"/>
    <xf numFmtId="0" fontId="6" fillId="0" borderId="17" xfId="0" applyFont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0" borderId="27" xfId="0" applyFont="1" applyBorder="1" applyAlignment="1"/>
    <xf numFmtId="0" fontId="6" fillId="0" borderId="15" xfId="0" applyFont="1" applyBorder="1"/>
    <xf numFmtId="0" fontId="7" fillId="3" borderId="39" xfId="0" applyFont="1" applyFill="1" applyBorder="1" applyAlignment="1"/>
    <xf numFmtId="0" fontId="6" fillId="0" borderId="15" xfId="0" applyFont="1" applyBorder="1" applyAlignment="1"/>
    <xf numFmtId="0" fontId="6" fillId="0" borderId="17" xfId="0" applyFont="1" applyBorder="1"/>
    <xf numFmtId="0" fontId="6" fillId="3" borderId="39" xfId="0" applyFont="1" applyFill="1" applyBorder="1" applyAlignment="1"/>
    <xf numFmtId="0" fontId="7" fillId="0" borderId="16" xfId="0" applyFont="1" applyBorder="1" applyAlignment="1"/>
    <xf numFmtId="0" fontId="7" fillId="0" borderId="15" xfId="0" applyFont="1" applyBorder="1" applyAlignment="1"/>
    <xf numFmtId="0" fontId="7" fillId="0" borderId="21" xfId="0" applyFont="1" applyBorder="1" applyAlignment="1"/>
    <xf numFmtId="0" fontId="7" fillId="0" borderId="11" xfId="0" applyFont="1" applyBorder="1"/>
    <xf numFmtId="0" fontId="7" fillId="0" borderId="39" xfId="0" applyFont="1" applyBorder="1" applyAlignment="1"/>
    <xf numFmtId="0" fontId="7" fillId="0" borderId="29" xfId="0" applyFont="1" applyBorder="1"/>
    <xf numFmtId="0" fontId="7" fillId="3" borderId="29" xfId="0" applyFont="1" applyFill="1" applyBorder="1"/>
    <xf numFmtId="0" fontId="6" fillId="0" borderId="30" xfId="0" applyFont="1" applyBorder="1"/>
    <xf numFmtId="0" fontId="5" fillId="0" borderId="0" xfId="0" applyFont="1"/>
    <xf numFmtId="164" fontId="9" fillId="0" borderId="0" xfId="0" applyNumberFormat="1" applyFont="1"/>
    <xf numFmtId="0" fontId="1" fillId="0" borderId="8" xfId="0" applyFont="1" applyBorder="1" applyAlignment="1">
      <alignment horizontal="center"/>
    </xf>
    <xf numFmtId="0" fontId="2" fillId="0" borderId="9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10" xfId="0" applyFont="1" applyBorder="1"/>
    <xf numFmtId="0" fontId="1" fillId="0" borderId="6" xfId="0" applyFont="1" applyBorder="1" applyAlignment="1">
      <alignment horizontal="center"/>
    </xf>
    <xf numFmtId="0" fontId="2" fillId="0" borderId="7" xfId="0" applyFont="1" applyBorder="1"/>
    <xf numFmtId="0" fontId="1" fillId="0" borderId="6" xfId="0" applyFont="1" applyBorder="1" applyAlignment="1">
      <alignment horizontal="right"/>
    </xf>
    <xf numFmtId="0" fontId="4" fillId="0" borderId="21" xfId="0" applyFont="1" applyBorder="1" applyAlignment="1">
      <alignment horizontal="right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" fillId="3" borderId="8" xfId="0" applyFont="1" applyFill="1" applyBorder="1" applyAlignment="1">
      <alignment horizontal="center"/>
    </xf>
    <xf numFmtId="0" fontId="6" fillId="0" borderId="6" xfId="0" applyFont="1" applyBorder="1" applyAlignment="1">
      <alignment horizontal="right"/>
    </xf>
    <xf numFmtId="0" fontId="8" fillId="0" borderId="21" xfId="0" applyFont="1" applyBorder="1" applyAlignment="1">
      <alignment horizontal="right"/>
    </xf>
    <xf numFmtId="0" fontId="6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2" fillId="0" borderId="38" xfId="0" applyFont="1" applyBorder="1"/>
    <xf numFmtId="0" fontId="6" fillId="0" borderId="31" xfId="0" applyFont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'2021-1'!$C$37</c:f>
              <c:strCache>
                <c:ptCount val="1"/>
                <c:pt idx="0">
                  <c:v>Económica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'2021-1'!$B$38:$B$41</c:f>
              <c:numCache>
                <c:formatCode>0.000</c:formatCode>
                <c:ptCount val="4"/>
                <c:pt idx="0">
                  <c:v>0.60526315789473684</c:v>
                </c:pt>
                <c:pt idx="1">
                  <c:v>0.59210526315789469</c:v>
                </c:pt>
                <c:pt idx="2">
                  <c:v>0.64473684210526316</c:v>
                </c:pt>
                <c:pt idx="3">
                  <c:v>0.68421052631578949</c:v>
                </c:pt>
              </c:numCache>
            </c:numRef>
          </c:xVal>
          <c:yVal>
            <c:numRef>
              <c:f>'2021-1'!$C$38:$C$41</c:f>
              <c:numCache>
                <c:formatCode>0.000</c:formatCode>
                <c:ptCount val="4"/>
                <c:pt idx="0">
                  <c:v>0.63461538461538458</c:v>
                </c:pt>
                <c:pt idx="1">
                  <c:v>0.63461538461538458</c:v>
                </c:pt>
                <c:pt idx="2">
                  <c:v>0.75</c:v>
                </c:pt>
                <c:pt idx="3">
                  <c:v>0.71153846153846156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3-4FE8-96E8-7AA1B82A0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394523"/>
        <c:axId val="477596159"/>
      </c:scatterChart>
      <c:valAx>
        <c:axId val="1154394523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477596159"/>
        <c:crosses val="autoZero"/>
        <c:crossBetween val="midCat"/>
      </c:valAx>
      <c:valAx>
        <c:axId val="47759615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115439452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'Copia de 2021-1'!$C$38</c:f>
              <c:strCache>
                <c:ptCount val="1"/>
                <c:pt idx="0">
                  <c:v>Económica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'Copia de 2021-1'!$B$39:$B$44</c:f>
              <c:numCache>
                <c:formatCode>0.000</c:formatCode>
                <c:ptCount val="6"/>
                <c:pt idx="0">
                  <c:v>0.7857142857142857</c:v>
                </c:pt>
                <c:pt idx="1">
                  <c:v>0.8928571428571429</c:v>
                </c:pt>
                <c:pt idx="2" formatCode="General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>
                  <c:v>0</c:v>
                </c:pt>
              </c:numCache>
            </c:numRef>
          </c:xVal>
          <c:yVal>
            <c:numRef>
              <c:f>'Copia de 2021-1'!$C$39:$C$44</c:f>
              <c:numCache>
                <c:formatCode>0.000</c:formatCode>
                <c:ptCount val="6"/>
                <c:pt idx="0">
                  <c:v>0.82499999999999996</c:v>
                </c:pt>
                <c:pt idx="1">
                  <c:v>0.75</c:v>
                </c:pt>
                <c:pt idx="2" formatCode="General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5-434F-89D7-7A3551040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056359"/>
        <c:axId val="1694843220"/>
      </c:scatterChart>
      <c:valAx>
        <c:axId val="1722056359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1694843220"/>
        <c:crosses val="autoZero"/>
        <c:crossBetween val="midCat"/>
      </c:valAx>
      <c:valAx>
        <c:axId val="169484322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E"/>
          </a:p>
        </c:txPr>
        <c:crossAx val="17220563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P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133350</xdr:colOff>
      <xdr:row>42</xdr:row>
      <xdr:rowOff>66675</xdr:rowOff>
    </xdr:from>
    <xdr:ext cx="4524375" cy="2800350"/>
    <xdr:graphicFrame macro="">
      <xdr:nvGraphicFramePr>
        <xdr:cNvPr id="10021133" name="Chart 2" title="Gráfico">
          <a:extLst>
            <a:ext uri="{FF2B5EF4-FFF2-40B4-BE49-F238E27FC236}">
              <a16:creationId xmlns:a16="http://schemas.microsoft.com/office/drawing/2014/main" id="{00000000-0008-0000-0000-00000DE99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161925</xdr:colOff>
      <xdr:row>47</xdr:row>
      <xdr:rowOff>45140</xdr:rowOff>
    </xdr:from>
    <xdr:ext cx="2082662" cy="1247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895117" y="9079236"/>
          <a:ext cx="2082662" cy="1247775"/>
        </a:xfrm>
        <a:prstGeom prst="rect">
          <a:avLst/>
        </a:prstGeom>
        <a:solidFill>
          <a:srgbClr val="FF0000">
            <a:alpha val="20000"/>
          </a:srgbClr>
        </a:solidFill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273326</xdr:colOff>
      <xdr:row>44</xdr:row>
      <xdr:rowOff>64604</xdr:rowOff>
    </xdr:from>
    <xdr:ext cx="304800" cy="2667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940826" y="8521147"/>
          <a:ext cx="3048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</a:t>
          </a:r>
          <a:r>
            <a:rPr lang="en-US" sz="1100" baseline="-25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400"/>
        </a:p>
      </xdr:txBody>
    </xdr:sp>
    <xdr:clientData fLocksWithSheet="0"/>
  </xdr:oneCellAnchor>
  <xdr:oneCellAnchor>
    <xdr:from>
      <xdr:col>6</xdr:col>
      <xdr:colOff>159855</xdr:colOff>
      <xdr:row>43</xdr:row>
      <xdr:rowOff>16566</xdr:rowOff>
    </xdr:from>
    <xdr:ext cx="3476211" cy="2067756"/>
    <xdr:grpSp>
      <xdr:nvGrpSpPr>
        <xdr:cNvPr id="2" name="Shape 2" title="Dibuj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895141" y="8262495"/>
          <a:ext cx="3476211" cy="2067756"/>
          <a:chOff x="3431475" y="3150609"/>
          <a:chExt cx="3051292" cy="1605705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 flipV="1">
            <a:off x="3431475" y="3150609"/>
            <a:ext cx="3051292" cy="1605705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11</xdr:col>
      <xdr:colOff>66260</xdr:colOff>
      <xdr:row>45</xdr:row>
      <xdr:rowOff>124241</xdr:rowOff>
    </xdr:from>
    <xdr:ext cx="304800" cy="266700"/>
    <xdr:sp macro="" textlink="">
      <xdr:nvSpPr>
        <xdr:cNvPr id="11" name="Shape 5">
          <a:extLst>
            <a:ext uri="{FF2B5EF4-FFF2-40B4-BE49-F238E27FC236}">
              <a16:creationId xmlns:a16="http://schemas.microsoft.com/office/drawing/2014/main" id="{F75B83C0-0D1D-448B-8B36-0EF2DA7878C3}"/>
            </a:ext>
          </a:extLst>
        </xdr:cNvPr>
        <xdr:cNvSpPr txBox="1"/>
      </xdr:nvSpPr>
      <xdr:spPr>
        <a:xfrm>
          <a:off x="6733760" y="8779567"/>
          <a:ext cx="3048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</a:t>
          </a:r>
          <a:r>
            <a:rPr lang="en-US" sz="1100" baseline="-25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11</xdr:col>
      <xdr:colOff>289891</xdr:colOff>
      <xdr:row>46</xdr:row>
      <xdr:rowOff>140804</xdr:rowOff>
    </xdr:from>
    <xdr:ext cx="304800" cy="266700"/>
    <xdr:sp macro="" textlink="">
      <xdr:nvSpPr>
        <xdr:cNvPr id="12" name="Shape 5">
          <a:extLst>
            <a:ext uri="{FF2B5EF4-FFF2-40B4-BE49-F238E27FC236}">
              <a16:creationId xmlns:a16="http://schemas.microsoft.com/office/drawing/2014/main" id="{65DA5D90-C433-4C7A-9624-3C05A998F357}"/>
            </a:ext>
          </a:extLst>
        </xdr:cNvPr>
        <xdr:cNvSpPr txBox="1"/>
      </xdr:nvSpPr>
      <xdr:spPr>
        <a:xfrm>
          <a:off x="6957391" y="8994913"/>
          <a:ext cx="3048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</a:t>
          </a:r>
          <a:r>
            <a:rPr lang="en-US" sz="1100" baseline="-25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400"/>
        </a:p>
      </xdr:txBody>
    </xdr:sp>
    <xdr:clientData fLocksWithSheet="0"/>
  </xdr:oneCellAnchor>
  <xdr:oneCellAnchor>
    <xdr:from>
      <xdr:col>10</xdr:col>
      <xdr:colOff>20114</xdr:colOff>
      <xdr:row>54</xdr:row>
      <xdr:rowOff>173343</xdr:rowOff>
    </xdr:from>
    <xdr:ext cx="616964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EFB61C37-F5E3-4047-8FC5-A1E35B3AFF59}"/>
            </a:ext>
          </a:extLst>
        </xdr:cNvPr>
        <xdr:cNvSpPr txBox="1"/>
      </xdr:nvSpPr>
      <xdr:spPr>
        <a:xfrm>
          <a:off x="6238578" y="10589611"/>
          <a:ext cx="6169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/>
            <a:t>Técnica</a:t>
          </a:r>
        </a:p>
      </xdr:txBody>
    </xdr:sp>
    <xdr:clientData/>
  </xdr:oneCellAnchor>
  <xdr:oneCellAnchor>
    <xdr:from>
      <xdr:col>4</xdr:col>
      <xdr:colOff>205609</xdr:colOff>
      <xdr:row>46</xdr:row>
      <xdr:rowOff>1457</xdr:rowOff>
    </xdr:from>
    <xdr:ext cx="264560" cy="808298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29327A9F-7028-480B-BFA4-91CB76EA8DCF}"/>
            </a:ext>
          </a:extLst>
        </xdr:cNvPr>
        <xdr:cNvSpPr txBox="1"/>
      </xdr:nvSpPr>
      <xdr:spPr>
        <a:xfrm rot="16200000">
          <a:off x="3959088" y="9119152"/>
          <a:ext cx="8082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/>
            <a:t>Económica</a:t>
          </a:r>
        </a:p>
      </xdr:txBody>
    </xdr:sp>
    <xdr:clientData/>
  </xdr:oneCellAnchor>
  <xdr:oneCellAnchor>
    <xdr:from>
      <xdr:col>12</xdr:col>
      <xdr:colOff>207065</xdr:colOff>
      <xdr:row>45</xdr:row>
      <xdr:rowOff>173935</xdr:rowOff>
    </xdr:from>
    <xdr:ext cx="331305" cy="264519"/>
    <xdr:sp macro="" textlink="">
      <xdr:nvSpPr>
        <xdr:cNvPr id="13" name="Shape 5">
          <a:extLst>
            <a:ext uri="{FF2B5EF4-FFF2-40B4-BE49-F238E27FC236}">
              <a16:creationId xmlns:a16="http://schemas.microsoft.com/office/drawing/2014/main" id="{E37E3821-97AD-4219-AC0A-53046723B1EC}"/>
            </a:ext>
          </a:extLst>
        </xdr:cNvPr>
        <xdr:cNvSpPr txBox="1"/>
      </xdr:nvSpPr>
      <xdr:spPr>
        <a:xfrm>
          <a:off x="7247282" y="8829261"/>
          <a:ext cx="331305" cy="2645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</a:t>
          </a:r>
          <a:r>
            <a:rPr lang="en-US" sz="1100" baseline="-25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571500</xdr:colOff>
      <xdr:row>1</xdr:row>
      <xdr:rowOff>19050</xdr:rowOff>
    </xdr:from>
    <xdr:ext cx="4933950" cy="3133725"/>
    <xdr:pic>
      <xdr:nvPicPr>
        <xdr:cNvPr id="1095287397" name="Chart3" title="Gráfico">
          <a:extLst>
            <a:ext uri="{FF2B5EF4-FFF2-40B4-BE49-F238E27FC236}">
              <a16:creationId xmlns:a16="http://schemas.microsoft.com/office/drawing/2014/main" id="{00000000-0008-0000-0100-000065C24841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295275</xdr:colOff>
      <xdr:row>40</xdr:row>
      <xdr:rowOff>161925</xdr:rowOff>
    </xdr:from>
    <xdr:ext cx="4524375" cy="2800350"/>
    <xdr:graphicFrame macro="">
      <xdr:nvGraphicFramePr>
        <xdr:cNvPr id="985879149" name="Chart 4" title="Gráfico">
          <a:extLst>
            <a:ext uri="{FF2B5EF4-FFF2-40B4-BE49-F238E27FC236}">
              <a16:creationId xmlns:a16="http://schemas.microsoft.com/office/drawing/2014/main" id="{00000000-0008-0000-0100-00006D52C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695325</xdr:colOff>
      <xdr:row>24</xdr:row>
      <xdr:rowOff>447675</xdr:rowOff>
    </xdr:from>
    <xdr:ext cx="2305050" cy="11715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198238" y="3198975"/>
          <a:ext cx="2295525" cy="1162050"/>
        </a:xfrm>
        <a:prstGeom prst="rect">
          <a:avLst/>
        </a:prstGeom>
        <a:solidFill>
          <a:srgbClr val="FF0000">
            <a:alpha val="20000"/>
          </a:srgbClr>
        </a:solidFill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323850</xdr:colOff>
      <xdr:row>6</xdr:row>
      <xdr:rowOff>114300</xdr:rowOff>
    </xdr:from>
    <xdr:ext cx="438150" cy="2667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128985" y="3647720"/>
          <a:ext cx="434030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</a:t>
          </a:r>
          <a:r>
            <a:rPr lang="en-US" sz="1100" baseline="-25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ideal</a:t>
          </a:r>
          <a:endParaRPr sz="1400"/>
        </a:p>
      </xdr:txBody>
    </xdr:sp>
    <xdr:clientData fLocksWithSheet="0"/>
  </xdr:oneCellAnchor>
  <xdr:oneCellAnchor>
    <xdr:from>
      <xdr:col>17</xdr:col>
      <xdr:colOff>571500</xdr:colOff>
      <xdr:row>19</xdr:row>
      <xdr:rowOff>114300</xdr:rowOff>
    </xdr:from>
    <xdr:ext cx="304800" cy="2667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97402" y="3647720"/>
          <a:ext cx="297197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</a:t>
          </a:r>
          <a:r>
            <a:rPr lang="en-US" sz="1100" baseline="-25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sz="1400"/>
        </a:p>
      </xdr:txBody>
    </xdr:sp>
    <xdr:clientData fLocksWithSheet="0"/>
  </xdr:oneCellAnchor>
  <xdr:oneCellAnchor>
    <xdr:from>
      <xdr:col>20</xdr:col>
      <xdr:colOff>209550</xdr:colOff>
      <xdr:row>6</xdr:row>
      <xdr:rowOff>9525</xdr:rowOff>
    </xdr:from>
    <xdr:ext cx="304800" cy="2667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197402" y="3647720"/>
          <a:ext cx="297197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</a:t>
          </a:r>
          <a:r>
            <a:rPr lang="en-US" sz="1100" baseline="-25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12</xdr:col>
      <xdr:colOff>257175</xdr:colOff>
      <xdr:row>40</xdr:row>
      <xdr:rowOff>161925</xdr:rowOff>
    </xdr:from>
    <xdr:ext cx="4362450" cy="2514600"/>
    <xdr:grpSp>
      <xdr:nvGrpSpPr>
        <xdr:cNvPr id="2" name="Shape 2" title="Dibuj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200900" y="8896350"/>
          <a:ext cx="4362450" cy="2514600"/>
          <a:chOff x="3431475" y="2803613"/>
          <a:chExt cx="3829200" cy="1952700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>
            <a:endCxn id="4" idx="0"/>
          </xdr:cNvCxnSpPr>
        </xdr:nvCxnSpPr>
        <xdr:spPr>
          <a:xfrm rot="10800000" flipH="1">
            <a:off x="3431475" y="2803613"/>
            <a:ext cx="3829200" cy="19527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003"/>
  <sheetViews>
    <sheetView tabSelected="1" topLeftCell="A42" zoomScale="140" zoomScaleNormal="140" workbookViewId="0">
      <selection activeCell="A50" sqref="A50"/>
    </sheetView>
  </sheetViews>
  <sheetFormatPr baseColWidth="10" defaultColWidth="12.625" defaultRowHeight="15" customHeight="1" x14ac:dyDescent="0.2"/>
  <cols>
    <col min="1" max="1" width="38.875" customWidth="1"/>
    <col min="2" max="2" width="4.75" customWidth="1"/>
    <col min="3" max="3" width="4.375" customWidth="1"/>
    <col min="4" max="7" width="4.75" customWidth="1"/>
    <col min="8" max="10" width="4.875" customWidth="1"/>
    <col min="11" max="11" width="5.625" customWidth="1"/>
    <col min="12" max="12" width="4.875" customWidth="1"/>
    <col min="13" max="15" width="9.375" customWidth="1"/>
    <col min="16" max="16" width="26.125" customWidth="1"/>
    <col min="17" max="17" width="16" customWidth="1"/>
    <col min="18" max="22" width="9.375" customWidth="1"/>
  </cols>
  <sheetData>
    <row r="2" spans="1:12" ht="14.25" x14ac:dyDescent="0.2">
      <c r="A2" s="102" t="s">
        <v>0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4"/>
    </row>
    <row r="3" spans="1:12" ht="14.25" x14ac:dyDescent="0.2">
      <c r="A3" s="105" t="s">
        <v>1</v>
      </c>
      <c r="B3" s="1" t="s">
        <v>2</v>
      </c>
      <c r="C3" s="107" t="s">
        <v>3</v>
      </c>
      <c r="D3" s="108"/>
      <c r="E3" s="100" t="s">
        <v>4</v>
      </c>
      <c r="F3" s="108"/>
      <c r="G3" s="100" t="s">
        <v>5</v>
      </c>
      <c r="H3" s="108"/>
      <c r="I3" s="100" t="s">
        <v>6</v>
      </c>
      <c r="J3" s="108"/>
      <c r="K3" s="100" t="s">
        <v>9</v>
      </c>
      <c r="L3" s="101"/>
    </row>
    <row r="4" spans="1:12" ht="14.25" x14ac:dyDescent="0.2">
      <c r="A4" s="106"/>
      <c r="B4" s="2" t="s">
        <v>10</v>
      </c>
      <c r="C4" s="3" t="s">
        <v>11</v>
      </c>
      <c r="D4" s="4" t="s">
        <v>12</v>
      </c>
      <c r="E4" s="5" t="s">
        <v>11</v>
      </c>
      <c r="F4" s="4" t="s">
        <v>12</v>
      </c>
      <c r="G4" s="5" t="s">
        <v>11</v>
      </c>
      <c r="H4" s="4" t="s">
        <v>12</v>
      </c>
      <c r="I4" s="5" t="s">
        <v>11</v>
      </c>
      <c r="J4" s="5" t="s">
        <v>12</v>
      </c>
      <c r="K4" s="5" t="s">
        <v>11</v>
      </c>
      <c r="L4" s="6" t="s">
        <v>12</v>
      </c>
    </row>
    <row r="5" spans="1:12" ht="14.25" x14ac:dyDescent="0.2">
      <c r="A5" s="8" t="s">
        <v>13</v>
      </c>
      <c r="B5" s="9">
        <v>3</v>
      </c>
      <c r="C5" s="10">
        <v>3</v>
      </c>
      <c r="D5" s="11">
        <f t="shared" ref="D5:D11" si="0">B5*C5</f>
        <v>9</v>
      </c>
      <c r="E5" s="12">
        <v>3</v>
      </c>
      <c r="F5" s="11">
        <f t="shared" ref="F5:F11" si="1">B5*E5</f>
        <v>9</v>
      </c>
      <c r="G5" s="12">
        <v>3</v>
      </c>
      <c r="H5" s="11">
        <f t="shared" ref="H5:J11" si="2">B5*G5</f>
        <v>9</v>
      </c>
      <c r="I5" s="11">
        <v>3</v>
      </c>
      <c r="J5" s="11">
        <f>B5*I5</f>
        <v>9</v>
      </c>
      <c r="K5" s="12">
        <v>4</v>
      </c>
      <c r="L5" s="13">
        <f t="shared" ref="L5:L11" si="3">B5*K5</f>
        <v>12</v>
      </c>
    </row>
    <row r="6" spans="1:12" ht="14.25" x14ac:dyDescent="0.2">
      <c r="A6" s="14" t="s">
        <v>14</v>
      </c>
      <c r="B6" s="9">
        <v>1</v>
      </c>
      <c r="C6" s="10">
        <v>2</v>
      </c>
      <c r="D6" s="11">
        <f t="shared" si="0"/>
        <v>2</v>
      </c>
      <c r="E6" s="12">
        <v>3</v>
      </c>
      <c r="F6" s="11">
        <f t="shared" si="1"/>
        <v>3</v>
      </c>
      <c r="G6" s="12">
        <v>3</v>
      </c>
      <c r="H6" s="11">
        <f t="shared" si="2"/>
        <v>3</v>
      </c>
      <c r="I6" s="11">
        <v>3</v>
      </c>
      <c r="J6" s="11">
        <f t="shared" ref="J6:J11" si="4">B6*I6</f>
        <v>3</v>
      </c>
      <c r="K6" s="12">
        <v>4</v>
      </c>
      <c r="L6" s="13">
        <f t="shared" si="3"/>
        <v>4</v>
      </c>
    </row>
    <row r="7" spans="1:12" ht="14.25" x14ac:dyDescent="0.2">
      <c r="A7" s="14" t="s">
        <v>37</v>
      </c>
      <c r="B7" s="9">
        <v>3</v>
      </c>
      <c r="C7" s="10">
        <v>2</v>
      </c>
      <c r="D7" s="11">
        <f t="shared" si="0"/>
        <v>6</v>
      </c>
      <c r="E7" s="12">
        <v>2</v>
      </c>
      <c r="F7" s="11">
        <f t="shared" si="1"/>
        <v>6</v>
      </c>
      <c r="G7" s="12">
        <v>3</v>
      </c>
      <c r="H7" s="11">
        <f t="shared" si="2"/>
        <v>9</v>
      </c>
      <c r="I7" s="11">
        <v>2</v>
      </c>
      <c r="J7" s="11">
        <f t="shared" si="4"/>
        <v>6</v>
      </c>
      <c r="K7" s="12">
        <v>4</v>
      </c>
      <c r="L7" s="13">
        <f t="shared" si="3"/>
        <v>12</v>
      </c>
    </row>
    <row r="8" spans="1:12" ht="14.25" x14ac:dyDescent="0.2">
      <c r="A8" s="14" t="s">
        <v>36</v>
      </c>
      <c r="B8" s="9">
        <v>3</v>
      </c>
      <c r="C8" s="10">
        <v>2</v>
      </c>
      <c r="D8" s="11">
        <f t="shared" si="0"/>
        <v>6</v>
      </c>
      <c r="E8" s="12">
        <v>3</v>
      </c>
      <c r="F8" s="11">
        <f t="shared" si="1"/>
        <v>9</v>
      </c>
      <c r="G8" s="12">
        <v>3</v>
      </c>
      <c r="H8" s="11">
        <f t="shared" si="2"/>
        <v>9</v>
      </c>
      <c r="I8" s="11">
        <v>3</v>
      </c>
      <c r="J8" s="11">
        <f t="shared" si="4"/>
        <v>9</v>
      </c>
      <c r="K8" s="12">
        <v>4</v>
      </c>
      <c r="L8" s="13">
        <f t="shared" si="3"/>
        <v>12</v>
      </c>
    </row>
    <row r="9" spans="1:12" ht="14.25" x14ac:dyDescent="0.2">
      <c r="A9" s="8" t="s">
        <v>35</v>
      </c>
      <c r="B9" s="9">
        <v>3</v>
      </c>
      <c r="C9" s="10">
        <v>3</v>
      </c>
      <c r="D9" s="11">
        <f t="shared" si="0"/>
        <v>9</v>
      </c>
      <c r="E9" s="12">
        <v>2</v>
      </c>
      <c r="F9" s="11">
        <f t="shared" si="1"/>
        <v>6</v>
      </c>
      <c r="G9" s="12">
        <v>3</v>
      </c>
      <c r="H9" s="11">
        <f t="shared" si="2"/>
        <v>9</v>
      </c>
      <c r="I9" s="11">
        <v>3</v>
      </c>
      <c r="J9" s="11">
        <f t="shared" si="4"/>
        <v>9</v>
      </c>
      <c r="K9" s="12">
        <v>4</v>
      </c>
      <c r="L9" s="13">
        <f t="shared" si="3"/>
        <v>12</v>
      </c>
    </row>
    <row r="10" spans="1:12" ht="14.25" x14ac:dyDescent="0.2">
      <c r="A10" s="15" t="s">
        <v>15</v>
      </c>
      <c r="B10" s="9">
        <v>2</v>
      </c>
      <c r="C10" s="10">
        <v>1</v>
      </c>
      <c r="D10" s="11">
        <f t="shared" si="0"/>
        <v>2</v>
      </c>
      <c r="E10" s="12">
        <v>2</v>
      </c>
      <c r="F10" s="11">
        <f t="shared" si="1"/>
        <v>4</v>
      </c>
      <c r="G10" s="12">
        <v>3</v>
      </c>
      <c r="H10" s="11">
        <f t="shared" si="2"/>
        <v>6</v>
      </c>
      <c r="I10" s="11">
        <v>2</v>
      </c>
      <c r="J10" s="11">
        <f t="shared" si="4"/>
        <v>4</v>
      </c>
      <c r="K10" s="12">
        <v>4</v>
      </c>
      <c r="L10" s="13">
        <f t="shared" si="3"/>
        <v>8</v>
      </c>
    </row>
    <row r="11" spans="1:12" thickBot="1" x14ac:dyDescent="0.25">
      <c r="A11" s="16" t="s">
        <v>34</v>
      </c>
      <c r="B11" s="17">
        <v>4</v>
      </c>
      <c r="C11" s="18">
        <v>3</v>
      </c>
      <c r="D11" s="19">
        <f t="shared" si="0"/>
        <v>12</v>
      </c>
      <c r="E11" s="20">
        <v>2</v>
      </c>
      <c r="F11" s="19">
        <f t="shared" si="1"/>
        <v>8</v>
      </c>
      <c r="G11" s="20">
        <v>1</v>
      </c>
      <c r="H11" s="19">
        <f t="shared" si="2"/>
        <v>4</v>
      </c>
      <c r="I11" s="19">
        <v>3</v>
      </c>
      <c r="J11" s="20">
        <f t="shared" si="4"/>
        <v>12</v>
      </c>
      <c r="K11" s="20">
        <v>4</v>
      </c>
      <c r="L11" s="21">
        <f t="shared" si="3"/>
        <v>16</v>
      </c>
    </row>
    <row r="12" spans="1:12" ht="14.25" x14ac:dyDescent="0.2">
      <c r="A12" s="109" t="s">
        <v>16</v>
      </c>
      <c r="B12" s="101"/>
      <c r="C12" s="22"/>
      <c r="D12" s="23">
        <f>SUM(D5:D11)</f>
        <v>46</v>
      </c>
      <c r="E12" s="22"/>
      <c r="F12" s="23">
        <f>SUM(F5:F11)</f>
        <v>45</v>
      </c>
      <c r="G12" s="22"/>
      <c r="H12" s="23">
        <f>SUM(H5:H11)</f>
        <v>49</v>
      </c>
      <c r="I12" s="22"/>
      <c r="J12" s="23">
        <f>SUM(J5:J11)</f>
        <v>52</v>
      </c>
      <c r="K12" s="22"/>
      <c r="L12" s="23">
        <f>SUM(L5:L11)</f>
        <v>76</v>
      </c>
    </row>
    <row r="13" spans="1:12" ht="14.25" x14ac:dyDescent="0.2">
      <c r="A13" s="110" t="s">
        <v>17</v>
      </c>
      <c r="B13" s="111"/>
      <c r="C13" s="22"/>
      <c r="D13" s="24">
        <f>D12/L12</f>
        <v>0.60526315789473684</v>
      </c>
      <c r="E13" s="22"/>
      <c r="F13" s="24">
        <f>F12/L12</f>
        <v>0.59210526315789469</v>
      </c>
      <c r="G13" s="22"/>
      <c r="H13" s="24">
        <f>H12/L12</f>
        <v>0.64473684210526316</v>
      </c>
      <c r="I13" s="22"/>
      <c r="J13" s="24">
        <f>J12/L12</f>
        <v>0.68421052631578949</v>
      </c>
      <c r="K13" s="22"/>
      <c r="L13" s="25">
        <f>L12/L12</f>
        <v>1</v>
      </c>
    </row>
    <row r="16" spans="1:12" x14ac:dyDescent="0.25">
      <c r="A16" s="26"/>
    </row>
    <row r="22" spans="1:19" x14ac:dyDescent="0.25">
      <c r="R22" s="28"/>
      <c r="S22" s="28"/>
    </row>
    <row r="23" spans="1:19" x14ac:dyDescent="0.25">
      <c r="R23" s="28"/>
      <c r="S23" s="28"/>
    </row>
    <row r="24" spans="1:19" ht="15.75" customHeight="1" x14ac:dyDescent="0.25">
      <c r="A24" s="105" t="s">
        <v>21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3"/>
      <c r="R24" s="28"/>
      <c r="S24" s="28"/>
    </row>
    <row r="25" spans="1:19" ht="15" customHeight="1" x14ac:dyDescent="0.25">
      <c r="A25" s="105" t="s">
        <v>23</v>
      </c>
      <c r="B25" s="31" t="s">
        <v>2</v>
      </c>
      <c r="C25" s="107" t="s">
        <v>3</v>
      </c>
      <c r="D25" s="108"/>
      <c r="E25" s="114" t="s">
        <v>4</v>
      </c>
      <c r="F25" s="108"/>
      <c r="G25" s="100" t="s">
        <v>5</v>
      </c>
      <c r="H25" s="108"/>
      <c r="I25" s="100" t="s">
        <v>5</v>
      </c>
      <c r="J25" s="108"/>
      <c r="K25" s="100" t="s">
        <v>9</v>
      </c>
      <c r="L25" s="101"/>
      <c r="R25" s="28"/>
      <c r="S25" s="28"/>
    </row>
    <row r="26" spans="1:19" ht="15.75" customHeight="1" x14ac:dyDescent="0.2">
      <c r="A26" s="106"/>
      <c r="B26" s="2" t="s">
        <v>10</v>
      </c>
      <c r="C26" s="3" t="s">
        <v>11</v>
      </c>
      <c r="D26" s="4" t="s">
        <v>12</v>
      </c>
      <c r="E26" s="32" t="s">
        <v>11</v>
      </c>
      <c r="F26" s="32" t="s">
        <v>12</v>
      </c>
      <c r="G26" s="4" t="s">
        <v>11</v>
      </c>
      <c r="H26" s="4" t="s">
        <v>12</v>
      </c>
      <c r="I26" s="5" t="s">
        <v>11</v>
      </c>
      <c r="J26" s="5" t="s">
        <v>12</v>
      </c>
      <c r="K26" s="4" t="s">
        <v>11</v>
      </c>
      <c r="L26" s="6" t="s">
        <v>12</v>
      </c>
    </row>
    <row r="27" spans="1:19" ht="15.75" customHeight="1" x14ac:dyDescent="0.2">
      <c r="A27" s="33" t="s">
        <v>25</v>
      </c>
      <c r="B27" s="34">
        <v>4</v>
      </c>
      <c r="C27" s="35">
        <v>2</v>
      </c>
      <c r="D27" s="36">
        <f t="shared" ref="D27:D30" si="5">B27*C27</f>
        <v>8</v>
      </c>
      <c r="E27" s="37">
        <v>3</v>
      </c>
      <c r="F27" s="38">
        <f t="shared" ref="F27:F30" si="6">B27*E27</f>
        <v>12</v>
      </c>
      <c r="G27" s="39">
        <v>3</v>
      </c>
      <c r="H27" s="36">
        <f>B27*G27</f>
        <v>12</v>
      </c>
      <c r="I27" s="36">
        <v>3</v>
      </c>
      <c r="J27" s="36">
        <f>B27*I27</f>
        <v>12</v>
      </c>
      <c r="K27" s="36">
        <v>4</v>
      </c>
      <c r="L27" s="40">
        <f>B27*K27</f>
        <v>16</v>
      </c>
    </row>
    <row r="28" spans="1:19" ht="15.75" customHeight="1" x14ac:dyDescent="0.2">
      <c r="A28" s="33" t="s">
        <v>26</v>
      </c>
      <c r="B28" s="7">
        <v>3</v>
      </c>
      <c r="C28" s="10">
        <v>3</v>
      </c>
      <c r="D28" s="11">
        <f t="shared" si="5"/>
        <v>9</v>
      </c>
      <c r="E28" s="41">
        <v>1</v>
      </c>
      <c r="F28" s="42">
        <f t="shared" si="6"/>
        <v>3</v>
      </c>
      <c r="G28" s="12">
        <v>3</v>
      </c>
      <c r="H28" s="11">
        <f>B28*G28</f>
        <v>9</v>
      </c>
      <c r="I28" s="11">
        <v>3</v>
      </c>
      <c r="J28" s="36">
        <f t="shared" ref="J28:J30" si="7">B28*I28</f>
        <v>9</v>
      </c>
      <c r="K28" s="12">
        <v>4</v>
      </c>
      <c r="L28" s="13">
        <f>B28*K28</f>
        <v>12</v>
      </c>
    </row>
    <row r="29" spans="1:19" ht="15.75" customHeight="1" x14ac:dyDescent="0.2">
      <c r="A29" s="8" t="s">
        <v>28</v>
      </c>
      <c r="B29" s="7">
        <v>4</v>
      </c>
      <c r="C29" s="10">
        <v>3</v>
      </c>
      <c r="D29" s="11">
        <f t="shared" si="5"/>
        <v>12</v>
      </c>
      <c r="E29" s="41">
        <v>3</v>
      </c>
      <c r="F29" s="42">
        <f t="shared" si="6"/>
        <v>12</v>
      </c>
      <c r="G29" s="12">
        <v>3</v>
      </c>
      <c r="H29" s="11">
        <f>B29*G29</f>
        <v>12</v>
      </c>
      <c r="I29" s="11">
        <v>3</v>
      </c>
      <c r="J29" s="36">
        <f t="shared" si="7"/>
        <v>12</v>
      </c>
      <c r="K29" s="12">
        <v>4</v>
      </c>
      <c r="L29" s="13">
        <f>B29*K29</f>
        <v>16</v>
      </c>
    </row>
    <row r="30" spans="1:19" ht="15.75" customHeight="1" thickBot="1" x14ac:dyDescent="0.25">
      <c r="A30" s="43" t="s">
        <v>29</v>
      </c>
      <c r="B30" s="44">
        <v>2</v>
      </c>
      <c r="C30" s="18">
        <v>2</v>
      </c>
      <c r="D30" s="19">
        <f t="shared" si="5"/>
        <v>4</v>
      </c>
      <c r="E30" s="45">
        <v>3</v>
      </c>
      <c r="F30" s="46">
        <f t="shared" si="6"/>
        <v>6</v>
      </c>
      <c r="G30" s="20">
        <v>3</v>
      </c>
      <c r="H30" s="19">
        <f>B30*G30</f>
        <v>6</v>
      </c>
      <c r="I30" s="19">
        <v>2</v>
      </c>
      <c r="J30" s="19">
        <f t="shared" si="7"/>
        <v>4</v>
      </c>
      <c r="K30" s="19">
        <v>4</v>
      </c>
      <c r="L30" s="21">
        <f>B30*K30</f>
        <v>8</v>
      </c>
    </row>
    <row r="31" spans="1:19" ht="15.75" customHeight="1" x14ac:dyDescent="0.2">
      <c r="A31" s="109" t="s">
        <v>16</v>
      </c>
      <c r="B31" s="101"/>
      <c r="C31" s="22"/>
      <c r="D31" s="23">
        <f>SUM(D27:D30)</f>
        <v>33</v>
      </c>
      <c r="E31" s="22"/>
      <c r="F31" s="23">
        <f>SUM(F27:F30)</f>
        <v>33</v>
      </c>
      <c r="G31" s="22"/>
      <c r="H31" s="23">
        <f>SUM(H27:H30)</f>
        <v>39</v>
      </c>
      <c r="I31" s="22"/>
      <c r="J31" s="23">
        <f>SUM(J27:J30)</f>
        <v>37</v>
      </c>
      <c r="K31" s="22"/>
      <c r="L31" s="23">
        <f>SUM(L27:L30)</f>
        <v>52</v>
      </c>
    </row>
    <row r="32" spans="1:19" ht="15.75" customHeight="1" x14ac:dyDescent="0.2">
      <c r="A32" s="110" t="s">
        <v>17</v>
      </c>
      <c r="B32" s="111"/>
      <c r="C32" s="22"/>
      <c r="D32" s="24">
        <f>D31/L31</f>
        <v>0.63461538461538458</v>
      </c>
      <c r="E32" s="22"/>
      <c r="F32" s="24">
        <f>F31/L31</f>
        <v>0.63461538461538458</v>
      </c>
      <c r="G32" s="22"/>
      <c r="H32" s="24">
        <f>H31/L31</f>
        <v>0.75</v>
      </c>
      <c r="I32" s="22"/>
      <c r="J32" s="24">
        <f>J31/L31</f>
        <v>0.71153846153846156</v>
      </c>
      <c r="K32" s="22"/>
      <c r="L32" s="25">
        <f>L31/L31</f>
        <v>1</v>
      </c>
    </row>
    <row r="33" spans="1:3" ht="15.75" customHeight="1" x14ac:dyDescent="0.2"/>
    <row r="34" spans="1:3" ht="15.75" customHeight="1" x14ac:dyDescent="0.2"/>
    <row r="35" spans="1:3" ht="15.75" customHeight="1" x14ac:dyDescent="0.2"/>
    <row r="36" spans="1:3" ht="15.75" customHeight="1" x14ac:dyDescent="0.2"/>
    <row r="37" spans="1:3" ht="15.75" customHeight="1" x14ac:dyDescent="0.25">
      <c r="B37" s="26" t="s">
        <v>30</v>
      </c>
      <c r="C37" s="26" t="s">
        <v>31</v>
      </c>
    </row>
    <row r="38" spans="1:3" ht="15.75" customHeight="1" x14ac:dyDescent="0.25">
      <c r="A38" s="26" t="s">
        <v>3</v>
      </c>
      <c r="B38" s="99">
        <f>D13</f>
        <v>0.60526315789473684</v>
      </c>
      <c r="C38" s="99">
        <f>D32</f>
        <v>0.63461538461538458</v>
      </c>
    </row>
    <row r="39" spans="1:3" ht="15.75" customHeight="1" x14ac:dyDescent="0.25">
      <c r="A39" s="26" t="s">
        <v>4</v>
      </c>
      <c r="B39" s="99">
        <f>F13</f>
        <v>0.59210526315789469</v>
      </c>
      <c r="C39" s="99">
        <f>F32</f>
        <v>0.63461538461538458</v>
      </c>
    </row>
    <row r="40" spans="1:3" ht="15.75" customHeight="1" x14ac:dyDescent="0.25">
      <c r="A40" s="26" t="s">
        <v>5</v>
      </c>
      <c r="B40" s="99">
        <f>H13</f>
        <v>0.64473684210526316</v>
      </c>
      <c r="C40" s="99">
        <f>H32</f>
        <v>0.75</v>
      </c>
    </row>
    <row r="41" spans="1:3" ht="15.75" customHeight="1" x14ac:dyDescent="0.25">
      <c r="A41" s="26" t="s">
        <v>6</v>
      </c>
      <c r="B41" s="99">
        <f>J13</f>
        <v>0.68421052631578949</v>
      </c>
      <c r="C41" s="99">
        <f>J32</f>
        <v>0.71153846153846156</v>
      </c>
    </row>
    <row r="42" spans="1:3" ht="15.75" customHeight="1" x14ac:dyDescent="0.25">
      <c r="A42" s="26"/>
      <c r="B42" s="47"/>
      <c r="C42" s="47"/>
    </row>
    <row r="43" spans="1:3" ht="15.75" customHeight="1" x14ac:dyDescent="0.25">
      <c r="A43" s="26"/>
      <c r="B43" s="47"/>
      <c r="C43" s="47"/>
    </row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spans="16:17" ht="15.75" customHeight="1" x14ac:dyDescent="0.2"/>
    <row r="50" spans="16:17" ht="15.75" customHeight="1" x14ac:dyDescent="0.2"/>
    <row r="51" spans="16:17" ht="15.75" customHeight="1" x14ac:dyDescent="0.2"/>
    <row r="52" spans="16:17" ht="15.75" customHeight="1" x14ac:dyDescent="0.2"/>
    <row r="53" spans="16:17" ht="15.75" customHeight="1" x14ac:dyDescent="0.2"/>
    <row r="54" spans="16:17" ht="15.75" customHeight="1" x14ac:dyDescent="0.2"/>
    <row r="55" spans="16:17" ht="15.75" customHeight="1" x14ac:dyDescent="0.2"/>
    <row r="56" spans="16:17" ht="15.75" customHeight="1" x14ac:dyDescent="0.2"/>
    <row r="57" spans="16:17" ht="15.75" customHeight="1" x14ac:dyDescent="0.2"/>
    <row r="58" spans="16:17" ht="15.75" customHeight="1" x14ac:dyDescent="0.2"/>
    <row r="59" spans="16:17" ht="15.75" customHeight="1" x14ac:dyDescent="0.2"/>
    <row r="60" spans="16:17" ht="15.75" customHeight="1" x14ac:dyDescent="0.25">
      <c r="P60" s="27" t="s">
        <v>18</v>
      </c>
      <c r="Q60" s="27" t="s">
        <v>19</v>
      </c>
    </row>
    <row r="61" spans="16:17" ht="45" x14ac:dyDescent="0.25">
      <c r="P61" s="29" t="s">
        <v>20</v>
      </c>
      <c r="Q61" s="30"/>
    </row>
    <row r="62" spans="16:17" ht="30" x14ac:dyDescent="0.25">
      <c r="P62" s="29" t="s">
        <v>22</v>
      </c>
      <c r="Q62" s="30"/>
    </row>
    <row r="63" spans="16:17" ht="30.75" customHeight="1" x14ac:dyDescent="0.25">
      <c r="P63" s="29" t="s">
        <v>24</v>
      </c>
      <c r="Q63" s="30"/>
    </row>
    <row r="64" spans="16:1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18">
    <mergeCell ref="A31:B31"/>
    <mergeCell ref="A32:B32"/>
    <mergeCell ref="K25:L25"/>
    <mergeCell ref="A12:B12"/>
    <mergeCell ref="A13:B13"/>
    <mergeCell ref="A24:L24"/>
    <mergeCell ref="A25:A26"/>
    <mergeCell ref="C25:D25"/>
    <mergeCell ref="E25:F25"/>
    <mergeCell ref="G25:H25"/>
    <mergeCell ref="I25:J25"/>
    <mergeCell ref="K3:L3"/>
    <mergeCell ref="A2:L2"/>
    <mergeCell ref="A3:A4"/>
    <mergeCell ref="C3:D3"/>
    <mergeCell ref="E3:F3"/>
    <mergeCell ref="G3:H3"/>
    <mergeCell ref="I3:J3"/>
  </mergeCells>
  <phoneticPr fontId="10" type="noConversion"/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1004"/>
  <sheetViews>
    <sheetView workbookViewId="0"/>
  </sheetViews>
  <sheetFormatPr baseColWidth="10" defaultColWidth="12.625" defaultRowHeight="15" customHeight="1" x14ac:dyDescent="0.2"/>
  <cols>
    <col min="1" max="1" width="38.875" customWidth="1"/>
    <col min="2" max="13" width="4.75" customWidth="1"/>
    <col min="14" max="15" width="7.25" customWidth="1"/>
    <col min="16" max="19" width="9.375" customWidth="1"/>
    <col min="20" max="20" width="17.75" customWidth="1"/>
    <col min="21" max="21" width="12.875" customWidth="1"/>
    <col min="22" max="26" width="9.375" customWidth="1"/>
  </cols>
  <sheetData>
    <row r="2" spans="1:16" x14ac:dyDescent="0.25">
      <c r="A2" s="123" t="s">
        <v>0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4"/>
    </row>
    <row r="3" spans="1:16" x14ac:dyDescent="0.25">
      <c r="A3" s="118" t="s">
        <v>1</v>
      </c>
      <c r="B3" s="48" t="s">
        <v>2</v>
      </c>
      <c r="C3" s="121" t="s">
        <v>3</v>
      </c>
      <c r="D3" s="108"/>
      <c r="E3" s="122" t="s">
        <v>4</v>
      </c>
      <c r="F3" s="108"/>
      <c r="G3" s="117" t="s">
        <v>5</v>
      </c>
      <c r="H3" s="108"/>
      <c r="I3" s="117" t="s">
        <v>6</v>
      </c>
      <c r="J3" s="108"/>
      <c r="K3" s="117" t="s">
        <v>7</v>
      </c>
      <c r="L3" s="108"/>
      <c r="M3" s="117" t="s">
        <v>8</v>
      </c>
      <c r="N3" s="108"/>
      <c r="O3" s="117" t="s">
        <v>9</v>
      </c>
      <c r="P3" s="101"/>
    </row>
    <row r="4" spans="1:16" x14ac:dyDescent="0.25">
      <c r="A4" s="106"/>
      <c r="B4" s="49" t="s">
        <v>10</v>
      </c>
      <c r="C4" s="50" t="s">
        <v>11</v>
      </c>
      <c r="D4" s="51" t="s">
        <v>12</v>
      </c>
      <c r="E4" s="52" t="s">
        <v>11</v>
      </c>
      <c r="F4" s="52" t="s">
        <v>12</v>
      </c>
      <c r="G4" s="51" t="s">
        <v>11</v>
      </c>
      <c r="H4" s="51" t="s">
        <v>12</v>
      </c>
      <c r="I4" s="53"/>
      <c r="J4" s="53"/>
      <c r="K4" s="53"/>
      <c r="L4" s="53"/>
      <c r="M4" s="53"/>
      <c r="N4" s="53"/>
      <c r="O4" s="51" t="s">
        <v>11</v>
      </c>
      <c r="P4" s="54" t="s">
        <v>12</v>
      </c>
    </row>
    <row r="5" spans="1:16" x14ac:dyDescent="0.25">
      <c r="A5" s="55" t="s">
        <v>32</v>
      </c>
      <c r="B5" s="56">
        <v>4</v>
      </c>
      <c r="C5" s="57">
        <v>3</v>
      </c>
      <c r="D5" s="58">
        <f t="shared" ref="D5:D7" si="0">B5*C5</f>
        <v>12</v>
      </c>
      <c r="E5" s="59">
        <v>4</v>
      </c>
      <c r="F5" s="60">
        <f t="shared" ref="F5:F7" si="1">B5*E5</f>
        <v>16</v>
      </c>
      <c r="G5" s="61"/>
      <c r="H5" s="62"/>
      <c r="I5" s="61"/>
      <c r="J5" s="62"/>
      <c r="K5" s="61"/>
      <c r="L5" s="62"/>
      <c r="M5" s="61"/>
      <c r="N5" s="62"/>
      <c r="O5" s="63">
        <v>4</v>
      </c>
      <c r="P5" s="58">
        <f t="shared" ref="P5:P11" si="2">B5*O5</f>
        <v>16</v>
      </c>
    </row>
    <row r="6" spans="1:16" x14ac:dyDescent="0.25">
      <c r="A6" s="64" t="s">
        <v>33</v>
      </c>
      <c r="B6" s="56">
        <v>4</v>
      </c>
      <c r="C6" s="65">
        <v>4</v>
      </c>
      <c r="D6" s="58">
        <f t="shared" si="0"/>
        <v>16</v>
      </c>
      <c r="E6" s="59">
        <v>4</v>
      </c>
      <c r="F6" s="60">
        <f t="shared" si="1"/>
        <v>16</v>
      </c>
      <c r="G6" s="61"/>
      <c r="H6" s="62"/>
      <c r="I6" s="61"/>
      <c r="J6" s="62"/>
      <c r="K6" s="61"/>
      <c r="L6" s="62"/>
      <c r="M6" s="61"/>
      <c r="N6" s="62"/>
      <c r="O6" s="58">
        <v>4</v>
      </c>
      <c r="P6" s="58">
        <f t="shared" si="2"/>
        <v>16</v>
      </c>
    </row>
    <row r="7" spans="1:16" x14ac:dyDescent="0.25">
      <c r="A7" s="64" t="s">
        <v>15</v>
      </c>
      <c r="B7" s="56">
        <v>3</v>
      </c>
      <c r="C7" s="57">
        <v>2</v>
      </c>
      <c r="D7" s="58">
        <f t="shared" si="0"/>
        <v>6</v>
      </c>
      <c r="E7" s="59">
        <v>3</v>
      </c>
      <c r="F7" s="60">
        <f t="shared" si="1"/>
        <v>9</v>
      </c>
      <c r="G7" s="61"/>
      <c r="H7" s="62"/>
      <c r="I7" s="61"/>
      <c r="J7" s="62"/>
      <c r="K7" s="61"/>
      <c r="L7" s="62"/>
      <c r="M7" s="61"/>
      <c r="N7" s="62"/>
      <c r="O7" s="58">
        <v>4</v>
      </c>
      <c r="P7" s="58">
        <f t="shared" si="2"/>
        <v>12</v>
      </c>
    </row>
    <row r="8" spans="1:16" x14ac:dyDescent="0.25">
      <c r="A8" s="64"/>
      <c r="B8" s="64"/>
      <c r="C8" s="65"/>
      <c r="D8" s="62"/>
      <c r="E8" s="59"/>
      <c r="F8" s="66"/>
      <c r="G8" s="61"/>
      <c r="H8" s="62"/>
      <c r="I8" s="61"/>
      <c r="J8" s="62"/>
      <c r="K8" s="61"/>
      <c r="L8" s="62"/>
      <c r="M8" s="61"/>
      <c r="N8" s="62"/>
      <c r="O8" s="62"/>
      <c r="P8" s="58">
        <f t="shared" si="2"/>
        <v>0</v>
      </c>
    </row>
    <row r="9" spans="1:16" x14ac:dyDescent="0.25">
      <c r="A9" s="67"/>
      <c r="B9" s="64"/>
      <c r="C9" s="65"/>
      <c r="D9" s="62"/>
      <c r="E9" s="59"/>
      <c r="F9" s="66"/>
      <c r="G9" s="61"/>
      <c r="H9" s="62"/>
      <c r="I9" s="61"/>
      <c r="J9" s="62"/>
      <c r="K9" s="61"/>
      <c r="L9" s="62"/>
      <c r="M9" s="61"/>
      <c r="N9" s="62"/>
      <c r="O9" s="61"/>
      <c r="P9" s="58">
        <f t="shared" si="2"/>
        <v>0</v>
      </c>
    </row>
    <row r="10" spans="1:16" x14ac:dyDescent="0.25">
      <c r="A10" s="68"/>
      <c r="B10" s="64"/>
      <c r="C10" s="65"/>
      <c r="D10" s="62"/>
      <c r="E10" s="59"/>
      <c r="F10" s="66"/>
      <c r="G10" s="61"/>
      <c r="H10" s="62"/>
      <c r="I10" s="61"/>
      <c r="J10" s="62"/>
      <c r="K10" s="61"/>
      <c r="L10" s="62"/>
      <c r="M10" s="61"/>
      <c r="N10" s="62"/>
      <c r="O10" s="61"/>
      <c r="P10" s="58">
        <f t="shared" si="2"/>
        <v>0</v>
      </c>
    </row>
    <row r="11" spans="1:16" x14ac:dyDescent="0.25">
      <c r="A11" s="69"/>
      <c r="B11" s="70"/>
      <c r="C11" s="71"/>
      <c r="D11" s="62"/>
      <c r="E11" s="72"/>
      <c r="F11" s="66"/>
      <c r="G11" s="73"/>
      <c r="H11" s="62"/>
      <c r="I11" s="73"/>
      <c r="J11" s="62"/>
      <c r="K11" s="73"/>
      <c r="L11" s="62"/>
      <c r="M11" s="73"/>
      <c r="N11" s="62"/>
      <c r="O11" s="74"/>
      <c r="P11" s="58">
        <f t="shared" si="2"/>
        <v>0</v>
      </c>
    </row>
    <row r="12" spans="1:16" x14ac:dyDescent="0.25">
      <c r="A12" s="115" t="s">
        <v>16</v>
      </c>
      <c r="B12" s="101"/>
      <c r="D12" s="75">
        <f>SUM(D6:D11)</f>
        <v>22</v>
      </c>
      <c r="F12" s="75">
        <f>SUM(F6:F11)</f>
        <v>25</v>
      </c>
      <c r="H12" s="75">
        <f>SUM(H6:H11)</f>
        <v>0</v>
      </c>
      <c r="J12" s="76"/>
      <c r="L12" s="76"/>
      <c r="N12" s="76"/>
      <c r="P12" s="75">
        <f>SUM(P6:P11)</f>
        <v>28</v>
      </c>
    </row>
    <row r="13" spans="1:16" x14ac:dyDescent="0.25">
      <c r="A13" s="116" t="s">
        <v>17</v>
      </c>
      <c r="B13" s="111"/>
      <c r="D13" s="77">
        <f>D12/P12</f>
        <v>0.7857142857142857</v>
      </c>
      <c r="F13" s="77">
        <f>F12/P12</f>
        <v>0.8928571428571429</v>
      </c>
      <c r="H13" s="78">
        <f>H12/P12</f>
        <v>0</v>
      </c>
      <c r="J13" s="79"/>
      <c r="L13" s="80"/>
      <c r="N13" s="79"/>
      <c r="P13" s="78">
        <f>P12/P12</f>
        <v>1</v>
      </c>
    </row>
    <row r="16" spans="1:16" x14ac:dyDescent="0.25">
      <c r="A16" s="26"/>
    </row>
    <row r="22" spans="1:23" ht="30" x14ac:dyDescent="0.25">
      <c r="T22" s="27" t="s">
        <v>18</v>
      </c>
      <c r="U22" s="27" t="s">
        <v>19</v>
      </c>
      <c r="V22" s="28"/>
      <c r="W22" s="28"/>
    </row>
    <row r="23" spans="1:23" ht="75" x14ac:dyDescent="0.25">
      <c r="T23" s="29" t="s">
        <v>20</v>
      </c>
      <c r="U23" s="30"/>
      <c r="V23" s="28"/>
      <c r="W23" s="28"/>
    </row>
    <row r="24" spans="1:23" ht="15.75" customHeight="1" x14ac:dyDescent="0.25">
      <c r="A24" s="118" t="s">
        <v>21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3"/>
      <c r="T24" s="29" t="s">
        <v>22</v>
      </c>
      <c r="U24" s="30"/>
      <c r="V24" s="28"/>
      <c r="W24" s="28"/>
    </row>
    <row r="25" spans="1:23" ht="15.75" customHeight="1" x14ac:dyDescent="0.25">
      <c r="A25" s="119" t="s">
        <v>23</v>
      </c>
      <c r="B25" s="81" t="s">
        <v>2</v>
      </c>
      <c r="C25" s="121" t="s">
        <v>3</v>
      </c>
      <c r="D25" s="108"/>
      <c r="E25" s="122" t="s">
        <v>4</v>
      </c>
      <c r="F25" s="108"/>
      <c r="G25" s="117" t="s">
        <v>5</v>
      </c>
      <c r="H25" s="108"/>
      <c r="I25" s="117" t="s">
        <v>6</v>
      </c>
      <c r="J25" s="108"/>
      <c r="K25" s="117" t="s">
        <v>7</v>
      </c>
      <c r="L25" s="108"/>
      <c r="M25" s="117" t="s">
        <v>8</v>
      </c>
      <c r="N25" s="108"/>
      <c r="O25" s="117" t="s">
        <v>9</v>
      </c>
      <c r="P25" s="101"/>
      <c r="T25" s="29" t="s">
        <v>24</v>
      </c>
      <c r="U25" s="30"/>
      <c r="V25" s="28"/>
      <c r="W25" s="28"/>
    </row>
    <row r="26" spans="1:23" ht="15.75" customHeight="1" x14ac:dyDescent="0.25">
      <c r="A26" s="120"/>
      <c r="B26" s="82" t="s">
        <v>10</v>
      </c>
      <c r="C26" s="50" t="s">
        <v>11</v>
      </c>
      <c r="D26" s="51" t="s">
        <v>12</v>
      </c>
      <c r="E26" s="83" t="s">
        <v>11</v>
      </c>
      <c r="F26" s="52" t="s">
        <v>12</v>
      </c>
      <c r="G26" s="53"/>
      <c r="H26" s="53"/>
      <c r="I26" s="53"/>
      <c r="J26" s="53"/>
      <c r="K26" s="53"/>
      <c r="L26" s="53"/>
      <c r="M26" s="53"/>
      <c r="N26" s="53"/>
      <c r="O26" s="51" t="s">
        <v>11</v>
      </c>
      <c r="P26" s="54" t="s">
        <v>12</v>
      </c>
    </row>
    <row r="27" spans="1:23" ht="15.75" customHeight="1" x14ac:dyDescent="0.25">
      <c r="A27" s="84" t="s">
        <v>25</v>
      </c>
      <c r="B27" s="85">
        <v>4</v>
      </c>
      <c r="C27" s="57">
        <v>3</v>
      </c>
      <c r="D27" s="58">
        <f t="shared" ref="D27:D29" si="3">B27*C27</f>
        <v>12</v>
      </c>
      <c r="E27" s="86">
        <v>3</v>
      </c>
      <c r="F27" s="60">
        <f t="shared" ref="F27:F29" si="4">B27*E27</f>
        <v>12</v>
      </c>
      <c r="G27" s="61"/>
      <c r="H27" s="62"/>
      <c r="I27" s="61"/>
      <c r="J27" s="62"/>
      <c r="K27" s="61"/>
      <c r="L27" s="62"/>
      <c r="M27" s="61"/>
      <c r="N27" s="62"/>
      <c r="O27" s="58">
        <v>4</v>
      </c>
      <c r="P27" s="58">
        <f t="shared" ref="P27:P31" si="5">B27*O27</f>
        <v>16</v>
      </c>
    </row>
    <row r="28" spans="1:23" ht="15.75" customHeight="1" x14ac:dyDescent="0.25">
      <c r="A28" s="84" t="s">
        <v>26</v>
      </c>
      <c r="B28" s="87">
        <v>3</v>
      </c>
      <c r="C28" s="65">
        <v>4</v>
      </c>
      <c r="D28" s="58">
        <f t="shared" si="3"/>
        <v>12</v>
      </c>
      <c r="E28" s="86">
        <v>3</v>
      </c>
      <c r="F28" s="60">
        <f t="shared" si="4"/>
        <v>9</v>
      </c>
      <c r="G28" s="61"/>
      <c r="H28" s="62"/>
      <c r="I28" s="61"/>
      <c r="J28" s="62"/>
      <c r="K28" s="61"/>
      <c r="L28" s="62"/>
      <c r="M28" s="61"/>
      <c r="N28" s="62"/>
      <c r="O28" s="63">
        <v>4</v>
      </c>
      <c r="P28" s="58">
        <f t="shared" si="5"/>
        <v>12</v>
      </c>
    </row>
    <row r="29" spans="1:23" ht="15.75" customHeight="1" x14ac:dyDescent="0.25">
      <c r="A29" s="84" t="s">
        <v>27</v>
      </c>
      <c r="B29" s="88">
        <v>3</v>
      </c>
      <c r="C29" s="57">
        <v>3</v>
      </c>
      <c r="D29" s="58">
        <f t="shared" si="3"/>
        <v>9</v>
      </c>
      <c r="E29" s="89">
        <v>3</v>
      </c>
      <c r="F29" s="60">
        <f t="shared" si="4"/>
        <v>9</v>
      </c>
      <c r="G29" s="61"/>
      <c r="H29" s="62"/>
      <c r="I29" s="61"/>
      <c r="J29" s="62"/>
      <c r="K29" s="61"/>
      <c r="L29" s="62"/>
      <c r="M29" s="61"/>
      <c r="N29" s="62"/>
      <c r="O29" s="63">
        <v>4</v>
      </c>
      <c r="P29" s="58">
        <f t="shared" si="5"/>
        <v>12</v>
      </c>
    </row>
    <row r="30" spans="1:23" ht="15.75" customHeight="1" x14ac:dyDescent="0.25">
      <c r="A30" s="90"/>
      <c r="B30" s="91"/>
      <c r="C30" s="65"/>
      <c r="D30" s="62"/>
      <c r="E30" s="86"/>
      <c r="F30" s="66"/>
      <c r="G30" s="61"/>
      <c r="H30" s="62"/>
      <c r="I30" s="61"/>
      <c r="J30" s="62"/>
      <c r="K30" s="61"/>
      <c r="L30" s="62"/>
      <c r="M30" s="61"/>
      <c r="N30" s="62"/>
      <c r="O30" s="61"/>
      <c r="P30" s="58">
        <f t="shared" si="5"/>
        <v>0</v>
      </c>
    </row>
    <row r="31" spans="1:23" ht="15.75" customHeight="1" x14ac:dyDescent="0.25">
      <c r="A31" s="92"/>
      <c r="B31" s="93"/>
      <c r="C31" s="94"/>
      <c r="D31" s="95"/>
      <c r="E31" s="59"/>
      <c r="F31" s="96"/>
      <c r="G31" s="61"/>
      <c r="H31" s="95"/>
      <c r="I31" s="61"/>
      <c r="J31" s="95"/>
      <c r="K31" s="61"/>
      <c r="L31" s="95"/>
      <c r="M31" s="61"/>
      <c r="N31" s="95"/>
      <c r="O31" s="62"/>
      <c r="P31" s="97">
        <f t="shared" si="5"/>
        <v>0</v>
      </c>
    </row>
    <row r="32" spans="1:23" ht="15.75" customHeight="1" x14ac:dyDescent="0.25">
      <c r="A32" s="115" t="s">
        <v>16</v>
      </c>
      <c r="B32" s="101"/>
      <c r="D32" s="75">
        <f>SUM(D27:D31)</f>
        <v>33</v>
      </c>
      <c r="F32" s="75">
        <f>SUM(F27:F31)</f>
        <v>30</v>
      </c>
      <c r="H32" s="75">
        <f>SUM(H27:H31)</f>
        <v>0</v>
      </c>
      <c r="J32" s="75">
        <f>SUM(J27:J31)</f>
        <v>0</v>
      </c>
      <c r="L32" s="75">
        <f>SUM(L27:L31)</f>
        <v>0</v>
      </c>
      <c r="N32" s="75">
        <f>SUM(N27:N31)</f>
        <v>0</v>
      </c>
      <c r="P32" s="75">
        <f>SUM(P27:P31)</f>
        <v>40</v>
      </c>
    </row>
    <row r="33" spans="1:16" ht="15.75" customHeight="1" x14ac:dyDescent="0.25">
      <c r="A33" s="116" t="s">
        <v>17</v>
      </c>
      <c r="B33" s="111"/>
      <c r="D33" s="77">
        <f>D32/P32</f>
        <v>0.82499999999999996</v>
      </c>
      <c r="F33" s="77">
        <f>F32/P32</f>
        <v>0.75</v>
      </c>
      <c r="H33" s="78">
        <f>H32/P32</f>
        <v>0</v>
      </c>
      <c r="J33" s="77">
        <f>J32/P32</f>
        <v>0</v>
      </c>
      <c r="L33" s="78">
        <f>L32/P32</f>
        <v>0</v>
      </c>
      <c r="N33" s="77">
        <f>N32/P32</f>
        <v>0</v>
      </c>
      <c r="P33" s="78">
        <f>P32/P32</f>
        <v>1</v>
      </c>
    </row>
    <row r="34" spans="1:16" ht="15.75" customHeight="1" x14ac:dyDescent="0.2"/>
    <row r="35" spans="1:16" ht="15.75" customHeight="1" x14ac:dyDescent="0.2"/>
    <row r="36" spans="1:16" ht="15.75" customHeight="1" x14ac:dyDescent="0.2"/>
    <row r="37" spans="1:16" ht="15.75" customHeight="1" x14ac:dyDescent="0.2"/>
    <row r="38" spans="1:16" ht="15.75" customHeight="1" x14ac:dyDescent="0.25">
      <c r="B38" s="26" t="s">
        <v>30</v>
      </c>
      <c r="C38" s="26" t="s">
        <v>31</v>
      </c>
    </row>
    <row r="39" spans="1:16" ht="15.75" customHeight="1" x14ac:dyDescent="0.25">
      <c r="A39" s="26" t="s">
        <v>3</v>
      </c>
      <c r="B39" s="47">
        <f>D13</f>
        <v>0.7857142857142857</v>
      </c>
      <c r="C39" s="47">
        <f>D33</f>
        <v>0.82499999999999996</v>
      </c>
    </row>
    <row r="40" spans="1:16" ht="15.75" customHeight="1" x14ac:dyDescent="0.25">
      <c r="A40" s="26" t="s">
        <v>4</v>
      </c>
      <c r="B40" s="47">
        <f>F13</f>
        <v>0.8928571428571429</v>
      </c>
      <c r="C40" s="47">
        <f>F33</f>
        <v>0.75</v>
      </c>
    </row>
    <row r="41" spans="1:16" ht="15.75" customHeight="1" x14ac:dyDescent="0.25">
      <c r="A41" s="26" t="s">
        <v>5</v>
      </c>
      <c r="B41" s="98">
        <f>H13</f>
        <v>0</v>
      </c>
      <c r="C41" s="98">
        <f>H33</f>
        <v>0</v>
      </c>
    </row>
    <row r="42" spans="1:16" ht="15.75" customHeight="1" x14ac:dyDescent="0.25">
      <c r="A42" s="26" t="s">
        <v>6</v>
      </c>
      <c r="B42" s="47">
        <f>J13</f>
        <v>0</v>
      </c>
      <c r="C42" s="47">
        <f>J33</f>
        <v>0</v>
      </c>
    </row>
    <row r="43" spans="1:16" ht="15.75" customHeight="1" x14ac:dyDescent="0.25">
      <c r="A43" s="26" t="s">
        <v>7</v>
      </c>
      <c r="B43" s="98">
        <f>L13</f>
        <v>0</v>
      </c>
      <c r="C43" s="98">
        <f>L33</f>
        <v>0</v>
      </c>
    </row>
    <row r="44" spans="1:16" ht="15.75" customHeight="1" x14ac:dyDescent="0.25">
      <c r="A44" s="26" t="s">
        <v>8</v>
      </c>
      <c r="B44" s="47">
        <f>N13</f>
        <v>0</v>
      </c>
      <c r="C44" s="47">
        <f>N33</f>
        <v>0</v>
      </c>
    </row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22">
    <mergeCell ref="A2:P2"/>
    <mergeCell ref="A3:A4"/>
    <mergeCell ref="C3:D3"/>
    <mergeCell ref="E3:F3"/>
    <mergeCell ref="G3:H3"/>
    <mergeCell ref="I3:J3"/>
    <mergeCell ref="K3:L3"/>
    <mergeCell ref="A32:B32"/>
    <mergeCell ref="A33:B33"/>
    <mergeCell ref="M25:N25"/>
    <mergeCell ref="M3:N3"/>
    <mergeCell ref="O3:P3"/>
    <mergeCell ref="O25:P25"/>
    <mergeCell ref="A12:B12"/>
    <mergeCell ref="A13:B13"/>
    <mergeCell ref="A24:P24"/>
    <mergeCell ref="A25:A26"/>
    <mergeCell ref="C25:D25"/>
    <mergeCell ref="E25:F25"/>
    <mergeCell ref="G25:H25"/>
    <mergeCell ref="I25:J25"/>
    <mergeCell ref="K25:L25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2021-1</vt:lpstr>
      <vt:lpstr>Copia de 2021-1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Aulas Facultad de Ciencias e Ingeniría</dc:creator>
  <cp:lastModifiedBy>Sebastian Jaimes</cp:lastModifiedBy>
  <dcterms:created xsi:type="dcterms:W3CDTF">2019-09-23T20:41:02Z</dcterms:created>
  <dcterms:modified xsi:type="dcterms:W3CDTF">2022-04-03T11:53:31Z</dcterms:modified>
</cp:coreProperties>
</file>