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_coord\"/>
    </mc:Choice>
  </mc:AlternateContent>
  <xr:revisionPtr revIDLastSave="0" documentId="13_ncr:1_{0E69A884-83D6-4D65-B448-6224367365CB}" xr6:coauthVersionLast="45" xr6:coauthVersionMax="45" xr10:uidLastSave="{00000000-0000-0000-0000-000000000000}"/>
  <bookViews>
    <workbookView xWindow="2616" yWindow="2616" windowWidth="7836" windowHeight="6000" xr2:uid="{FAD1B79A-B2C8-43B6-B8E3-06068757A8CC}"/>
  </bookViews>
  <sheets>
    <sheet name="2_groups" sheetId="3" r:id="rId1"/>
    <sheet name="3_Groups" sheetId="1" r:id="rId2"/>
    <sheet name="5_groups" sheetId="2" r:id="rId3"/>
    <sheet name="Birch(4)" sheetId="4" r:id="rId4"/>
    <sheet name="K_means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7" i="3" l="1"/>
  <c r="G27" i="3"/>
  <c r="S69" i="5" l="1"/>
  <c r="C61" i="5"/>
  <c r="W53" i="5"/>
  <c r="W54" i="5"/>
  <c r="W55" i="5"/>
  <c r="W56" i="5"/>
  <c r="W52" i="5"/>
  <c r="S53" i="5"/>
  <c r="S54" i="5"/>
  <c r="S55" i="5"/>
  <c r="S56" i="5"/>
  <c r="S52" i="5"/>
  <c r="O53" i="5"/>
  <c r="O54" i="5"/>
  <c r="O55" i="5"/>
  <c r="O56" i="5"/>
  <c r="P56" i="5" s="1"/>
  <c r="O52" i="5"/>
  <c r="K53" i="5"/>
  <c r="K54" i="5"/>
  <c r="K55" i="5"/>
  <c r="K56" i="5"/>
  <c r="K52" i="5"/>
  <c r="C53" i="5"/>
  <c r="C54" i="5"/>
  <c r="C55" i="5"/>
  <c r="C56" i="5"/>
  <c r="C52" i="5"/>
  <c r="W44" i="5"/>
  <c r="W45" i="5"/>
  <c r="W46" i="5"/>
  <c r="W47" i="5"/>
  <c r="W43" i="5"/>
  <c r="W33" i="5"/>
  <c r="W34" i="5"/>
  <c r="W35" i="5"/>
  <c r="W36" i="5"/>
  <c r="W37" i="5"/>
  <c r="W24" i="5"/>
  <c r="W25" i="5"/>
  <c r="W26" i="5"/>
  <c r="W27" i="5"/>
  <c r="W23" i="5"/>
  <c r="W14" i="5"/>
  <c r="W15" i="5"/>
  <c r="W16" i="5"/>
  <c r="W17" i="5"/>
  <c r="W13" i="5"/>
  <c r="W4" i="5"/>
  <c r="W5" i="5"/>
  <c r="W6" i="5"/>
  <c r="W7" i="5"/>
  <c r="X7" i="5" s="1"/>
  <c r="W3" i="5"/>
  <c r="H44" i="5"/>
  <c r="H45" i="5"/>
  <c r="H46" i="5"/>
  <c r="H47" i="5"/>
  <c r="H43" i="5"/>
  <c r="D44" i="5"/>
  <c r="D45" i="5"/>
  <c r="D46" i="5"/>
  <c r="D47" i="5"/>
  <c r="D43" i="5"/>
  <c r="P34" i="5"/>
  <c r="P35" i="5"/>
  <c r="P36" i="5"/>
  <c r="P37" i="5"/>
  <c r="P33" i="5"/>
  <c r="L34" i="5"/>
  <c r="L35" i="5"/>
  <c r="L36" i="5"/>
  <c r="L37" i="5"/>
  <c r="L33" i="5"/>
  <c r="H34" i="5"/>
  <c r="H35" i="5"/>
  <c r="H36" i="5"/>
  <c r="H37" i="5"/>
  <c r="H33" i="5"/>
  <c r="P24" i="5"/>
  <c r="P25" i="5"/>
  <c r="P26" i="5"/>
  <c r="P27" i="5"/>
  <c r="P23" i="5"/>
  <c r="L24" i="5"/>
  <c r="L25" i="5"/>
  <c r="L26" i="5"/>
  <c r="L27" i="5"/>
  <c r="L23" i="5"/>
  <c r="H24" i="5"/>
  <c r="H25" i="5"/>
  <c r="H26" i="5"/>
  <c r="H27" i="5"/>
  <c r="H23" i="5"/>
  <c r="P14" i="5"/>
  <c r="P15" i="5"/>
  <c r="P16" i="5"/>
  <c r="P17" i="5"/>
  <c r="P13" i="5"/>
  <c r="L14" i="5"/>
  <c r="L15" i="5"/>
  <c r="L16" i="5"/>
  <c r="L17" i="5"/>
  <c r="L13" i="5"/>
  <c r="H14" i="5"/>
  <c r="H15" i="5"/>
  <c r="H16" i="5"/>
  <c r="H17" i="5"/>
  <c r="H13" i="5"/>
  <c r="T4" i="5"/>
  <c r="T5" i="5"/>
  <c r="T6" i="5"/>
  <c r="T7" i="5"/>
  <c r="T3" i="5"/>
  <c r="L4" i="5"/>
  <c r="L5" i="5"/>
  <c r="L6" i="5"/>
  <c r="L7" i="5"/>
  <c r="L3" i="5"/>
  <c r="H4" i="5"/>
  <c r="H5" i="5"/>
  <c r="H6" i="5"/>
  <c r="H7" i="5"/>
  <c r="H3" i="5"/>
  <c r="D4" i="5"/>
  <c r="D5" i="5"/>
  <c r="D6" i="5"/>
  <c r="D7" i="5"/>
  <c r="D3" i="5"/>
  <c r="G47" i="5"/>
  <c r="T56" i="5" s="1"/>
  <c r="C47" i="5"/>
  <c r="O37" i="5"/>
  <c r="G37" i="5"/>
  <c r="O27" i="5"/>
  <c r="K27" i="5"/>
  <c r="G27" i="5"/>
  <c r="O17" i="5"/>
  <c r="K17" i="5"/>
  <c r="G17" i="5"/>
  <c r="S7" i="5"/>
  <c r="K7" i="5"/>
  <c r="G7" i="5"/>
  <c r="C7" i="5"/>
  <c r="S73" i="5"/>
  <c r="T73" i="5" s="1"/>
  <c r="S72" i="5"/>
  <c r="S71" i="5"/>
  <c r="T71" i="5" s="1"/>
  <c r="S70" i="5"/>
  <c r="T70" i="5" s="1"/>
  <c r="T69" i="5"/>
  <c r="C61" i="4"/>
  <c r="W53" i="4"/>
  <c r="W54" i="4"/>
  <c r="W55" i="4"/>
  <c r="W56" i="4"/>
  <c r="W52" i="4"/>
  <c r="S53" i="4"/>
  <c r="S54" i="4"/>
  <c r="S55" i="4"/>
  <c r="S56" i="4"/>
  <c r="S52" i="4"/>
  <c r="O53" i="4"/>
  <c r="O54" i="4"/>
  <c r="O55" i="4"/>
  <c r="O56" i="4"/>
  <c r="O52" i="4"/>
  <c r="K53" i="4"/>
  <c r="K54" i="4"/>
  <c r="K55" i="4"/>
  <c r="K56" i="4"/>
  <c r="K52" i="4"/>
  <c r="C53" i="4"/>
  <c r="C54" i="4"/>
  <c r="C55" i="4"/>
  <c r="C56" i="4"/>
  <c r="C52" i="4"/>
  <c r="W44" i="4"/>
  <c r="W45" i="4"/>
  <c r="W46" i="4"/>
  <c r="W47" i="4"/>
  <c r="W43" i="4"/>
  <c r="W34" i="4"/>
  <c r="W35" i="4"/>
  <c r="W36" i="4"/>
  <c r="W37" i="4"/>
  <c r="W33" i="4"/>
  <c r="W24" i="4"/>
  <c r="W25" i="4"/>
  <c r="W26" i="4"/>
  <c r="W27" i="4"/>
  <c r="W23" i="4"/>
  <c r="W14" i="4"/>
  <c r="W15" i="4"/>
  <c r="W16" i="4"/>
  <c r="W17" i="4"/>
  <c r="W13" i="4"/>
  <c r="W4" i="4"/>
  <c r="W5" i="4"/>
  <c r="W6" i="4"/>
  <c r="W7" i="4"/>
  <c r="W3" i="4"/>
  <c r="H44" i="4"/>
  <c r="H45" i="4"/>
  <c r="H46" i="4"/>
  <c r="H47" i="4"/>
  <c r="H43" i="4"/>
  <c r="D44" i="4"/>
  <c r="D45" i="4"/>
  <c r="D46" i="4"/>
  <c r="D47" i="4"/>
  <c r="D43" i="4"/>
  <c r="P34" i="4"/>
  <c r="P35" i="4"/>
  <c r="P36" i="4"/>
  <c r="P37" i="4"/>
  <c r="P33" i="4"/>
  <c r="L34" i="4"/>
  <c r="L35" i="4"/>
  <c r="L36" i="4"/>
  <c r="L37" i="4"/>
  <c r="L33" i="4"/>
  <c r="H34" i="4"/>
  <c r="H35" i="4"/>
  <c r="H36" i="4"/>
  <c r="H37" i="4"/>
  <c r="H33" i="4"/>
  <c r="P24" i="4"/>
  <c r="P25" i="4"/>
  <c r="P26" i="4"/>
  <c r="P27" i="4"/>
  <c r="P23" i="4"/>
  <c r="L24" i="4"/>
  <c r="L25" i="4"/>
  <c r="L26" i="4"/>
  <c r="L27" i="4"/>
  <c r="L23" i="4"/>
  <c r="H24" i="4"/>
  <c r="H25" i="4"/>
  <c r="H26" i="4"/>
  <c r="H27" i="4"/>
  <c r="H23" i="4"/>
  <c r="P14" i="4"/>
  <c r="P15" i="4"/>
  <c r="P16" i="4"/>
  <c r="P17" i="4"/>
  <c r="P13" i="4"/>
  <c r="L14" i="4"/>
  <c r="L15" i="4"/>
  <c r="L16" i="4"/>
  <c r="L17" i="4"/>
  <c r="L13" i="4"/>
  <c r="H14" i="4"/>
  <c r="H15" i="4"/>
  <c r="H16" i="4"/>
  <c r="H17" i="4"/>
  <c r="H13" i="4"/>
  <c r="T4" i="4"/>
  <c r="T5" i="4"/>
  <c r="T6" i="4"/>
  <c r="T7" i="4"/>
  <c r="T3" i="4"/>
  <c r="L4" i="4"/>
  <c r="L5" i="4"/>
  <c r="L6" i="4"/>
  <c r="L7" i="4"/>
  <c r="L3" i="4"/>
  <c r="H4" i="4"/>
  <c r="H5" i="4"/>
  <c r="H6" i="4"/>
  <c r="H7" i="4"/>
  <c r="H3" i="4"/>
  <c r="D4" i="4"/>
  <c r="D5" i="4"/>
  <c r="D6" i="4"/>
  <c r="D7" i="4"/>
  <c r="D3" i="4"/>
  <c r="G47" i="4"/>
  <c r="C47" i="4"/>
  <c r="G37" i="4"/>
  <c r="K27" i="4"/>
  <c r="G27" i="4"/>
  <c r="O17" i="4"/>
  <c r="K17" i="4"/>
  <c r="S7" i="4"/>
  <c r="K7" i="4"/>
  <c r="G7" i="4"/>
  <c r="C7" i="4"/>
  <c r="S73" i="4"/>
  <c r="T73" i="4" s="1"/>
  <c r="S72" i="4"/>
  <c r="T72" i="4" s="1"/>
  <c r="S71" i="4"/>
  <c r="S70" i="4"/>
  <c r="S69" i="4"/>
  <c r="T69" i="4" s="1"/>
  <c r="X17" i="4"/>
  <c r="X16" i="4"/>
  <c r="T72" i="5" l="1"/>
  <c r="X47" i="5"/>
  <c r="T53" i="5"/>
  <c r="X23" i="5"/>
  <c r="X25" i="5"/>
  <c r="P52" i="5"/>
  <c r="T55" i="5"/>
  <c r="X33" i="5"/>
  <c r="X26" i="5"/>
  <c r="T52" i="5"/>
  <c r="X24" i="5"/>
  <c r="C62" i="5"/>
  <c r="T54" i="5"/>
  <c r="X3" i="5"/>
  <c r="X34" i="5"/>
  <c r="X4" i="5"/>
  <c r="X35" i="5"/>
  <c r="X6" i="5"/>
  <c r="X36" i="5"/>
  <c r="P54" i="5"/>
  <c r="P53" i="5"/>
  <c r="X5" i="5"/>
  <c r="P55" i="5"/>
  <c r="C63" i="5"/>
  <c r="X27" i="5"/>
  <c r="D55" i="5"/>
  <c r="X56" i="5"/>
  <c r="C64" i="5"/>
  <c r="X37" i="5"/>
  <c r="L56" i="5"/>
  <c r="X15" i="5"/>
  <c r="X33" i="4"/>
  <c r="X35" i="4"/>
  <c r="X45" i="4"/>
  <c r="X43" i="4"/>
  <c r="X23" i="4"/>
  <c r="X46" i="4"/>
  <c r="X13" i="4"/>
  <c r="C64" i="4"/>
  <c r="X14" i="4"/>
  <c r="X15" i="4"/>
  <c r="C63" i="4"/>
  <c r="X55" i="4"/>
  <c r="X53" i="4"/>
  <c r="X56" i="4"/>
  <c r="X54" i="4"/>
  <c r="X52" i="4"/>
  <c r="X27" i="4"/>
  <c r="X26" i="4"/>
  <c r="X24" i="4"/>
  <c r="T55" i="4"/>
  <c r="T56" i="4"/>
  <c r="T54" i="4"/>
  <c r="T52" i="4"/>
  <c r="T53" i="4"/>
  <c r="L54" i="4"/>
  <c r="L52" i="4"/>
  <c r="L55" i="4"/>
  <c r="L53" i="4"/>
  <c r="L56" i="4"/>
  <c r="X25" i="4"/>
  <c r="X36" i="4"/>
  <c r="X34" i="4"/>
  <c r="X37" i="4"/>
  <c r="P52" i="4"/>
  <c r="C62" i="4"/>
  <c r="X47" i="4"/>
  <c r="T70" i="4"/>
  <c r="X44" i="4"/>
  <c r="X7" i="4"/>
  <c r="T71" i="4"/>
  <c r="X44" i="5" l="1"/>
  <c r="X43" i="5"/>
  <c r="X45" i="5"/>
  <c r="X46" i="5"/>
  <c r="L53" i="5"/>
  <c r="L54" i="5"/>
  <c r="X16" i="5"/>
  <c r="X14" i="5"/>
  <c r="L55" i="5"/>
  <c r="D54" i="5"/>
  <c r="D52" i="5"/>
  <c r="C65" i="5"/>
  <c r="D63" i="5" s="1"/>
  <c r="D56" i="5"/>
  <c r="X53" i="5"/>
  <c r="X52" i="5"/>
  <c r="D53" i="5"/>
  <c r="X17" i="5"/>
  <c r="X13" i="5"/>
  <c r="L52" i="5"/>
  <c r="X54" i="5"/>
  <c r="X55" i="5"/>
  <c r="P54" i="4"/>
  <c r="X4" i="4"/>
  <c r="X5" i="4"/>
  <c r="X6" i="4"/>
  <c r="X3" i="4"/>
  <c r="C65" i="4"/>
  <c r="D62" i="4" s="1"/>
  <c r="D53" i="4"/>
  <c r="D56" i="4"/>
  <c r="D54" i="4"/>
  <c r="D52" i="4"/>
  <c r="D55" i="4"/>
  <c r="P55" i="4"/>
  <c r="P53" i="4"/>
  <c r="P56" i="4"/>
  <c r="D64" i="5" l="1"/>
  <c r="D65" i="5"/>
  <c r="D62" i="5"/>
  <c r="D61" i="5"/>
  <c r="D65" i="4"/>
  <c r="D63" i="4"/>
  <c r="D64" i="4"/>
  <c r="D61" i="4"/>
  <c r="W41" i="3" l="1"/>
  <c r="S41" i="3"/>
  <c r="O41" i="3"/>
  <c r="K41" i="3"/>
  <c r="G41" i="3"/>
  <c r="C41" i="3"/>
  <c r="H34" i="3"/>
  <c r="H35" i="3"/>
  <c r="H33" i="3"/>
  <c r="D34" i="3"/>
  <c r="D35" i="3"/>
  <c r="D33" i="3"/>
  <c r="C35" i="3"/>
  <c r="W35" i="3" s="1"/>
  <c r="X35" i="3" s="1"/>
  <c r="H26" i="3"/>
  <c r="H27" i="3"/>
  <c r="H25" i="3"/>
  <c r="W17" i="3"/>
  <c r="P18" i="3"/>
  <c r="P19" i="3"/>
  <c r="P17" i="3"/>
  <c r="L18" i="3"/>
  <c r="L19" i="3"/>
  <c r="L17" i="3"/>
  <c r="H18" i="3"/>
  <c r="H19" i="3"/>
  <c r="H17" i="3"/>
  <c r="K19" i="3"/>
  <c r="W10" i="3"/>
  <c r="P11" i="3"/>
  <c r="P12" i="3"/>
  <c r="P10" i="3"/>
  <c r="L11" i="3"/>
  <c r="L12" i="3"/>
  <c r="L10" i="3"/>
  <c r="H11" i="3"/>
  <c r="H12" i="3"/>
  <c r="H10" i="3"/>
  <c r="K12" i="3"/>
  <c r="W3" i="3"/>
  <c r="L4" i="3"/>
  <c r="L5" i="3"/>
  <c r="L3" i="3"/>
  <c r="H4" i="3"/>
  <c r="H5" i="3"/>
  <c r="H3" i="3"/>
  <c r="D4" i="3"/>
  <c r="D5" i="3"/>
  <c r="D3" i="3"/>
  <c r="K5" i="3"/>
  <c r="G5" i="3"/>
  <c r="C5" i="3"/>
  <c r="S55" i="3"/>
  <c r="T55" i="3" s="1"/>
  <c r="S54" i="3"/>
  <c r="T54" i="3" s="1"/>
  <c r="S53" i="3"/>
  <c r="T53" i="3" s="1"/>
  <c r="AA50" i="3"/>
  <c r="AB50" i="3" s="1"/>
  <c r="AA49" i="3"/>
  <c r="AB49" i="3" s="1"/>
  <c r="AA48" i="3"/>
  <c r="AB48" i="3" s="1"/>
  <c r="W43" i="3"/>
  <c r="K43" i="3"/>
  <c r="L43" i="3" s="1"/>
  <c r="G43" i="3"/>
  <c r="C43" i="3"/>
  <c r="D43" i="3" s="1"/>
  <c r="W42" i="3"/>
  <c r="S42" i="3"/>
  <c r="O42" i="3"/>
  <c r="K42" i="3"/>
  <c r="G42" i="3"/>
  <c r="C42" i="3"/>
  <c r="W34" i="3"/>
  <c r="W33" i="3"/>
  <c r="X27" i="3"/>
  <c r="W26" i="3"/>
  <c r="W25" i="3"/>
  <c r="W19" i="3"/>
  <c r="W18" i="3"/>
  <c r="W12" i="3"/>
  <c r="W11" i="3"/>
  <c r="W4" i="3"/>
  <c r="O43" i="3" l="1"/>
  <c r="P41" i="3" s="1"/>
  <c r="X26" i="3"/>
  <c r="X25" i="3"/>
  <c r="X11" i="3"/>
  <c r="X41" i="3"/>
  <c r="H42" i="3"/>
  <c r="D42" i="3"/>
  <c r="X42" i="3"/>
  <c r="D41" i="3"/>
  <c r="L42" i="3"/>
  <c r="H41" i="3"/>
  <c r="L41" i="3"/>
  <c r="X19" i="3"/>
  <c r="X17" i="3"/>
  <c r="X34" i="3"/>
  <c r="X18" i="3"/>
  <c r="X10" i="3"/>
  <c r="X12" i="3"/>
  <c r="X33" i="3"/>
  <c r="H43" i="3"/>
  <c r="X43" i="3"/>
  <c r="S43" i="3"/>
  <c r="T43" i="3" s="1"/>
  <c r="W5" i="3"/>
  <c r="X3" i="3" s="1"/>
  <c r="P43" i="3" l="1"/>
  <c r="P42" i="3"/>
  <c r="T41" i="3"/>
  <c r="T42" i="3"/>
  <c r="X5" i="3"/>
  <c r="X4" i="3"/>
  <c r="C67" i="2" l="1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S80" i="2"/>
  <c r="W48" i="2"/>
  <c r="W49" i="2"/>
  <c r="W50" i="2"/>
  <c r="W51" i="2"/>
  <c r="W47" i="2"/>
  <c r="H48" i="2"/>
  <c r="H49" i="2"/>
  <c r="H50" i="2"/>
  <c r="H51" i="2"/>
  <c r="H47" i="2"/>
  <c r="D48" i="2"/>
  <c r="D49" i="2"/>
  <c r="D50" i="2"/>
  <c r="D51" i="2"/>
  <c r="D47" i="2"/>
  <c r="G52" i="2"/>
  <c r="H52" i="2" s="1"/>
  <c r="C52" i="2"/>
  <c r="D52" i="2" s="1"/>
  <c r="W37" i="2"/>
  <c r="W38" i="2"/>
  <c r="W39" i="2"/>
  <c r="W40" i="2"/>
  <c r="W36" i="2"/>
  <c r="P37" i="2"/>
  <c r="P38" i="2"/>
  <c r="P39" i="2"/>
  <c r="P40" i="2"/>
  <c r="P36" i="2"/>
  <c r="H37" i="2"/>
  <c r="H38" i="2"/>
  <c r="H39" i="2"/>
  <c r="H40" i="2"/>
  <c r="H36" i="2"/>
  <c r="O41" i="2"/>
  <c r="P41" i="2" s="1"/>
  <c r="G41" i="2"/>
  <c r="W26" i="2"/>
  <c r="W27" i="2"/>
  <c r="W28" i="2"/>
  <c r="W29" i="2"/>
  <c r="W25" i="2"/>
  <c r="P26" i="2"/>
  <c r="P27" i="2"/>
  <c r="P28" i="2"/>
  <c r="P29" i="2"/>
  <c r="P25" i="2"/>
  <c r="L26" i="2"/>
  <c r="L27" i="2"/>
  <c r="L28" i="2"/>
  <c r="L29" i="2"/>
  <c r="L25" i="2"/>
  <c r="H26" i="2"/>
  <c r="H27" i="2"/>
  <c r="H28" i="2"/>
  <c r="H29" i="2"/>
  <c r="H25" i="2"/>
  <c r="O30" i="2"/>
  <c r="P30" i="2" s="1"/>
  <c r="K30" i="2"/>
  <c r="L30" i="2" s="1"/>
  <c r="G30" i="2"/>
  <c r="W15" i="2"/>
  <c r="W16" i="2"/>
  <c r="W17" i="2"/>
  <c r="W18" i="2"/>
  <c r="W14" i="2"/>
  <c r="P15" i="2"/>
  <c r="P16" i="2"/>
  <c r="P17" i="2"/>
  <c r="P18" i="2"/>
  <c r="P14" i="2"/>
  <c r="L15" i="2"/>
  <c r="L16" i="2"/>
  <c r="L17" i="2"/>
  <c r="L18" i="2"/>
  <c r="L14" i="2"/>
  <c r="H15" i="2"/>
  <c r="H16" i="2"/>
  <c r="H17" i="2"/>
  <c r="H18" i="2"/>
  <c r="H14" i="2"/>
  <c r="O19" i="2"/>
  <c r="P19" i="2" s="1"/>
  <c r="K19" i="2"/>
  <c r="L19" i="2" s="1"/>
  <c r="G19" i="2"/>
  <c r="H19" i="2" s="1"/>
  <c r="W4" i="2"/>
  <c r="W5" i="2"/>
  <c r="W6" i="2"/>
  <c r="W7" i="2"/>
  <c r="W3" i="2"/>
  <c r="T4" i="2"/>
  <c r="T5" i="2"/>
  <c r="T6" i="2"/>
  <c r="T7" i="2"/>
  <c r="T3" i="2"/>
  <c r="L4" i="2"/>
  <c r="L5" i="2"/>
  <c r="L6" i="2"/>
  <c r="L7" i="2"/>
  <c r="L3" i="2"/>
  <c r="H4" i="2"/>
  <c r="H5" i="2"/>
  <c r="H6" i="2"/>
  <c r="H7" i="2"/>
  <c r="H3" i="2"/>
  <c r="D4" i="2"/>
  <c r="D5" i="2"/>
  <c r="D6" i="2"/>
  <c r="D7" i="2"/>
  <c r="D3" i="2"/>
  <c r="S8" i="2"/>
  <c r="T8" i="2" s="1"/>
  <c r="K8" i="2"/>
  <c r="L8" i="2" s="1"/>
  <c r="G8" i="2"/>
  <c r="H8" i="2" s="1"/>
  <c r="C8" i="2"/>
  <c r="W8" i="2" s="1"/>
  <c r="S81" i="2"/>
  <c r="T81" i="2" s="1"/>
  <c r="S79" i="2"/>
  <c r="S78" i="2"/>
  <c r="S77" i="2"/>
  <c r="S76" i="2"/>
  <c r="W30" i="2" l="1"/>
  <c r="T80" i="2"/>
  <c r="W41" i="2"/>
  <c r="X37" i="2" s="1"/>
  <c r="W19" i="2"/>
  <c r="X15" i="2" s="1"/>
  <c r="H30" i="2"/>
  <c r="H41" i="2"/>
  <c r="W52" i="2"/>
  <c r="X52" i="2" s="1"/>
  <c r="D8" i="2"/>
  <c r="X39" i="2"/>
  <c r="T77" i="2"/>
  <c r="T78" i="2"/>
  <c r="T79" i="2"/>
  <c r="T76" i="2"/>
  <c r="D62" i="2"/>
  <c r="X4" i="2"/>
  <c r="C68" i="2"/>
  <c r="X6" i="2"/>
  <c r="C71" i="2"/>
  <c r="C69" i="2"/>
  <c r="C70" i="2"/>
  <c r="X18" i="2"/>
  <c r="X19" i="2"/>
  <c r="X14" i="2"/>
  <c r="X50" i="2"/>
  <c r="X51" i="2"/>
  <c r="P64" i="2"/>
  <c r="P63" i="2"/>
  <c r="P61" i="2"/>
  <c r="P59" i="2"/>
  <c r="X8" i="2"/>
  <c r="X7" i="2"/>
  <c r="X3" i="2"/>
  <c r="X49" i="2"/>
  <c r="P60" i="2"/>
  <c r="X17" i="2"/>
  <c r="X5" i="2"/>
  <c r="P62" i="2"/>
  <c r="X41" i="2"/>
  <c r="D59" i="2"/>
  <c r="D61" i="2"/>
  <c r="D63" i="2"/>
  <c r="D64" i="2"/>
  <c r="T64" i="2"/>
  <c r="X28" i="2"/>
  <c r="X59" i="2"/>
  <c r="L64" i="2"/>
  <c r="D60" i="2"/>
  <c r="X36" i="2"/>
  <c r="X38" i="2"/>
  <c r="X40" i="2" l="1"/>
  <c r="X16" i="2"/>
  <c r="X48" i="2"/>
  <c r="X47" i="2"/>
  <c r="L63" i="2"/>
  <c r="L60" i="2"/>
  <c r="L59" i="2"/>
  <c r="L62" i="2"/>
  <c r="T59" i="2"/>
  <c r="T62" i="2"/>
  <c r="X62" i="2"/>
  <c r="X60" i="2"/>
  <c r="X64" i="2"/>
  <c r="C72" i="2"/>
  <c r="X61" i="2"/>
  <c r="T63" i="2"/>
  <c r="T61" i="2"/>
  <c r="L61" i="2"/>
  <c r="X26" i="2"/>
  <c r="X29" i="2"/>
  <c r="X27" i="2"/>
  <c r="X30" i="2"/>
  <c r="X25" i="2"/>
  <c r="X63" i="2"/>
  <c r="T60" i="2"/>
  <c r="D72" i="2" l="1"/>
  <c r="D67" i="2"/>
  <c r="D70" i="2"/>
  <c r="D71" i="2"/>
  <c r="D68" i="2"/>
  <c r="D69" i="2"/>
  <c r="C57" i="1" l="1"/>
  <c r="T65" i="1"/>
  <c r="T66" i="1"/>
  <c r="T67" i="1"/>
  <c r="T64" i="1"/>
  <c r="S65" i="1"/>
  <c r="S66" i="1"/>
  <c r="S67" i="1"/>
  <c r="W50" i="1"/>
  <c r="W51" i="1"/>
  <c r="W52" i="1"/>
  <c r="W49" i="1"/>
  <c r="S50" i="1"/>
  <c r="S51" i="1"/>
  <c r="S52" i="1"/>
  <c r="S49" i="1"/>
  <c r="O50" i="1"/>
  <c r="O51" i="1"/>
  <c r="O52" i="1"/>
  <c r="O49" i="1"/>
  <c r="K50" i="1"/>
  <c r="K51" i="1"/>
  <c r="K52" i="1"/>
  <c r="K49" i="1"/>
  <c r="H52" i="1"/>
  <c r="G52" i="1"/>
  <c r="H51" i="1"/>
  <c r="H50" i="1"/>
  <c r="H49" i="1"/>
  <c r="C50" i="1"/>
  <c r="C51" i="1"/>
  <c r="C52" i="1"/>
  <c r="C49" i="1"/>
  <c r="W41" i="1"/>
  <c r="W42" i="1"/>
  <c r="W43" i="1"/>
  <c r="W40" i="1"/>
  <c r="X40" i="1" s="1"/>
  <c r="H41" i="1"/>
  <c r="H42" i="1"/>
  <c r="H43" i="1"/>
  <c r="H40" i="1"/>
  <c r="D41" i="1"/>
  <c r="D42" i="1"/>
  <c r="D43" i="1"/>
  <c r="D40" i="1"/>
  <c r="W32" i="1"/>
  <c r="W33" i="1"/>
  <c r="W34" i="1"/>
  <c r="W31" i="1"/>
  <c r="P32" i="1"/>
  <c r="P33" i="1"/>
  <c r="P34" i="1"/>
  <c r="P31" i="1"/>
  <c r="H32" i="1"/>
  <c r="H33" i="1"/>
  <c r="H34" i="1"/>
  <c r="H31" i="1"/>
  <c r="W23" i="1"/>
  <c r="W24" i="1"/>
  <c r="W25" i="1"/>
  <c r="W22" i="1"/>
  <c r="P23" i="1"/>
  <c r="P24" i="1"/>
  <c r="P25" i="1"/>
  <c r="P22" i="1"/>
  <c r="L23" i="1"/>
  <c r="L24" i="1"/>
  <c r="L25" i="1"/>
  <c r="L22" i="1"/>
  <c r="H23" i="1"/>
  <c r="H24" i="1"/>
  <c r="H25" i="1"/>
  <c r="H22" i="1"/>
  <c r="W14" i="1"/>
  <c r="W15" i="1"/>
  <c r="W16" i="1"/>
  <c r="W13" i="1"/>
  <c r="P14" i="1"/>
  <c r="P15" i="1"/>
  <c r="P16" i="1"/>
  <c r="P13" i="1"/>
  <c r="L14" i="1"/>
  <c r="L15" i="1"/>
  <c r="L16" i="1"/>
  <c r="L13" i="1"/>
  <c r="H14" i="1"/>
  <c r="H15" i="1"/>
  <c r="H16" i="1"/>
  <c r="H13" i="1"/>
  <c r="W4" i="1"/>
  <c r="W5" i="1"/>
  <c r="W6" i="1"/>
  <c r="W3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43" i="1"/>
  <c r="C43" i="1"/>
  <c r="G34" i="1"/>
  <c r="O25" i="1"/>
  <c r="K25" i="1"/>
  <c r="G25" i="1"/>
  <c r="O16" i="1"/>
  <c r="K16" i="1"/>
  <c r="G16" i="1"/>
  <c r="S6" i="1"/>
  <c r="K6" i="1"/>
  <c r="G6" i="1"/>
  <c r="C6" i="1"/>
  <c r="S64" i="1"/>
  <c r="X43" i="1"/>
  <c r="X42" i="1"/>
  <c r="X41" i="1"/>
  <c r="X34" i="1"/>
  <c r="X16" i="1"/>
  <c r="X31" i="1" l="1"/>
  <c r="X52" i="1"/>
  <c r="X32" i="1"/>
  <c r="X33" i="1"/>
  <c r="D49" i="1"/>
  <c r="D51" i="1"/>
  <c r="D50" i="1"/>
  <c r="X51" i="1"/>
  <c r="X50" i="1"/>
  <c r="X49" i="1"/>
  <c r="X23" i="1"/>
  <c r="X13" i="1"/>
  <c r="X5" i="1"/>
  <c r="X6" i="1"/>
  <c r="X4" i="1"/>
  <c r="X3" i="1"/>
  <c r="X14" i="1"/>
  <c r="X24" i="1"/>
  <c r="X25" i="1"/>
  <c r="X22" i="1"/>
  <c r="X15" i="1"/>
  <c r="D52" i="1"/>
  <c r="L52" i="1"/>
  <c r="P52" i="1"/>
  <c r="C58" i="1"/>
  <c r="T52" i="1"/>
  <c r="C59" i="1"/>
  <c r="P50" i="1" l="1"/>
  <c r="T51" i="1"/>
  <c r="P51" i="1"/>
  <c r="L49" i="1"/>
  <c r="T50" i="1"/>
  <c r="L51" i="1"/>
  <c r="P49" i="1"/>
  <c r="T49" i="1"/>
  <c r="L50" i="1"/>
  <c r="C60" i="1"/>
  <c r="D60" i="1" s="1"/>
  <c r="D58" i="1" l="1"/>
  <c r="D59" i="1"/>
  <c r="D57" i="1"/>
  <c r="C50" i="3"/>
  <c r="D50" i="3" s="1"/>
  <c r="C48" i="3"/>
  <c r="C49" i="3"/>
  <c r="D49" i="3" l="1"/>
  <c r="D48" i="3"/>
</calcChain>
</file>

<file path=xl/sharedStrings.xml><?xml version="1.0" encoding="utf-8"?>
<sst xmlns="http://schemas.openxmlformats.org/spreadsheetml/2006/main" count="503" uniqueCount="57">
  <si>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</si>
  <si>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</si>
  <si>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</si>
  <si>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</si>
  <si>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</si>
  <si>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</si>
  <si>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</si>
  <si>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</si>
  <si>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</si>
  <si>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</si>
  <si>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</si>
  <si>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</si>
  <si>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</si>
  <si>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</si>
  <si>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</si>
  <si>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</si>
  <si>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</si>
  <si>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</si>
  <si>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</si>
  <si>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</si>
  <si>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</si>
  <si>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</si>
  <si>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</si>
  <si>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</si>
  <si>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</si>
  <si>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</si>
  <si>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</si>
  <si>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</si>
  <si>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</si>
  <si>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</si>
  <si>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</si>
  <si>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</si>
  <si>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</si>
  <si>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</si>
  <si>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</si>
  <si>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</si>
  <si>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</si>
  <si>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</si>
  <si>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</si>
  <si>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</si>
  <si>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</si>
  <si>
    <t>Area1_tot</t>
  </si>
  <si>
    <t>Area2_tot</t>
  </si>
  <si>
    <t>Area3_tot</t>
  </si>
  <si>
    <t>Area4_tot</t>
  </si>
  <si>
    <t>Area5_tot</t>
  </si>
  <si>
    <t>Area4+5</t>
  </si>
  <si>
    <t>area1</t>
  </si>
  <si>
    <t>area2</t>
  </si>
  <si>
    <t>area3</t>
  </si>
  <si>
    <t>Area1_total</t>
  </si>
  <si>
    <t>Area2_total</t>
  </si>
  <si>
    <t>Are3_Pg</t>
  </si>
  <si>
    <t>Area3_total</t>
  </si>
  <si>
    <t>Area4_total</t>
  </si>
  <si>
    <t>Area5_total</t>
  </si>
  <si>
    <t>Area4+5_total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</si>
</sst>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3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4" fillId="3" borderId="2" xfId="0" applyFont="1" applyFill="1" applyBorder="1" applyAlignment="1">
      <alignment horizontal="center" vertical="top"/>
    </xf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B75-A7CF-4E65-85C0-1CFAB6A02AF1}">
  <dimension ref="A1:AB55"/>
  <sheetViews>
    <sheetView tabSelected="1" topLeftCell="J28" workbookViewId="0">
      <selection activeCell="P54" sqref="P54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47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453</v>
      </c>
      <c r="D3">
        <f>C3/469*100</f>
        <v>96.588486140724953</v>
      </c>
      <c r="F3" s="4">
        <v>0</v>
      </c>
      <c r="G3">
        <v>289</v>
      </c>
      <c r="H3">
        <f>G3/G$5*100</f>
        <v>96.979865771812086</v>
      </c>
      <c r="J3" s="4">
        <v>0</v>
      </c>
      <c r="K3">
        <v>612</v>
      </c>
      <c r="L3">
        <f>K3/630*100</f>
        <v>97.142857142857139</v>
      </c>
      <c r="N3" s="8">
        <v>0</v>
      </c>
      <c r="O3">
        <v>3</v>
      </c>
      <c r="P3">
        <v>100</v>
      </c>
      <c r="R3" s="4">
        <v>0</v>
      </c>
      <c r="S3">
        <v>57</v>
      </c>
      <c r="T3">
        <v>100</v>
      </c>
      <c r="V3" s="5">
        <v>0</v>
      </c>
      <c r="W3">
        <f>C3+G3+K3+O3+S3</f>
        <v>1414</v>
      </c>
      <c r="X3">
        <f>W3/$W$5*100</f>
        <v>97.048730267673307</v>
      </c>
    </row>
    <row r="4" spans="1:24" x14ac:dyDescent="0.3">
      <c r="B4" s="4">
        <v>1</v>
      </c>
      <c r="C4">
        <v>16</v>
      </c>
      <c r="D4">
        <f t="shared" ref="D4:D5" si="0">C4/469*100</f>
        <v>3.4115138592750531</v>
      </c>
      <c r="F4" s="4">
        <v>1</v>
      </c>
      <c r="G4">
        <v>9</v>
      </c>
      <c r="H4">
        <f t="shared" ref="H4:H5" si="1">G4/G$5*100</f>
        <v>3.0201342281879198</v>
      </c>
      <c r="J4" s="4">
        <v>1</v>
      </c>
      <c r="K4">
        <v>18</v>
      </c>
      <c r="L4">
        <f t="shared" ref="L4:L5" si="2">K4/630*100</f>
        <v>2.8571428571428572</v>
      </c>
      <c r="N4" s="5">
        <v>1</v>
      </c>
      <c r="O4">
        <v>0</v>
      </c>
      <c r="P4">
        <v>0</v>
      </c>
      <c r="R4" s="4">
        <v>1</v>
      </c>
      <c r="S4">
        <v>0</v>
      </c>
      <c r="T4">
        <v>0</v>
      </c>
      <c r="V4" s="5">
        <v>1</v>
      </c>
      <c r="W4">
        <f t="shared" ref="W4:W5" si="3">C4+G4+K4+O4+S4</f>
        <v>43</v>
      </c>
      <c r="X4">
        <f t="shared" ref="X4:X5" si="4">W4/$W$5*100</f>
        <v>2.9512697323266988</v>
      </c>
    </row>
    <row r="5" spans="1:24" x14ac:dyDescent="0.3">
      <c r="C5" s="6">
        <f>SUM(C3:C4)</f>
        <v>469</v>
      </c>
      <c r="D5">
        <f t="shared" si="0"/>
        <v>100</v>
      </c>
      <c r="G5" s="6">
        <f>SUM(G3:G4)</f>
        <v>298</v>
      </c>
      <c r="H5">
        <f t="shared" si="1"/>
        <v>100</v>
      </c>
      <c r="K5" s="6">
        <f>SUM(K3:K4)</f>
        <v>630</v>
      </c>
      <c r="L5">
        <f t="shared" si="2"/>
        <v>100</v>
      </c>
      <c r="O5">
        <v>3</v>
      </c>
      <c r="P5">
        <v>100</v>
      </c>
      <c r="S5" s="6">
        <v>57</v>
      </c>
      <c r="T5">
        <v>100</v>
      </c>
      <c r="W5">
        <f t="shared" si="3"/>
        <v>1457</v>
      </c>
      <c r="X5">
        <f t="shared" si="4"/>
        <v>100</v>
      </c>
    </row>
    <row r="7" spans="1:24" s="13" customFormat="1" x14ac:dyDescent="0.3"/>
    <row r="8" spans="1:24" x14ac:dyDescent="0.3">
      <c r="A8" t="s">
        <v>48</v>
      </c>
    </row>
    <row r="9" spans="1:24" x14ac:dyDescent="0.3">
      <c r="B9" s="1" t="s">
        <v>10</v>
      </c>
      <c r="C9" s="2">
        <v>0</v>
      </c>
      <c r="D9" s="3" t="s">
        <v>2</v>
      </c>
      <c r="F9" s="1" t="s">
        <v>11</v>
      </c>
      <c r="G9" s="2">
        <v>0</v>
      </c>
      <c r="H9" s="3" t="s">
        <v>2</v>
      </c>
      <c r="J9" s="1" t="s">
        <v>12</v>
      </c>
      <c r="K9" s="2">
        <v>0</v>
      </c>
      <c r="L9" s="3" t="s">
        <v>2</v>
      </c>
      <c r="N9" s="1" t="s">
        <v>13</v>
      </c>
      <c r="O9" s="2">
        <v>0</v>
      </c>
      <c r="P9" s="3" t="s">
        <v>2</v>
      </c>
      <c r="V9" s="1" t="s">
        <v>42</v>
      </c>
      <c r="W9" s="3" t="s">
        <v>8</v>
      </c>
      <c r="X9" s="3" t="s">
        <v>2</v>
      </c>
    </row>
    <row r="10" spans="1:24" x14ac:dyDescent="0.3">
      <c r="B10" s="8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678</v>
      </c>
      <c r="L10">
        <f>K10/714*100</f>
        <v>94.9579831932773</v>
      </c>
      <c r="N10" s="4">
        <v>0</v>
      </c>
      <c r="O10">
        <v>305</v>
      </c>
      <c r="P10">
        <f>O10/315*100</f>
        <v>96.825396825396822</v>
      </c>
      <c r="V10" s="5">
        <v>0</v>
      </c>
      <c r="W10">
        <f>C10+G10+K10+O10</f>
        <v>990</v>
      </c>
      <c r="X10">
        <f>W10/$W$12*100</f>
        <v>95.467695274831243</v>
      </c>
    </row>
    <row r="11" spans="1:24" x14ac:dyDescent="0.3">
      <c r="B11" s="5">
        <v>1</v>
      </c>
      <c r="C11">
        <v>0</v>
      </c>
      <c r="D11">
        <v>0</v>
      </c>
      <c r="F11" s="4">
        <v>1</v>
      </c>
      <c r="G11">
        <v>1</v>
      </c>
      <c r="H11">
        <f t="shared" ref="H11:H12" si="5">G11/7*100</f>
        <v>14.285714285714285</v>
      </c>
      <c r="J11" s="4">
        <v>1</v>
      </c>
      <c r="K11">
        <v>36</v>
      </c>
      <c r="L11">
        <f t="shared" ref="L11:L12" si="6">K11/714*100</f>
        <v>5.0420168067226889</v>
      </c>
      <c r="N11" s="4">
        <v>1</v>
      </c>
      <c r="O11">
        <v>10</v>
      </c>
      <c r="P11">
        <f t="shared" ref="P11:P12" si="7">O11/315*100</f>
        <v>3.1746031746031744</v>
      </c>
      <c r="V11" s="5">
        <v>1</v>
      </c>
      <c r="W11">
        <f>C11+G11+K11+O11</f>
        <v>47</v>
      </c>
      <c r="X11">
        <f>W11/$W$12*100</f>
        <v>4.532304725168756</v>
      </c>
    </row>
    <row r="12" spans="1:24" x14ac:dyDescent="0.3">
      <c r="C12">
        <v>1</v>
      </c>
      <c r="D12">
        <v>100</v>
      </c>
      <c r="G12">
        <v>7</v>
      </c>
      <c r="H12">
        <f t="shared" si="5"/>
        <v>100</v>
      </c>
      <c r="K12" s="6">
        <f>SUM(K10:K11)</f>
        <v>714</v>
      </c>
      <c r="L12">
        <f t="shared" si="6"/>
        <v>100</v>
      </c>
      <c r="O12" s="6">
        <v>315</v>
      </c>
      <c r="P12">
        <f t="shared" si="7"/>
        <v>100</v>
      </c>
      <c r="W12">
        <f>C12+G12+K12+O12</f>
        <v>1037</v>
      </c>
      <c r="X12">
        <f t="shared" ref="X12" si="8">W12/$W$12*100</f>
        <v>100</v>
      </c>
    </row>
    <row r="14" spans="1:24" s="13" customFormat="1" x14ac:dyDescent="0.3"/>
    <row r="15" spans="1:24" x14ac:dyDescent="0.3">
      <c r="A15" t="s">
        <v>49</v>
      </c>
    </row>
    <row r="16" spans="1:24" x14ac:dyDescent="0.3">
      <c r="B16" s="1" t="s">
        <v>16</v>
      </c>
      <c r="C16" s="2">
        <v>0</v>
      </c>
      <c r="D16" s="3" t="s">
        <v>2</v>
      </c>
      <c r="F16" s="1" t="s">
        <v>17</v>
      </c>
      <c r="G16" s="2">
        <v>0</v>
      </c>
      <c r="H16" s="3" t="s">
        <v>2</v>
      </c>
      <c r="J16" s="1" t="s">
        <v>18</v>
      </c>
      <c r="K16" s="2">
        <v>0</v>
      </c>
      <c r="L16" s="3" t="s">
        <v>2</v>
      </c>
      <c r="N16" s="1" t="s">
        <v>19</v>
      </c>
      <c r="O16" s="2">
        <v>0</v>
      </c>
      <c r="P16" s="3" t="s">
        <v>2</v>
      </c>
      <c r="V16" s="1" t="s">
        <v>43</v>
      </c>
      <c r="W16" s="3" t="s">
        <v>8</v>
      </c>
      <c r="X16" s="3" t="s">
        <v>2</v>
      </c>
    </row>
    <row r="17" spans="1:24" x14ac:dyDescent="0.3">
      <c r="B17" s="8">
        <v>0</v>
      </c>
      <c r="C17">
        <v>1</v>
      </c>
      <c r="D17">
        <v>100</v>
      </c>
      <c r="F17" s="4">
        <v>0</v>
      </c>
      <c r="G17">
        <v>96</v>
      </c>
      <c r="H17">
        <f>G17/99*100</f>
        <v>96.969696969696969</v>
      </c>
      <c r="J17" s="4">
        <v>0</v>
      </c>
      <c r="K17">
        <v>957</v>
      </c>
      <c r="L17">
        <f>K17/1001*100</f>
        <v>95.604395604395606</v>
      </c>
      <c r="N17" s="4">
        <v>0</v>
      </c>
      <c r="O17">
        <v>5</v>
      </c>
      <c r="P17">
        <f>O17/7*100</f>
        <v>71.428571428571431</v>
      </c>
      <c r="V17" s="5">
        <v>0</v>
      </c>
      <c r="W17">
        <f>C17+G17+K17+O17</f>
        <v>1059</v>
      </c>
      <c r="X17">
        <f>W17/$W$19*100</f>
        <v>95.577617328519864</v>
      </c>
    </row>
    <row r="18" spans="1:24" x14ac:dyDescent="0.3">
      <c r="B18" s="5">
        <v>1</v>
      </c>
      <c r="C18">
        <v>0</v>
      </c>
      <c r="D18">
        <v>0</v>
      </c>
      <c r="F18" s="4">
        <v>1</v>
      </c>
      <c r="G18">
        <v>3</v>
      </c>
      <c r="H18">
        <f t="shared" ref="H18:H19" si="9">G18/99*100</f>
        <v>3.0303030303030303</v>
      </c>
      <c r="J18" s="4">
        <v>1</v>
      </c>
      <c r="K18">
        <v>44</v>
      </c>
      <c r="L18">
        <f t="shared" ref="L18:L19" si="10">K18/1001*100</f>
        <v>4.395604395604396</v>
      </c>
      <c r="N18" s="4">
        <v>1</v>
      </c>
      <c r="O18">
        <v>2</v>
      </c>
      <c r="P18">
        <f t="shared" ref="P18:P19" si="11">O18/7*100</f>
        <v>28.571428571428569</v>
      </c>
      <c r="V18" s="5">
        <v>1</v>
      </c>
      <c r="W18">
        <f t="shared" ref="W18:W19" si="12">C18+G18+K18+O18</f>
        <v>49</v>
      </c>
      <c r="X18">
        <f t="shared" ref="X18:X19" si="13">W18/$W$19*100</f>
        <v>4.4223826714801442</v>
      </c>
    </row>
    <row r="19" spans="1:24" x14ac:dyDescent="0.3">
      <c r="C19">
        <v>1</v>
      </c>
      <c r="D19">
        <v>100</v>
      </c>
      <c r="G19" s="6">
        <v>99</v>
      </c>
      <c r="H19">
        <f t="shared" si="9"/>
        <v>100</v>
      </c>
      <c r="K19" s="6">
        <f>SUM(K17:K18)</f>
        <v>1001</v>
      </c>
      <c r="L19">
        <f t="shared" si="10"/>
        <v>100</v>
      </c>
      <c r="O19">
        <v>7</v>
      </c>
      <c r="P19">
        <f t="shared" si="11"/>
        <v>100</v>
      </c>
      <c r="W19">
        <f t="shared" si="12"/>
        <v>1108</v>
      </c>
      <c r="X19">
        <f t="shared" si="13"/>
        <v>100</v>
      </c>
    </row>
    <row r="22" spans="1:24" s="13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>
        <v>0</v>
      </c>
      <c r="D24" s="3" t="s">
        <v>2</v>
      </c>
      <c r="F24" s="1" t="s">
        <v>23</v>
      </c>
      <c r="G24" s="2">
        <v>0</v>
      </c>
      <c r="H24" s="3" t="s">
        <v>2</v>
      </c>
      <c r="J24" s="1" t="s">
        <v>24</v>
      </c>
      <c r="K24" s="2">
        <v>0</v>
      </c>
      <c r="L24" s="3" t="s">
        <v>2</v>
      </c>
      <c r="N24" s="1" t="s">
        <v>25</v>
      </c>
      <c r="O24" s="2">
        <v>0</v>
      </c>
      <c r="P24" s="3" t="s">
        <v>2</v>
      </c>
      <c r="V24" s="1" t="s">
        <v>44</v>
      </c>
      <c r="W24" s="3" t="s">
        <v>8</v>
      </c>
      <c r="X24" s="3" t="s">
        <v>2</v>
      </c>
    </row>
    <row r="25" spans="1:24" x14ac:dyDescent="0.3">
      <c r="B25" s="5">
        <v>0</v>
      </c>
      <c r="C25">
        <v>1</v>
      </c>
      <c r="D25">
        <v>100</v>
      </c>
      <c r="F25" s="4">
        <v>0</v>
      </c>
      <c r="G25">
        <v>427</v>
      </c>
      <c r="H25">
        <f>G25/455*100</f>
        <v>93.84615384615384</v>
      </c>
      <c r="J25" s="4">
        <v>0</v>
      </c>
      <c r="K25">
        <v>3</v>
      </c>
      <c r="L25">
        <v>100</v>
      </c>
      <c r="N25" s="4">
        <v>0</v>
      </c>
      <c r="O25">
        <v>15</v>
      </c>
      <c r="P25">
        <v>100</v>
      </c>
      <c r="V25" s="5">
        <v>0</v>
      </c>
      <c r="W25">
        <f>C25+G25+K25+O25</f>
        <v>446</v>
      </c>
      <c r="X25">
        <f>W25/$W$27*100</f>
        <v>96.120689655172413</v>
      </c>
    </row>
    <row r="26" spans="1:24" x14ac:dyDescent="0.3">
      <c r="B26" s="8">
        <v>1</v>
      </c>
      <c r="C26">
        <v>0</v>
      </c>
      <c r="D26">
        <v>0</v>
      </c>
      <c r="F26" s="4">
        <v>1</v>
      </c>
      <c r="G26">
        <v>18</v>
      </c>
      <c r="H26">
        <f t="shared" ref="H26:H27" si="14">G26/455*100</f>
        <v>3.9560439560439558</v>
      </c>
      <c r="J26" s="4">
        <v>1</v>
      </c>
      <c r="K26">
        <v>0</v>
      </c>
      <c r="L26">
        <v>0</v>
      </c>
      <c r="N26" s="4">
        <v>1</v>
      </c>
      <c r="O26">
        <v>0</v>
      </c>
      <c r="P26">
        <v>0</v>
      </c>
      <c r="V26" s="5">
        <v>1</v>
      </c>
      <c r="W26">
        <f t="shared" ref="W26:W27" si="15">C26+G26+K26+O26</f>
        <v>18</v>
      </c>
      <c r="X26">
        <f t="shared" ref="X26:X27" si="16">W26/$W$27*100</f>
        <v>3.8793103448275863</v>
      </c>
    </row>
    <row r="27" spans="1:24" x14ac:dyDescent="0.3">
      <c r="C27">
        <v>1</v>
      </c>
      <c r="D27">
        <v>100</v>
      </c>
      <c r="G27" s="6">
        <f>SUM(G25:G26)</f>
        <v>445</v>
      </c>
      <c r="H27">
        <f t="shared" si="14"/>
        <v>97.802197802197796</v>
      </c>
      <c r="K27">
        <v>3</v>
      </c>
      <c r="L27">
        <v>100</v>
      </c>
      <c r="O27" s="6">
        <v>15</v>
      </c>
      <c r="P27">
        <v>100</v>
      </c>
      <c r="W27" s="6">
        <f>SUM(W25:W26)</f>
        <v>464</v>
      </c>
      <c r="X27">
        <f t="shared" si="16"/>
        <v>100</v>
      </c>
    </row>
    <row r="30" spans="1:24" s="13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>
        <v>0</v>
      </c>
      <c r="D32" s="3" t="s">
        <v>2</v>
      </c>
      <c r="F32" s="1" t="s">
        <v>29</v>
      </c>
      <c r="G32" s="2">
        <v>0</v>
      </c>
      <c r="H32" s="3" t="s">
        <v>2</v>
      </c>
      <c r="J32" s="1" t="s">
        <v>30</v>
      </c>
      <c r="K32" s="2">
        <v>0</v>
      </c>
      <c r="L32" s="3" t="s">
        <v>2</v>
      </c>
      <c r="V32" s="1" t="s">
        <v>45</v>
      </c>
      <c r="W32" s="3" t="s">
        <v>8</v>
      </c>
      <c r="X32" s="3" t="s">
        <v>2</v>
      </c>
    </row>
    <row r="33" spans="1:28" x14ac:dyDescent="0.3">
      <c r="B33" s="4">
        <v>0</v>
      </c>
      <c r="C33">
        <v>154</v>
      </c>
      <c r="D33">
        <f>C33/164*100</f>
        <v>93.902439024390233</v>
      </c>
      <c r="F33" s="4">
        <v>0</v>
      </c>
      <c r="G33">
        <v>12</v>
      </c>
      <c r="H33">
        <f>G33/13*100</f>
        <v>92.307692307692307</v>
      </c>
      <c r="J33" s="4">
        <v>0</v>
      </c>
      <c r="K33">
        <v>2</v>
      </c>
      <c r="L33">
        <v>100</v>
      </c>
      <c r="V33" s="5">
        <v>0</v>
      </c>
      <c r="W33">
        <f>C33+G33+K33</f>
        <v>168</v>
      </c>
      <c r="X33">
        <f>W33/$W$35*100</f>
        <v>93.85474860335195</v>
      </c>
    </row>
    <row r="34" spans="1:28" x14ac:dyDescent="0.3">
      <c r="B34" s="4">
        <v>1</v>
      </c>
      <c r="C34">
        <v>10</v>
      </c>
      <c r="D34">
        <f t="shared" ref="D34:D35" si="17">C34/164*100</f>
        <v>6.0975609756097562</v>
      </c>
      <c r="F34" s="4">
        <v>1</v>
      </c>
      <c r="G34">
        <v>1</v>
      </c>
      <c r="H34">
        <f t="shared" ref="H34:H35" si="18">G34/13*100</f>
        <v>7.6923076923076925</v>
      </c>
      <c r="J34" s="4">
        <v>1</v>
      </c>
      <c r="K34">
        <v>0</v>
      </c>
      <c r="L34">
        <v>0</v>
      </c>
      <c r="V34" s="5">
        <v>1</v>
      </c>
      <c r="W34">
        <f t="shared" ref="W34:W35" si="19">C34+G34+K34</f>
        <v>11</v>
      </c>
      <c r="X34">
        <f t="shared" ref="X34:X35" si="20">W34/$W$35*100</f>
        <v>6.1452513966480442</v>
      </c>
    </row>
    <row r="35" spans="1:28" x14ac:dyDescent="0.3">
      <c r="C35" s="6">
        <f>SUM(C33:C34)</f>
        <v>164</v>
      </c>
      <c r="D35">
        <f t="shared" si="17"/>
        <v>100</v>
      </c>
      <c r="G35">
        <v>13</v>
      </c>
      <c r="H35">
        <f t="shared" si="18"/>
        <v>100</v>
      </c>
      <c r="K35">
        <v>2</v>
      </c>
      <c r="L35">
        <v>100</v>
      </c>
      <c r="W35">
        <f t="shared" si="19"/>
        <v>179</v>
      </c>
      <c r="X35">
        <f t="shared" si="20"/>
        <v>100</v>
      </c>
    </row>
    <row r="38" spans="1:28" s="13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8</v>
      </c>
      <c r="D40" s="3" t="s">
        <v>2</v>
      </c>
      <c r="F40" s="1" t="s">
        <v>34</v>
      </c>
      <c r="G40" s="3" t="s">
        <v>8</v>
      </c>
      <c r="H40" s="3" t="s">
        <v>2</v>
      </c>
      <c r="J40" s="1" t="s">
        <v>35</v>
      </c>
      <c r="K40" s="3" t="s">
        <v>8</v>
      </c>
      <c r="L40" s="3" t="s">
        <v>2</v>
      </c>
      <c r="N40" s="1" t="s">
        <v>36</v>
      </c>
      <c r="O40" s="3" t="s">
        <v>8</v>
      </c>
      <c r="P40" s="3" t="s">
        <v>2</v>
      </c>
      <c r="R40" s="1" t="s">
        <v>37</v>
      </c>
      <c r="S40" s="3" t="s">
        <v>8</v>
      </c>
      <c r="T40" s="3" t="s">
        <v>2</v>
      </c>
      <c r="V40" s="1" t="s">
        <v>38</v>
      </c>
      <c r="W40" s="3" t="s">
        <v>8</v>
      </c>
      <c r="X40" s="3" t="s">
        <v>2</v>
      </c>
    </row>
    <row r="41" spans="1:28" x14ac:dyDescent="0.3">
      <c r="B41" s="5">
        <v>0</v>
      </c>
      <c r="C41">
        <f>C3+C10+C17</f>
        <v>455</v>
      </c>
      <c r="D41">
        <f>C41/$C$43*100</f>
        <v>96.602972399150744</v>
      </c>
      <c r="F41" s="4">
        <v>0</v>
      </c>
      <c r="G41">
        <f>G3</f>
        <v>289</v>
      </c>
      <c r="H41">
        <f>G41/$G$43*100</f>
        <v>96.979865771812086</v>
      </c>
      <c r="J41" s="5">
        <v>0</v>
      </c>
      <c r="K41">
        <f>K3+G10+G17+C25</f>
        <v>715</v>
      </c>
      <c r="L41">
        <f>K41/$K$43*100</f>
        <v>97.014925373134332</v>
      </c>
      <c r="N41" s="5">
        <v>0</v>
      </c>
      <c r="O41">
        <f>O3+K10+K17+G25+C33</f>
        <v>2219</v>
      </c>
      <c r="P41">
        <f>O41/$O$43*100</f>
        <v>95.358831113021054</v>
      </c>
      <c r="R41" s="5">
        <v>0</v>
      </c>
      <c r="S41">
        <f>O10+O17+K25+G33</f>
        <v>325</v>
      </c>
      <c r="T41">
        <f>S41/$S$43*100</f>
        <v>96.15384615384616</v>
      </c>
      <c r="V41" s="5">
        <v>0</v>
      </c>
      <c r="W41">
        <f>S3+O25+K33</f>
        <v>74</v>
      </c>
      <c r="X41">
        <f>W41/$W$43*100</f>
        <v>100</v>
      </c>
    </row>
    <row r="42" spans="1:28" x14ac:dyDescent="0.3">
      <c r="B42" s="5">
        <v>1</v>
      </c>
      <c r="C42">
        <f t="shared" ref="C42:C43" si="21">C4+C11+C18</f>
        <v>16</v>
      </c>
      <c r="D42">
        <f t="shared" ref="D42:D43" si="22">C42/$C$43*100</f>
        <v>3.397027600849257</v>
      </c>
      <c r="F42" s="4">
        <v>1</v>
      </c>
      <c r="G42">
        <f t="shared" ref="G42:G43" si="23">G4</f>
        <v>9</v>
      </c>
      <c r="H42">
        <f t="shared" ref="H42:H43" si="24">G42/$G$43*100</f>
        <v>3.0201342281879198</v>
      </c>
      <c r="J42" s="5">
        <v>1</v>
      </c>
      <c r="K42">
        <f t="shared" ref="K42:K43" si="25">K4+G11+G18+C26</f>
        <v>22</v>
      </c>
      <c r="L42">
        <f t="shared" ref="L42:L43" si="26">K42/$K$43*100</f>
        <v>2.9850746268656714</v>
      </c>
      <c r="N42" s="5">
        <v>1</v>
      </c>
      <c r="O42">
        <f t="shared" ref="O42:O43" si="27">O4+K11+K18+G26+C34</f>
        <v>108</v>
      </c>
      <c r="P42">
        <f t="shared" ref="P42:P43" si="28">O42/$O$43*100</f>
        <v>4.6411688869789431</v>
      </c>
      <c r="R42" s="5">
        <v>1</v>
      </c>
      <c r="S42">
        <f t="shared" ref="S42:S43" si="29">O11+O18+K26+G34</f>
        <v>13</v>
      </c>
      <c r="T42">
        <f t="shared" ref="T42:T43" si="30">S42/$S$43*100</f>
        <v>3.8461538461538463</v>
      </c>
      <c r="V42" s="5">
        <v>1</v>
      </c>
      <c r="W42">
        <f t="shared" ref="W42:W43" si="31">S4+O26+K34</f>
        <v>0</v>
      </c>
      <c r="X42">
        <f t="shared" ref="X42:X43" si="32">W42/$W$43*100</f>
        <v>0</v>
      </c>
    </row>
    <row r="43" spans="1:28" x14ac:dyDescent="0.3">
      <c r="C43">
        <f t="shared" si="21"/>
        <v>471</v>
      </c>
      <c r="D43">
        <f t="shared" si="22"/>
        <v>100</v>
      </c>
      <c r="G43">
        <f t="shared" si="23"/>
        <v>298</v>
      </c>
      <c r="H43">
        <f t="shared" si="24"/>
        <v>100</v>
      </c>
      <c r="K43">
        <f t="shared" si="25"/>
        <v>737</v>
      </c>
      <c r="L43">
        <f t="shared" si="26"/>
        <v>100</v>
      </c>
      <c r="O43">
        <f t="shared" si="27"/>
        <v>2327</v>
      </c>
      <c r="P43">
        <f t="shared" si="28"/>
        <v>100</v>
      </c>
      <c r="S43">
        <f t="shared" si="29"/>
        <v>338</v>
      </c>
      <c r="T43">
        <f t="shared" si="30"/>
        <v>100</v>
      </c>
      <c r="W43">
        <f t="shared" si="31"/>
        <v>74</v>
      </c>
      <c r="X43">
        <f t="shared" si="32"/>
        <v>100</v>
      </c>
    </row>
    <row r="47" spans="1:28" x14ac:dyDescent="0.3">
      <c r="B47" s="1" t="s">
        <v>39</v>
      </c>
      <c r="C47" s="3" t="s">
        <v>8</v>
      </c>
      <c r="D47" s="3" t="s">
        <v>2</v>
      </c>
      <c r="F47" s="1" t="s">
        <v>41</v>
      </c>
      <c r="G47" s="3" t="s">
        <v>8</v>
      </c>
      <c r="H47" s="3" t="s">
        <v>2</v>
      </c>
      <c r="J47" s="1" t="s">
        <v>42</v>
      </c>
      <c r="K47" s="3" t="s">
        <v>8</v>
      </c>
      <c r="L47" s="3" t="s">
        <v>2</v>
      </c>
      <c r="N47" s="1" t="s">
        <v>43</v>
      </c>
      <c r="O47" s="3" t="s">
        <v>8</v>
      </c>
      <c r="P47" s="3" t="s">
        <v>2</v>
      </c>
      <c r="R47" s="1" t="s">
        <v>44</v>
      </c>
      <c r="S47" s="3" t="s">
        <v>8</v>
      </c>
      <c r="T47" s="3" t="s">
        <v>2</v>
      </c>
      <c r="V47" s="1" t="s">
        <v>45</v>
      </c>
      <c r="W47" s="3" t="s">
        <v>8</v>
      </c>
      <c r="X47" s="3" t="s">
        <v>2</v>
      </c>
      <c r="Z47" s="9" t="s">
        <v>46</v>
      </c>
      <c r="AA47" s="3" t="s">
        <v>8</v>
      </c>
      <c r="AB47" s="3" t="s">
        <v>2</v>
      </c>
    </row>
    <row r="48" spans="1:28" x14ac:dyDescent="0.3">
      <c r="B48" s="5">
        <v>0</v>
      </c>
      <c r="C48">
        <f>G48+K48+O48+S48+W48</f>
        <v>4077</v>
      </c>
      <c r="D48">
        <f>C48/$C$50*100</f>
        <v>96.042402826855124</v>
      </c>
      <c r="F48" s="5">
        <v>0</v>
      </c>
      <c r="G48">
        <v>1414</v>
      </c>
      <c r="H48">
        <v>97.048730267673307</v>
      </c>
      <c r="J48" s="5">
        <v>0</v>
      </c>
      <c r="K48">
        <v>990</v>
      </c>
      <c r="L48">
        <v>95.467695274831243</v>
      </c>
      <c r="N48" s="5">
        <v>0</v>
      </c>
      <c r="O48">
        <v>1059</v>
      </c>
      <c r="P48">
        <v>95.577617328519864</v>
      </c>
      <c r="R48" s="5">
        <v>0</v>
      </c>
      <c r="S48">
        <v>446</v>
      </c>
      <c r="T48">
        <v>96.120689655172413</v>
      </c>
      <c r="V48" s="5">
        <v>0</v>
      </c>
      <c r="W48">
        <v>168</v>
      </c>
      <c r="X48">
        <v>93.85474860335195</v>
      </c>
      <c r="Z48" s="5">
        <v>0</v>
      </c>
      <c r="AA48">
        <f>S48+W48</f>
        <v>614</v>
      </c>
      <c r="AB48">
        <f>AA48/$AA$50*100</f>
        <v>95.489891135303267</v>
      </c>
    </row>
    <row r="49" spans="2:28" x14ac:dyDescent="0.3">
      <c r="B49" s="5">
        <v>1</v>
      </c>
      <c r="C49">
        <f t="shared" ref="C49:C50" si="33">G49+K49+O49+S49+W49</f>
        <v>168</v>
      </c>
      <c r="D49">
        <f t="shared" ref="D49:D50" si="34">C49/$C$50*100</f>
        <v>3.9575971731448765</v>
      </c>
      <c r="F49" s="5">
        <v>1</v>
      </c>
      <c r="G49">
        <v>43</v>
      </c>
      <c r="H49">
        <v>2.9512697323266988</v>
      </c>
      <c r="J49" s="5">
        <v>1</v>
      </c>
      <c r="K49">
        <v>47</v>
      </c>
      <c r="L49">
        <v>4.532304725168756</v>
      </c>
      <c r="N49" s="5">
        <v>1</v>
      </c>
      <c r="O49">
        <v>49</v>
      </c>
      <c r="P49">
        <v>4.4223826714801442</v>
      </c>
      <c r="R49" s="5">
        <v>1</v>
      </c>
      <c r="S49">
        <v>18</v>
      </c>
      <c r="T49">
        <v>3.8793103448275863</v>
      </c>
      <c r="V49" s="5">
        <v>1</v>
      </c>
      <c r="W49">
        <v>11</v>
      </c>
      <c r="X49">
        <v>6.1452513966480442</v>
      </c>
      <c r="Z49" s="5">
        <v>1</v>
      </c>
      <c r="AA49">
        <f t="shared" ref="AA49:AA50" si="35">S49+W49</f>
        <v>29</v>
      </c>
      <c r="AB49">
        <f t="shared" ref="AB49:AB50" si="36">AA49/$AA$50*100</f>
        <v>4.5101088646967336</v>
      </c>
    </row>
    <row r="50" spans="2:28" x14ac:dyDescent="0.3">
      <c r="C50">
        <f t="shared" si="33"/>
        <v>4245</v>
      </c>
      <c r="D50">
        <f t="shared" si="34"/>
        <v>100</v>
      </c>
      <c r="G50">
        <v>1457</v>
      </c>
      <c r="H50">
        <v>100</v>
      </c>
      <c r="K50">
        <v>1037</v>
      </c>
      <c r="L50">
        <v>100</v>
      </c>
      <c r="O50">
        <v>1108</v>
      </c>
      <c r="P50">
        <v>100</v>
      </c>
      <c r="S50">
        <v>464</v>
      </c>
      <c r="T50">
        <v>100</v>
      </c>
      <c r="W50">
        <v>179</v>
      </c>
      <c r="X50">
        <v>100</v>
      </c>
      <c r="AA50">
        <f t="shared" si="35"/>
        <v>643</v>
      </c>
      <c r="AB50">
        <f t="shared" si="36"/>
        <v>100</v>
      </c>
    </row>
    <row r="52" spans="2:28" x14ac:dyDescent="0.3">
      <c r="R52" s="1" t="s">
        <v>46</v>
      </c>
      <c r="S52" s="3" t="s">
        <v>8</v>
      </c>
      <c r="T52" s="3" t="s">
        <v>2</v>
      </c>
    </row>
    <row r="53" spans="2:28" x14ac:dyDescent="0.3">
      <c r="R53" s="5">
        <v>0</v>
      </c>
      <c r="S53">
        <f>S48+W48</f>
        <v>614</v>
      </c>
      <c r="T53">
        <f>S53/$S$55*100</f>
        <v>95.489891135303267</v>
      </c>
    </row>
    <row r="54" spans="2:28" x14ac:dyDescent="0.3">
      <c r="R54" s="5">
        <v>1</v>
      </c>
      <c r="S54">
        <f t="shared" ref="S54:S55" si="37">S49+W49</f>
        <v>29</v>
      </c>
      <c r="T54">
        <f t="shared" ref="T54:T55" si="38">S54/$S$55*100</f>
        <v>4.5101088646967336</v>
      </c>
    </row>
    <row r="55" spans="2:28" x14ac:dyDescent="0.3">
      <c r="S55">
        <f t="shared" si="37"/>
        <v>643</v>
      </c>
      <c r="T55">
        <f t="shared" si="38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974E-19B6-488B-8BE1-2683A0E4A289}">
  <dimension ref="A1:X67"/>
  <sheetViews>
    <sheetView topLeftCell="A43" workbookViewId="0">
      <selection activeCell="I66" sqref="I66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2" t="s">
        <v>2</v>
      </c>
      <c r="J2" s="1" t="s">
        <v>4</v>
      </c>
      <c r="K2" s="2">
        <v>0</v>
      </c>
      <c r="L2" s="2" t="s">
        <v>2</v>
      </c>
      <c r="N2" s="1" t="s">
        <v>5</v>
      </c>
      <c r="O2" s="2">
        <v>0</v>
      </c>
      <c r="P2" s="2" t="s">
        <v>2</v>
      </c>
      <c r="R2" s="1" t="s">
        <v>6</v>
      </c>
      <c r="S2" s="2">
        <v>0</v>
      </c>
      <c r="T2" s="2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225</v>
      </c>
      <c r="D3">
        <f>C3/469*100</f>
        <v>47.974413646055439</v>
      </c>
      <c r="F3" s="4">
        <v>0</v>
      </c>
      <c r="G3">
        <v>164</v>
      </c>
      <c r="H3">
        <f>G3/298*100</f>
        <v>55.033557046979865</v>
      </c>
      <c r="J3" s="4">
        <v>0</v>
      </c>
      <c r="K3">
        <v>359</v>
      </c>
      <c r="L3">
        <f>K3/630*100</f>
        <v>56.984126984126981</v>
      </c>
      <c r="N3" s="4">
        <v>0</v>
      </c>
      <c r="O3">
        <v>3</v>
      </c>
      <c r="P3">
        <v>100</v>
      </c>
      <c r="R3" s="4">
        <v>0</v>
      </c>
      <c r="S3">
        <v>23</v>
      </c>
      <c r="T3">
        <f>S3/57*100</f>
        <v>40.350877192982452</v>
      </c>
      <c r="V3" s="5">
        <v>0</v>
      </c>
      <c r="W3">
        <f>C3+G3+K3+O3+S3</f>
        <v>774</v>
      </c>
      <c r="X3">
        <f>W3/$W$6*100</f>
        <v>53.122855181880581</v>
      </c>
    </row>
    <row r="4" spans="1:24" x14ac:dyDescent="0.3">
      <c r="B4" s="4">
        <v>1</v>
      </c>
      <c r="C4">
        <v>16</v>
      </c>
      <c r="D4">
        <f t="shared" ref="D4:D6" si="0">C4/469*100</f>
        <v>3.4115138592750531</v>
      </c>
      <c r="F4" s="4">
        <v>1</v>
      </c>
      <c r="G4">
        <v>9</v>
      </c>
      <c r="H4">
        <f t="shared" ref="H4:H6" si="1">G4/298*100</f>
        <v>3.0201342281879198</v>
      </c>
      <c r="J4" s="4">
        <v>1</v>
      </c>
      <c r="K4">
        <v>18</v>
      </c>
      <c r="L4">
        <f t="shared" ref="L4:L6" si="2">K4/630*100</f>
        <v>2.8571428571428572</v>
      </c>
      <c r="N4" s="4">
        <v>1</v>
      </c>
      <c r="O4">
        <v>0</v>
      </c>
      <c r="P4">
        <v>0</v>
      </c>
      <c r="R4" s="4">
        <v>1</v>
      </c>
      <c r="S4">
        <v>0</v>
      </c>
      <c r="T4">
        <f t="shared" ref="T4:T6" si="3">S4/57*100</f>
        <v>0</v>
      </c>
      <c r="V4" s="5">
        <v>1</v>
      </c>
      <c r="W4">
        <f t="shared" ref="W4:W6" si="4">C4+G4+K4+O4+S4</f>
        <v>43</v>
      </c>
      <c r="X4">
        <f t="shared" ref="X4:X6" si="5">W4/$W$6*100</f>
        <v>2.9512697323266988</v>
      </c>
    </row>
    <row r="5" spans="1:24" x14ac:dyDescent="0.3">
      <c r="B5" s="4">
        <v>2</v>
      </c>
      <c r="C5">
        <v>228</v>
      </c>
      <c r="D5">
        <f t="shared" si="0"/>
        <v>48.614072494669507</v>
      </c>
      <c r="F5" s="4">
        <v>2</v>
      </c>
      <c r="G5">
        <v>125</v>
      </c>
      <c r="H5">
        <f t="shared" si="1"/>
        <v>41.946308724832214</v>
      </c>
      <c r="J5" s="4">
        <v>2</v>
      </c>
      <c r="K5">
        <v>253</v>
      </c>
      <c r="L5">
        <f t="shared" si="2"/>
        <v>40.158730158730158</v>
      </c>
      <c r="N5" s="4">
        <v>2</v>
      </c>
      <c r="O5">
        <v>0</v>
      </c>
      <c r="P5">
        <v>0</v>
      </c>
      <c r="R5" s="4">
        <v>2</v>
      </c>
      <c r="S5">
        <v>34</v>
      </c>
      <c r="T5">
        <f t="shared" si="3"/>
        <v>59.649122807017541</v>
      </c>
      <c r="V5" s="5">
        <v>2</v>
      </c>
      <c r="W5">
        <f t="shared" si="4"/>
        <v>640</v>
      </c>
      <c r="X5">
        <f t="shared" si="5"/>
        <v>43.925875085792725</v>
      </c>
    </row>
    <row r="6" spans="1:24" x14ac:dyDescent="0.3">
      <c r="C6" s="6">
        <f>SUM(C3:C5)</f>
        <v>469</v>
      </c>
      <c r="D6">
        <f t="shared" si="0"/>
        <v>100</v>
      </c>
      <c r="G6" s="6">
        <f>SUM(G3:G5)</f>
        <v>298</v>
      </c>
      <c r="H6">
        <f t="shared" si="1"/>
        <v>100</v>
      </c>
      <c r="K6" s="6">
        <f>SUM(K3:K5)</f>
        <v>630</v>
      </c>
      <c r="L6">
        <f t="shared" si="2"/>
        <v>100</v>
      </c>
      <c r="O6">
        <v>3</v>
      </c>
      <c r="P6">
        <v>100</v>
      </c>
      <c r="S6" s="6">
        <f>SUM(S3:S5)</f>
        <v>57</v>
      </c>
      <c r="T6">
        <f t="shared" si="3"/>
        <v>100</v>
      </c>
      <c r="W6">
        <f t="shared" si="4"/>
        <v>1457</v>
      </c>
      <c r="X6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1" t="s">
        <v>2</v>
      </c>
      <c r="F12" s="1" t="s">
        <v>11</v>
      </c>
      <c r="G12" s="2">
        <v>0</v>
      </c>
      <c r="H12" s="1" t="s">
        <v>2</v>
      </c>
      <c r="J12" s="1" t="s">
        <v>12</v>
      </c>
      <c r="K12" s="2">
        <v>0</v>
      </c>
      <c r="L12" s="1" t="s">
        <v>2</v>
      </c>
      <c r="N12" s="1" t="s">
        <v>13</v>
      </c>
      <c r="O12" s="2">
        <v>0</v>
      </c>
      <c r="P12" s="1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8">
        <v>0</v>
      </c>
      <c r="C13">
        <v>1</v>
      </c>
      <c r="D13">
        <v>100</v>
      </c>
      <c r="F13" s="8">
        <v>0</v>
      </c>
      <c r="G13">
        <v>4</v>
      </c>
      <c r="H13">
        <f>G13/7*100</f>
        <v>57.142857142857139</v>
      </c>
      <c r="J13" s="8">
        <v>0</v>
      </c>
      <c r="K13">
        <v>298</v>
      </c>
      <c r="L13">
        <f>K13/714*100</f>
        <v>41.736694677871149</v>
      </c>
      <c r="N13" s="8">
        <v>0</v>
      </c>
      <c r="O13">
        <v>154</v>
      </c>
      <c r="P13">
        <f>O13/315*100</f>
        <v>48.888888888888886</v>
      </c>
      <c r="V13" s="5">
        <v>0</v>
      </c>
      <c r="W13">
        <f>K13+O13+G13+C13</f>
        <v>457</v>
      </c>
      <c r="X13">
        <f>W13/$W$16*100</f>
        <v>44.069431051108971</v>
      </c>
    </row>
    <row r="14" spans="1:24" x14ac:dyDescent="0.3">
      <c r="B14" s="8">
        <v>1</v>
      </c>
      <c r="C14">
        <v>0</v>
      </c>
      <c r="D14">
        <v>0</v>
      </c>
      <c r="F14" s="8">
        <v>1</v>
      </c>
      <c r="G14">
        <v>1</v>
      </c>
      <c r="H14">
        <f t="shared" ref="H14:H16" si="6">G14/7*100</f>
        <v>14.285714285714285</v>
      </c>
      <c r="J14" s="8">
        <v>1</v>
      </c>
      <c r="K14">
        <v>36</v>
      </c>
      <c r="L14">
        <f t="shared" ref="L14:L16" si="7">K14/714*100</f>
        <v>5.0420168067226889</v>
      </c>
      <c r="N14" s="8">
        <v>1</v>
      </c>
      <c r="O14">
        <v>10</v>
      </c>
      <c r="P14">
        <f t="shared" ref="P14:P16" si="8">O14/315*100</f>
        <v>3.1746031746031744</v>
      </c>
      <c r="V14" s="5">
        <v>1</v>
      </c>
      <c r="W14">
        <f t="shared" ref="W14:W16" si="9">K14+O14+G14+C14</f>
        <v>47</v>
      </c>
      <c r="X14">
        <f>W14/$W$16*100</f>
        <v>4.532304725168756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2</v>
      </c>
      <c r="H15">
        <f t="shared" si="6"/>
        <v>28.571428571428569</v>
      </c>
      <c r="J15" s="8">
        <v>2</v>
      </c>
      <c r="K15">
        <v>380</v>
      </c>
      <c r="L15">
        <f t="shared" si="7"/>
        <v>53.221288515406165</v>
      </c>
      <c r="N15" s="8">
        <v>2</v>
      </c>
      <c r="O15">
        <v>151</v>
      </c>
      <c r="P15">
        <f t="shared" si="8"/>
        <v>47.936507936507937</v>
      </c>
      <c r="V15" s="5">
        <v>2</v>
      </c>
      <c r="W15">
        <f t="shared" si="9"/>
        <v>533</v>
      </c>
      <c r="X15">
        <f>W15/$W$16*100</f>
        <v>51.398264223722279</v>
      </c>
    </row>
    <row r="16" spans="1:24" x14ac:dyDescent="0.3">
      <c r="C16">
        <v>1</v>
      </c>
      <c r="D16">
        <v>100</v>
      </c>
      <c r="G16" s="6">
        <f>SUM(G13:G15)</f>
        <v>7</v>
      </c>
      <c r="H16">
        <f t="shared" si="6"/>
        <v>100</v>
      </c>
      <c r="K16" s="6">
        <f>SUM(K13:K15)</f>
        <v>714</v>
      </c>
      <c r="L16">
        <f t="shared" si="7"/>
        <v>100</v>
      </c>
      <c r="O16" s="6">
        <f>SUM(O13:O15)</f>
        <v>315</v>
      </c>
      <c r="P16">
        <f t="shared" si="8"/>
        <v>100</v>
      </c>
      <c r="W16">
        <f t="shared" si="9"/>
        <v>1037</v>
      </c>
      <c r="X16">
        <f>W16/$W$16*100</f>
        <v>100</v>
      </c>
    </row>
    <row r="17" spans="1:24" x14ac:dyDescent="0.3">
      <c r="G17" s="6"/>
      <c r="K17" s="6"/>
      <c r="O17" s="6"/>
      <c r="S17" s="6"/>
    </row>
    <row r="19" spans="1:24" s="7" customFormat="1" x14ac:dyDescent="0.3"/>
    <row r="20" spans="1:24" x14ac:dyDescent="0.3">
      <c r="A20" t="s">
        <v>15</v>
      </c>
    </row>
    <row r="21" spans="1:24" x14ac:dyDescent="0.3">
      <c r="B21" s="1" t="s">
        <v>16</v>
      </c>
      <c r="C21" s="2">
        <v>0</v>
      </c>
      <c r="D21" s="3" t="s">
        <v>2</v>
      </c>
      <c r="F21" s="1" t="s">
        <v>17</v>
      </c>
      <c r="G21" s="2">
        <v>0</v>
      </c>
      <c r="H21" s="3" t="s">
        <v>2</v>
      </c>
      <c r="J21" s="1" t="s">
        <v>18</v>
      </c>
      <c r="K21" s="2">
        <v>0</v>
      </c>
      <c r="L21" s="3" t="s">
        <v>2</v>
      </c>
      <c r="N21" s="1" t="s">
        <v>19</v>
      </c>
      <c r="O21" s="2">
        <v>0</v>
      </c>
      <c r="P21" s="3" t="s">
        <v>2</v>
      </c>
      <c r="V21" s="1" t="s">
        <v>20</v>
      </c>
      <c r="W21" s="3" t="s">
        <v>8</v>
      </c>
      <c r="X21" s="3" t="s">
        <v>2</v>
      </c>
    </row>
    <row r="22" spans="1:24" x14ac:dyDescent="0.3">
      <c r="B22" s="8">
        <v>0</v>
      </c>
      <c r="C22">
        <v>0</v>
      </c>
      <c r="D22">
        <v>0</v>
      </c>
      <c r="F22" s="8">
        <v>0</v>
      </c>
      <c r="G22">
        <v>41</v>
      </c>
      <c r="H22">
        <f>G22/99*100</f>
        <v>41.414141414141412</v>
      </c>
      <c r="J22" s="8">
        <v>0</v>
      </c>
      <c r="K22">
        <v>449</v>
      </c>
      <c r="L22">
        <f>K22/1001*100</f>
        <v>44.855144855144857</v>
      </c>
      <c r="N22" s="8">
        <v>0</v>
      </c>
      <c r="O22">
        <v>3</v>
      </c>
      <c r="P22">
        <f>O22/7*100</f>
        <v>42.857142857142854</v>
      </c>
      <c r="V22" s="5">
        <v>0</v>
      </c>
      <c r="W22">
        <f>K22+O22+G22+C22</f>
        <v>493</v>
      </c>
      <c r="X22">
        <f>W22/$W$25*100</f>
        <v>44.494584837545126</v>
      </c>
    </row>
    <row r="23" spans="1:24" x14ac:dyDescent="0.3">
      <c r="B23" s="8">
        <v>1</v>
      </c>
      <c r="C23">
        <v>0</v>
      </c>
      <c r="D23">
        <v>0</v>
      </c>
      <c r="F23" s="8">
        <v>1</v>
      </c>
      <c r="G23">
        <v>3</v>
      </c>
      <c r="H23">
        <f t="shared" ref="H23:H25" si="10">G23/99*100</f>
        <v>3.0303030303030303</v>
      </c>
      <c r="J23" s="8">
        <v>1</v>
      </c>
      <c r="K23">
        <v>44</v>
      </c>
      <c r="L23">
        <f t="shared" ref="L23:L25" si="11">K23/1001*100</f>
        <v>4.395604395604396</v>
      </c>
      <c r="N23" s="8">
        <v>1</v>
      </c>
      <c r="O23">
        <v>2</v>
      </c>
      <c r="P23">
        <f t="shared" ref="P23:P25" si="12">O23/7*100</f>
        <v>28.571428571428569</v>
      </c>
      <c r="V23" s="5">
        <v>1</v>
      </c>
      <c r="W23">
        <f t="shared" ref="W23:W25" si="13">K23+O23+G23+C23</f>
        <v>49</v>
      </c>
      <c r="X23">
        <f>W23/$W$25*100</f>
        <v>4.4223826714801442</v>
      </c>
    </row>
    <row r="24" spans="1:24" x14ac:dyDescent="0.3">
      <c r="B24" s="8">
        <v>2</v>
      </c>
      <c r="C24">
        <v>1</v>
      </c>
      <c r="D24">
        <v>100</v>
      </c>
      <c r="F24" s="8">
        <v>2</v>
      </c>
      <c r="G24">
        <v>55</v>
      </c>
      <c r="H24">
        <f t="shared" si="10"/>
        <v>55.555555555555557</v>
      </c>
      <c r="J24" s="8">
        <v>2</v>
      </c>
      <c r="K24">
        <v>508</v>
      </c>
      <c r="L24">
        <f t="shared" si="11"/>
        <v>50.749250749250749</v>
      </c>
      <c r="N24" s="8">
        <v>2</v>
      </c>
      <c r="O24">
        <v>2</v>
      </c>
      <c r="P24">
        <f t="shared" si="12"/>
        <v>28.571428571428569</v>
      </c>
      <c r="V24" s="5">
        <v>2</v>
      </c>
      <c r="W24">
        <f t="shared" si="13"/>
        <v>566</v>
      </c>
      <c r="X24">
        <f>W24/$W$25*100</f>
        <v>51.08303249097473</v>
      </c>
    </row>
    <row r="25" spans="1:24" x14ac:dyDescent="0.3">
      <c r="C25">
        <v>1</v>
      </c>
      <c r="D25">
        <v>100</v>
      </c>
      <c r="G25" s="6">
        <f>SUM(G22:G24)</f>
        <v>99</v>
      </c>
      <c r="H25">
        <f t="shared" si="10"/>
        <v>100</v>
      </c>
      <c r="K25" s="6">
        <f>SUM(K22:K24)</f>
        <v>1001</v>
      </c>
      <c r="L25">
        <f t="shared" si="11"/>
        <v>100</v>
      </c>
      <c r="O25" s="6">
        <f>SUM(O22:O24)</f>
        <v>7</v>
      </c>
      <c r="P25">
        <f t="shared" si="12"/>
        <v>100</v>
      </c>
      <c r="W25">
        <f t="shared" si="13"/>
        <v>1108</v>
      </c>
      <c r="X25">
        <f>W25/$W$25*100</f>
        <v>100</v>
      </c>
    </row>
    <row r="26" spans="1:24" x14ac:dyDescent="0.3">
      <c r="G26" s="6"/>
      <c r="K26" s="6"/>
      <c r="S26" s="6"/>
    </row>
    <row r="27" spans="1:24" x14ac:dyDescent="0.3">
      <c r="T27" s="6"/>
    </row>
    <row r="28" spans="1:24" s="7" customFormat="1" x14ac:dyDescent="0.3"/>
    <row r="29" spans="1:24" x14ac:dyDescent="0.3">
      <c r="A29" t="s">
        <v>21</v>
      </c>
    </row>
    <row r="30" spans="1:24" x14ac:dyDescent="0.3">
      <c r="B30" s="1" t="s">
        <v>22</v>
      </c>
      <c r="C30" s="2">
        <v>0</v>
      </c>
      <c r="D30" s="3" t="s">
        <v>2</v>
      </c>
      <c r="F30" s="1" t="s">
        <v>23</v>
      </c>
      <c r="G30" s="2">
        <v>0</v>
      </c>
      <c r="H30" s="3" t="s">
        <v>2</v>
      </c>
      <c r="J30" s="1" t="s">
        <v>24</v>
      </c>
      <c r="K30" s="2">
        <v>0</v>
      </c>
      <c r="L30" s="3" t="s">
        <v>2</v>
      </c>
      <c r="N30" s="1" t="s">
        <v>25</v>
      </c>
      <c r="O30" s="2">
        <v>0</v>
      </c>
      <c r="P30" s="3" t="s">
        <v>2</v>
      </c>
      <c r="V30" s="1" t="s">
        <v>26</v>
      </c>
      <c r="W30" s="3" t="s">
        <v>8</v>
      </c>
      <c r="X30" s="3" t="s">
        <v>2</v>
      </c>
    </row>
    <row r="31" spans="1:24" x14ac:dyDescent="0.3">
      <c r="B31" s="8">
        <v>0</v>
      </c>
      <c r="C31">
        <v>0</v>
      </c>
      <c r="D31">
        <v>0</v>
      </c>
      <c r="F31" s="8">
        <v>0</v>
      </c>
      <c r="G31">
        <v>179</v>
      </c>
      <c r="H31">
        <f>G31/455*100</f>
        <v>39.340659340659343</v>
      </c>
      <c r="J31" s="8">
        <v>0</v>
      </c>
      <c r="K31">
        <v>0</v>
      </c>
      <c r="L31">
        <v>0</v>
      </c>
      <c r="N31" s="8">
        <v>0</v>
      </c>
      <c r="O31">
        <v>5</v>
      </c>
      <c r="P31">
        <f>O31/15*100</f>
        <v>33.333333333333329</v>
      </c>
      <c r="V31" s="5">
        <v>0</v>
      </c>
      <c r="W31">
        <f>C31+G31+K31+O31</f>
        <v>184</v>
      </c>
      <c r="X31">
        <f>W31/$W$34*100</f>
        <v>38.81856540084388</v>
      </c>
    </row>
    <row r="32" spans="1:24" x14ac:dyDescent="0.3">
      <c r="B32" s="8">
        <v>1</v>
      </c>
      <c r="C32">
        <v>0</v>
      </c>
      <c r="D32">
        <v>0</v>
      </c>
      <c r="F32" s="8">
        <v>1</v>
      </c>
      <c r="G32">
        <v>11</v>
      </c>
      <c r="H32">
        <f t="shared" ref="H32:H34" si="14">G32/455*100</f>
        <v>2.4175824175824179</v>
      </c>
      <c r="J32" s="8">
        <v>1</v>
      </c>
      <c r="K32">
        <v>0</v>
      </c>
      <c r="L32">
        <v>0</v>
      </c>
      <c r="N32" s="8">
        <v>1</v>
      </c>
      <c r="O32">
        <v>0</v>
      </c>
      <c r="P32">
        <f t="shared" ref="P32:P34" si="15">O32/15*100</f>
        <v>0</v>
      </c>
      <c r="V32" s="5">
        <v>1</v>
      </c>
      <c r="W32">
        <f t="shared" ref="W32:W34" si="16">C32+G32+K32+O32</f>
        <v>11</v>
      </c>
      <c r="X32">
        <f t="shared" ref="X32:X34" si="17">W32/$W$34*100</f>
        <v>2.3206751054852321</v>
      </c>
    </row>
    <row r="33" spans="1:24" x14ac:dyDescent="0.3">
      <c r="B33" s="8">
        <v>2</v>
      </c>
      <c r="C33">
        <v>1</v>
      </c>
      <c r="D33">
        <v>100</v>
      </c>
      <c r="F33" s="8">
        <v>2</v>
      </c>
      <c r="G33">
        <v>265</v>
      </c>
      <c r="H33">
        <f t="shared" si="14"/>
        <v>58.241758241758248</v>
      </c>
      <c r="J33" s="8">
        <v>2</v>
      </c>
      <c r="K33">
        <v>3</v>
      </c>
      <c r="L33">
        <v>100</v>
      </c>
      <c r="N33" s="8">
        <v>2</v>
      </c>
      <c r="O33">
        <v>10</v>
      </c>
      <c r="P33">
        <f t="shared" si="15"/>
        <v>66.666666666666657</v>
      </c>
      <c r="V33" s="5">
        <v>2</v>
      </c>
      <c r="W33">
        <f t="shared" si="16"/>
        <v>279</v>
      </c>
      <c r="X33">
        <f t="shared" si="17"/>
        <v>58.860759493670891</v>
      </c>
    </row>
    <row r="34" spans="1:24" x14ac:dyDescent="0.3">
      <c r="C34">
        <v>1</v>
      </c>
      <c r="D34">
        <v>100</v>
      </c>
      <c r="G34" s="6">
        <f>SUM(G31:G33)</f>
        <v>455</v>
      </c>
      <c r="H34">
        <f t="shared" si="14"/>
        <v>100</v>
      </c>
      <c r="K34">
        <v>3</v>
      </c>
      <c r="L34">
        <v>100</v>
      </c>
      <c r="O34">
        <v>15</v>
      </c>
      <c r="P34">
        <f t="shared" si="15"/>
        <v>100</v>
      </c>
      <c r="S34" s="6"/>
      <c r="W34">
        <f t="shared" si="16"/>
        <v>474</v>
      </c>
      <c r="X34">
        <f t="shared" si="17"/>
        <v>100</v>
      </c>
    </row>
    <row r="35" spans="1:24" x14ac:dyDescent="0.3">
      <c r="G35" s="6"/>
      <c r="O35" s="6"/>
      <c r="S35" s="6"/>
    </row>
    <row r="36" spans="1:24" x14ac:dyDescent="0.3">
      <c r="T36" s="6"/>
    </row>
    <row r="37" spans="1:24" s="7" customFormat="1" x14ac:dyDescent="0.3"/>
    <row r="38" spans="1:24" x14ac:dyDescent="0.3">
      <c r="A38" t="s">
        <v>27</v>
      </c>
    </row>
    <row r="39" spans="1:24" x14ac:dyDescent="0.3">
      <c r="B39" s="9" t="s">
        <v>28</v>
      </c>
      <c r="C39" s="2">
        <v>0</v>
      </c>
      <c r="D39" s="3" t="s">
        <v>2</v>
      </c>
      <c r="F39" s="9" t="s">
        <v>29</v>
      </c>
      <c r="G39" s="2">
        <v>0</v>
      </c>
      <c r="H39" s="3" t="s">
        <v>2</v>
      </c>
      <c r="J39" s="9" t="s">
        <v>30</v>
      </c>
      <c r="K39" s="2">
        <v>0</v>
      </c>
      <c r="L39" s="3" t="s">
        <v>2</v>
      </c>
      <c r="V39" s="9" t="s">
        <v>31</v>
      </c>
      <c r="W39" s="3" t="s">
        <v>8</v>
      </c>
      <c r="X39" s="3" t="s">
        <v>2</v>
      </c>
    </row>
    <row r="40" spans="1:24" x14ac:dyDescent="0.3">
      <c r="B40" s="8">
        <v>0</v>
      </c>
      <c r="C40">
        <v>70</v>
      </c>
      <c r="D40">
        <f>C40/164*100</f>
        <v>42.68292682926829</v>
      </c>
      <c r="F40" s="10">
        <v>0</v>
      </c>
      <c r="G40">
        <v>7</v>
      </c>
      <c r="H40">
        <f>G40/13*100</f>
        <v>53.846153846153847</v>
      </c>
      <c r="J40" s="8">
        <v>0</v>
      </c>
      <c r="K40">
        <v>1</v>
      </c>
      <c r="L40">
        <v>50</v>
      </c>
      <c r="V40" s="5">
        <v>0</v>
      </c>
      <c r="W40">
        <f>C40+G40+K40</f>
        <v>78</v>
      </c>
      <c r="X40">
        <f>W40/179*100</f>
        <v>43.575418994413404</v>
      </c>
    </row>
    <row r="41" spans="1:24" x14ac:dyDescent="0.3">
      <c r="B41" s="8">
        <v>1</v>
      </c>
      <c r="C41">
        <v>10</v>
      </c>
      <c r="D41">
        <f t="shared" ref="D41:D43" si="18">C41/164*100</f>
        <v>6.0975609756097562</v>
      </c>
      <c r="F41" s="8">
        <v>1</v>
      </c>
      <c r="G41">
        <v>1</v>
      </c>
      <c r="H41">
        <f t="shared" ref="H41:H43" si="19">G41/13*100</f>
        <v>7.6923076923076925</v>
      </c>
      <c r="J41" s="5">
        <v>1</v>
      </c>
      <c r="K41">
        <v>0</v>
      </c>
      <c r="L41">
        <v>0</v>
      </c>
      <c r="V41" s="5">
        <v>1</v>
      </c>
      <c r="W41">
        <f t="shared" ref="W41:W43" si="20">C41+G41+K41</f>
        <v>11</v>
      </c>
      <c r="X41">
        <f t="shared" ref="X41:X43" si="21">W41/179*100</f>
        <v>6.1452513966480442</v>
      </c>
    </row>
    <row r="42" spans="1:24" x14ac:dyDescent="0.3">
      <c r="B42" s="10">
        <v>2</v>
      </c>
      <c r="C42">
        <v>84</v>
      </c>
      <c r="D42">
        <f t="shared" si="18"/>
        <v>51.219512195121951</v>
      </c>
      <c r="F42" s="8">
        <v>2</v>
      </c>
      <c r="G42">
        <v>5</v>
      </c>
      <c r="H42">
        <f t="shared" si="19"/>
        <v>38.461538461538467</v>
      </c>
      <c r="J42" s="10">
        <v>2</v>
      </c>
      <c r="K42">
        <v>1</v>
      </c>
      <c r="L42">
        <v>50</v>
      </c>
      <c r="V42" s="5">
        <v>2</v>
      </c>
      <c r="W42">
        <f t="shared" si="20"/>
        <v>90</v>
      </c>
      <c r="X42">
        <f t="shared" si="21"/>
        <v>50.279329608938554</v>
      </c>
    </row>
    <row r="43" spans="1:24" x14ac:dyDescent="0.3">
      <c r="C43" s="6">
        <f>SUM(C40:C42)</f>
        <v>164</v>
      </c>
      <c r="D43">
        <f t="shared" si="18"/>
        <v>100</v>
      </c>
      <c r="G43" s="6">
        <f>SUM(G40:G42)</f>
        <v>13</v>
      </c>
      <c r="H43">
        <f t="shared" si="19"/>
        <v>100</v>
      </c>
      <c r="K43">
        <v>2</v>
      </c>
      <c r="L43">
        <v>100</v>
      </c>
      <c r="W43">
        <f t="shared" si="20"/>
        <v>179</v>
      </c>
      <c r="X43">
        <f t="shared" si="21"/>
        <v>100</v>
      </c>
    </row>
    <row r="44" spans="1:24" x14ac:dyDescent="0.3">
      <c r="C44" s="6"/>
      <c r="G44" s="6"/>
    </row>
    <row r="46" spans="1:24" s="7" customFormat="1" x14ac:dyDescent="0.3"/>
    <row r="47" spans="1:24" x14ac:dyDescent="0.3">
      <c r="A47" t="s">
        <v>32</v>
      </c>
    </row>
    <row r="48" spans="1:24" x14ac:dyDescent="0.3">
      <c r="B48" s="1" t="s">
        <v>33</v>
      </c>
      <c r="C48" s="3" t="s">
        <v>8</v>
      </c>
      <c r="D48" s="3" t="s">
        <v>2</v>
      </c>
      <c r="F48" s="1" t="s">
        <v>34</v>
      </c>
      <c r="G48" s="3" t="s">
        <v>8</v>
      </c>
      <c r="H48" s="3" t="s">
        <v>2</v>
      </c>
      <c r="J48" s="1" t="s">
        <v>35</v>
      </c>
      <c r="K48" s="3" t="s">
        <v>8</v>
      </c>
      <c r="L48" s="3" t="s">
        <v>2</v>
      </c>
      <c r="N48" s="1" t="s">
        <v>36</v>
      </c>
      <c r="O48" s="3" t="s">
        <v>8</v>
      </c>
      <c r="P48" s="3" t="s">
        <v>2</v>
      </c>
      <c r="R48" s="1" t="s">
        <v>37</v>
      </c>
      <c r="S48" s="3" t="s">
        <v>8</v>
      </c>
      <c r="T48" s="3" t="s">
        <v>2</v>
      </c>
      <c r="V48" s="1" t="s">
        <v>38</v>
      </c>
      <c r="W48" s="3" t="s">
        <v>8</v>
      </c>
      <c r="X48" s="3" t="s">
        <v>2</v>
      </c>
    </row>
    <row r="49" spans="2:24" x14ac:dyDescent="0.3">
      <c r="B49" s="5">
        <v>0</v>
      </c>
      <c r="C49">
        <f>C3+C13+C22</f>
        <v>226</v>
      </c>
      <c r="D49">
        <f>C49/$C$52*100</f>
        <v>47.983014861995755</v>
      </c>
      <c r="F49" s="4">
        <v>0</v>
      </c>
      <c r="G49">
        <v>164</v>
      </c>
      <c r="H49">
        <f>G49/298*100</f>
        <v>55.033557046979865</v>
      </c>
      <c r="J49" s="5">
        <v>0</v>
      </c>
      <c r="K49">
        <f>C31+G22+G13+K3</f>
        <v>404</v>
      </c>
      <c r="L49">
        <f>K49/$K$52*100</f>
        <v>54.816824966078691</v>
      </c>
      <c r="N49" s="5">
        <v>0</v>
      </c>
      <c r="O49">
        <f>C40+G31+K22+K13+O3</f>
        <v>999</v>
      </c>
      <c r="P49">
        <f>O49/$O$52*100</f>
        <v>42.747111681643126</v>
      </c>
      <c r="R49" s="5">
        <v>0</v>
      </c>
      <c r="S49">
        <f>G40+K31+O22+O13</f>
        <v>164</v>
      </c>
      <c r="T49">
        <f>S49/$S$52*100</f>
        <v>48.520710059171599</v>
      </c>
      <c r="V49" s="5">
        <v>0</v>
      </c>
      <c r="W49">
        <f>K40+O31+S3</f>
        <v>29</v>
      </c>
      <c r="X49">
        <f>W49/$W$52*100</f>
        <v>39.189189189189186</v>
      </c>
    </row>
    <row r="50" spans="2:24" x14ac:dyDescent="0.3">
      <c r="B50" s="5">
        <v>1</v>
      </c>
      <c r="C50">
        <f t="shared" ref="C50:C52" si="22">C4+C14+C23</f>
        <v>16</v>
      </c>
      <c r="D50">
        <f t="shared" ref="D50:D52" si="23">C50/$C$52*100</f>
        <v>3.397027600849257</v>
      </c>
      <c r="F50" s="4">
        <v>1</v>
      </c>
      <c r="G50">
        <v>9</v>
      </c>
      <c r="H50">
        <f t="shared" ref="H50:H52" si="24">G50/298*100</f>
        <v>3.0201342281879198</v>
      </c>
      <c r="J50" s="5">
        <v>1</v>
      </c>
      <c r="K50">
        <f t="shared" ref="K50:K52" si="25">C32+G23+G14+K4</f>
        <v>22</v>
      </c>
      <c r="L50">
        <f t="shared" ref="L50:L52" si="26">K50/$K$52*100</f>
        <v>2.9850746268656714</v>
      </c>
      <c r="N50" s="5">
        <v>1</v>
      </c>
      <c r="O50">
        <f t="shared" ref="O50:O52" si="27">C41+G32+K23+K14+O4</f>
        <v>101</v>
      </c>
      <c r="P50">
        <f t="shared" ref="P50:P52" si="28">O50/$O$52*100</f>
        <v>4.321780059905862</v>
      </c>
      <c r="R50" s="5">
        <v>1</v>
      </c>
      <c r="S50">
        <f t="shared" ref="S50:S52" si="29">G41+K32+O23+O14</f>
        <v>13</v>
      </c>
      <c r="T50">
        <f t="shared" ref="T50:T52" si="30">S50/$S$52*100</f>
        <v>3.8461538461538463</v>
      </c>
      <c r="V50" s="5">
        <v>1</v>
      </c>
      <c r="W50">
        <f t="shared" ref="W50:W52" si="31">K41+O32+S4</f>
        <v>0</v>
      </c>
      <c r="X50">
        <f t="shared" ref="X50:X52" si="32">W50/$W$52*100</f>
        <v>0</v>
      </c>
    </row>
    <row r="51" spans="2:24" x14ac:dyDescent="0.3">
      <c r="B51" s="5">
        <v>2</v>
      </c>
      <c r="C51">
        <f t="shared" si="22"/>
        <v>229</v>
      </c>
      <c r="D51">
        <f t="shared" si="23"/>
        <v>48.619957537154988</v>
      </c>
      <c r="F51" s="4">
        <v>2</v>
      </c>
      <c r="G51">
        <v>125</v>
      </c>
      <c r="H51">
        <f t="shared" si="24"/>
        <v>41.946308724832214</v>
      </c>
      <c r="J51" s="5">
        <v>2</v>
      </c>
      <c r="K51">
        <f t="shared" si="25"/>
        <v>311</v>
      </c>
      <c r="L51">
        <f t="shared" si="26"/>
        <v>42.198100407055634</v>
      </c>
      <c r="N51" s="5">
        <v>2</v>
      </c>
      <c r="O51">
        <f t="shared" si="27"/>
        <v>1237</v>
      </c>
      <c r="P51">
        <f t="shared" si="28"/>
        <v>52.931108258451012</v>
      </c>
      <c r="R51" s="5">
        <v>2</v>
      </c>
      <c r="S51">
        <f t="shared" si="29"/>
        <v>161</v>
      </c>
      <c r="T51">
        <f t="shared" si="30"/>
        <v>47.633136094674555</v>
      </c>
      <c r="V51" s="5">
        <v>2</v>
      </c>
      <c r="W51">
        <f t="shared" si="31"/>
        <v>45</v>
      </c>
      <c r="X51">
        <f t="shared" si="32"/>
        <v>60.810810810810814</v>
      </c>
    </row>
    <row r="52" spans="2:24" x14ac:dyDescent="0.3">
      <c r="C52">
        <f t="shared" si="22"/>
        <v>471</v>
      </c>
      <c r="D52">
        <f t="shared" si="23"/>
        <v>100</v>
      </c>
      <c r="G52" s="6">
        <f>SUM(G49:G51)</f>
        <v>298</v>
      </c>
      <c r="H52">
        <f t="shared" si="24"/>
        <v>100</v>
      </c>
      <c r="K52">
        <f t="shared" si="25"/>
        <v>737</v>
      </c>
      <c r="L52">
        <f t="shared" si="26"/>
        <v>100</v>
      </c>
      <c r="O52">
        <f t="shared" si="27"/>
        <v>2337</v>
      </c>
      <c r="P52">
        <f t="shared" si="28"/>
        <v>100</v>
      </c>
      <c r="S52">
        <f t="shared" si="29"/>
        <v>338</v>
      </c>
      <c r="T52">
        <f t="shared" si="30"/>
        <v>100</v>
      </c>
      <c r="W52">
        <f t="shared" si="31"/>
        <v>74</v>
      </c>
      <c r="X52">
        <f t="shared" si="32"/>
        <v>100</v>
      </c>
    </row>
    <row r="56" spans="2:24" x14ac:dyDescent="0.3">
      <c r="B56" s="1" t="s">
        <v>39</v>
      </c>
      <c r="C56" s="3" t="s">
        <v>8</v>
      </c>
      <c r="D56" s="3" t="s">
        <v>2</v>
      </c>
      <c r="F56" s="1" t="s">
        <v>7</v>
      </c>
      <c r="G56" s="3" t="s">
        <v>8</v>
      </c>
      <c r="H56" s="3" t="s">
        <v>2</v>
      </c>
      <c r="J56" s="1" t="s">
        <v>14</v>
      </c>
      <c r="K56" s="3" t="s">
        <v>8</v>
      </c>
      <c r="L56" s="3" t="s">
        <v>2</v>
      </c>
      <c r="N56" s="1" t="s">
        <v>20</v>
      </c>
      <c r="O56" s="3" t="s">
        <v>8</v>
      </c>
      <c r="P56" s="3" t="s">
        <v>2</v>
      </c>
      <c r="R56" s="1" t="s">
        <v>26</v>
      </c>
      <c r="S56" s="3" t="s">
        <v>8</v>
      </c>
      <c r="T56" s="3" t="s">
        <v>2</v>
      </c>
      <c r="V56" s="1" t="s">
        <v>31</v>
      </c>
      <c r="W56" s="3" t="s">
        <v>8</v>
      </c>
      <c r="X56" s="3" t="s">
        <v>2</v>
      </c>
    </row>
    <row r="57" spans="2:24" x14ac:dyDescent="0.3">
      <c r="B57" s="5">
        <v>0</v>
      </c>
      <c r="C57">
        <f>C49+G49+K49+O49+S49+W49</f>
        <v>1986</v>
      </c>
      <c r="D57">
        <f>C57/$C$60*100</f>
        <v>46.674500587544067</v>
      </c>
      <c r="F57" s="5">
        <v>0</v>
      </c>
      <c r="G57">
        <v>774</v>
      </c>
      <c r="H57">
        <v>53.122855181880581</v>
      </c>
      <c r="J57" s="5">
        <v>0</v>
      </c>
      <c r="K57">
        <v>457</v>
      </c>
      <c r="L57">
        <v>44.069431051108971</v>
      </c>
      <c r="N57" s="5">
        <v>0</v>
      </c>
      <c r="O57">
        <v>493</v>
      </c>
      <c r="P57">
        <v>44.494584837545126</v>
      </c>
      <c r="R57" s="5">
        <v>0</v>
      </c>
      <c r="S57">
        <v>184</v>
      </c>
      <c r="T57">
        <v>38.81856540084388</v>
      </c>
      <c r="V57" s="5">
        <v>0</v>
      </c>
      <c r="W57">
        <v>78</v>
      </c>
      <c r="X57">
        <v>43.575418994413404</v>
      </c>
    </row>
    <row r="58" spans="2:24" x14ac:dyDescent="0.3">
      <c r="B58" s="5">
        <v>1</v>
      </c>
      <c r="C58">
        <f t="shared" ref="C58:C60" si="33">C50+G50+K50+O50+S50+W50</f>
        <v>161</v>
      </c>
      <c r="D58">
        <f t="shared" ref="D58:D60" si="34">C58/$C$60*100</f>
        <v>3.7837837837837842</v>
      </c>
      <c r="F58" s="5">
        <v>1</v>
      </c>
      <c r="G58">
        <v>43</v>
      </c>
      <c r="H58">
        <v>2.9512697323266988</v>
      </c>
      <c r="J58" s="5">
        <v>1</v>
      </c>
      <c r="K58">
        <v>47</v>
      </c>
      <c r="L58">
        <v>4.532304725168756</v>
      </c>
      <c r="N58" s="5">
        <v>1</v>
      </c>
      <c r="O58">
        <v>49</v>
      </c>
      <c r="P58">
        <v>4.4223826714801442</v>
      </c>
      <c r="R58" s="5">
        <v>1</v>
      </c>
      <c r="S58">
        <v>11</v>
      </c>
      <c r="T58">
        <v>2.3206751054852321</v>
      </c>
      <c r="V58" s="5">
        <v>1</v>
      </c>
      <c r="W58">
        <v>11</v>
      </c>
      <c r="X58">
        <v>6.1452513966480442</v>
      </c>
    </row>
    <row r="59" spans="2:24" x14ac:dyDescent="0.3">
      <c r="B59" s="5">
        <v>2</v>
      </c>
      <c r="C59">
        <f t="shared" si="33"/>
        <v>2108</v>
      </c>
      <c r="D59">
        <f t="shared" si="34"/>
        <v>49.541715628672151</v>
      </c>
      <c r="F59" s="5">
        <v>2</v>
      </c>
      <c r="G59">
        <v>640</v>
      </c>
      <c r="H59">
        <v>43.925875085792725</v>
      </c>
      <c r="J59" s="5">
        <v>2</v>
      </c>
      <c r="K59">
        <v>533</v>
      </c>
      <c r="L59">
        <v>51.398264223722279</v>
      </c>
      <c r="N59" s="5">
        <v>2</v>
      </c>
      <c r="O59">
        <v>566</v>
      </c>
      <c r="P59">
        <v>51.08303249097473</v>
      </c>
      <c r="R59" s="5">
        <v>2</v>
      </c>
      <c r="S59">
        <v>279</v>
      </c>
      <c r="T59">
        <v>58.860759493670891</v>
      </c>
      <c r="V59" s="5">
        <v>2</v>
      </c>
      <c r="W59">
        <v>90</v>
      </c>
      <c r="X59">
        <v>50.279329608938554</v>
      </c>
    </row>
    <row r="60" spans="2:24" x14ac:dyDescent="0.3">
      <c r="C60">
        <f t="shared" si="33"/>
        <v>4255</v>
      </c>
      <c r="D60">
        <f t="shared" si="34"/>
        <v>100</v>
      </c>
      <c r="G60">
        <v>1457</v>
      </c>
      <c r="H60">
        <v>100</v>
      </c>
      <c r="K60">
        <v>1037</v>
      </c>
      <c r="L60">
        <v>100</v>
      </c>
      <c r="O60">
        <v>1108</v>
      </c>
      <c r="P60">
        <v>100</v>
      </c>
      <c r="S60">
        <v>474</v>
      </c>
      <c r="T60">
        <v>100</v>
      </c>
      <c r="W60">
        <v>179</v>
      </c>
      <c r="X60">
        <v>100</v>
      </c>
    </row>
    <row r="63" spans="2:24" x14ac:dyDescent="0.3">
      <c r="R63" s="1" t="s">
        <v>40</v>
      </c>
      <c r="S63" s="3" t="s">
        <v>8</v>
      </c>
      <c r="T63" s="3" t="s">
        <v>2</v>
      </c>
    </row>
    <row r="64" spans="2:24" x14ac:dyDescent="0.3">
      <c r="R64" s="5">
        <v>0</v>
      </c>
      <c r="S64">
        <f>S57+W57</f>
        <v>262</v>
      </c>
      <c r="T64">
        <f>S64/653*100</f>
        <v>40.12251148545176</v>
      </c>
    </row>
    <row r="65" spans="18:20" x14ac:dyDescent="0.3">
      <c r="R65" s="5">
        <v>1</v>
      </c>
      <c r="S65">
        <f t="shared" ref="S65:S67" si="35">S58+W58</f>
        <v>22</v>
      </c>
      <c r="T65">
        <f t="shared" ref="T65:T67" si="36">S65/653*100</f>
        <v>3.3690658499234303</v>
      </c>
    </row>
    <row r="66" spans="18:20" x14ac:dyDescent="0.3">
      <c r="R66" s="5">
        <v>2</v>
      </c>
      <c r="S66">
        <f t="shared" si="35"/>
        <v>369</v>
      </c>
      <c r="T66">
        <f t="shared" si="36"/>
        <v>56.508422664624817</v>
      </c>
    </row>
    <row r="67" spans="18:20" x14ac:dyDescent="0.3">
      <c r="S67">
        <f t="shared" si="35"/>
        <v>653</v>
      </c>
      <c r="T67">
        <f t="shared" si="36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C93C-3544-4A73-837F-8154FB191E24}">
  <dimension ref="A1:X81"/>
  <sheetViews>
    <sheetView topLeftCell="A61" workbookViewId="0">
      <selection activeCell="M81" sqref="M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1" t="s">
        <v>1</v>
      </c>
      <c r="C2" s="2">
        <v>0</v>
      </c>
      <c r="D2" s="3" t="s">
        <v>2</v>
      </c>
      <c r="F2" s="11" t="s">
        <v>3</v>
      </c>
      <c r="G2" s="2">
        <v>0</v>
      </c>
      <c r="H2" s="3" t="s">
        <v>2</v>
      </c>
      <c r="J2" s="11" t="s">
        <v>4</v>
      </c>
      <c r="K2" s="2">
        <v>0</v>
      </c>
      <c r="L2" s="3" t="s">
        <v>2</v>
      </c>
      <c r="N2" s="11" t="s">
        <v>5</v>
      </c>
      <c r="O2" s="2">
        <v>0</v>
      </c>
      <c r="P2" s="3" t="s">
        <v>2</v>
      </c>
      <c r="R2" s="11" t="s">
        <v>6</v>
      </c>
      <c r="S2" s="2">
        <v>0</v>
      </c>
      <c r="T2" s="3" t="s">
        <v>2</v>
      </c>
      <c r="V2" s="11" t="s">
        <v>41</v>
      </c>
      <c r="W2" s="3" t="s">
        <v>8</v>
      </c>
      <c r="X2" s="3" t="s">
        <v>2</v>
      </c>
    </row>
    <row r="3" spans="1:24" x14ac:dyDescent="0.3">
      <c r="B3" s="10">
        <v>0</v>
      </c>
      <c r="C3">
        <v>148</v>
      </c>
      <c r="D3">
        <f>C3/469*100</f>
        <v>31.556503198294244</v>
      </c>
      <c r="F3" s="8">
        <v>0</v>
      </c>
      <c r="G3">
        <v>117</v>
      </c>
      <c r="H3">
        <f>G3/298*100</f>
        <v>39.261744966442954</v>
      </c>
      <c r="J3" s="8">
        <v>0</v>
      </c>
      <c r="K3">
        <v>233</v>
      </c>
      <c r="L3">
        <f>K3/630*100</f>
        <v>36.984126984126988</v>
      </c>
      <c r="N3" s="12">
        <v>0</v>
      </c>
      <c r="O3">
        <v>3</v>
      </c>
      <c r="P3">
        <v>100</v>
      </c>
      <c r="R3" s="8">
        <v>0</v>
      </c>
      <c r="S3">
        <v>15</v>
      </c>
      <c r="T3">
        <f>S3/57*100</f>
        <v>26.315789473684209</v>
      </c>
      <c r="V3" s="12">
        <v>0</v>
      </c>
      <c r="W3">
        <f>C3+G3+K3+O3+S3</f>
        <v>516</v>
      </c>
      <c r="X3">
        <f t="shared" ref="X3:X8" si="0">W3/$W$8*100</f>
        <v>35.415236787920385</v>
      </c>
    </row>
    <row r="4" spans="1:24" x14ac:dyDescent="0.3">
      <c r="B4" s="8">
        <v>1</v>
      </c>
      <c r="C4">
        <v>19</v>
      </c>
      <c r="D4">
        <f t="shared" ref="D4:D8" si="1">C4/469*100</f>
        <v>4.0511727078891262</v>
      </c>
      <c r="F4" s="8">
        <v>1</v>
      </c>
      <c r="G4">
        <v>7</v>
      </c>
      <c r="H4">
        <f t="shared" ref="H4:H8" si="2">G4/298*100</f>
        <v>2.348993288590604</v>
      </c>
      <c r="J4" s="8">
        <v>1</v>
      </c>
      <c r="K4">
        <v>18</v>
      </c>
      <c r="L4">
        <f t="shared" ref="L4:L8" si="3">K4/630*100</f>
        <v>2.8571428571428572</v>
      </c>
      <c r="N4" s="5">
        <v>1</v>
      </c>
      <c r="O4">
        <v>0</v>
      </c>
      <c r="P4">
        <v>0</v>
      </c>
      <c r="R4" s="8">
        <v>1</v>
      </c>
      <c r="S4">
        <v>2</v>
      </c>
      <c r="T4">
        <f t="shared" ref="T4:T8" si="4">S4/57*100</f>
        <v>3.5087719298245612</v>
      </c>
      <c r="V4" s="5">
        <v>1</v>
      </c>
      <c r="W4">
        <f t="shared" ref="W4:W8" si="5">C4+G4+K4+O4+S4</f>
        <v>46</v>
      </c>
      <c r="X4">
        <f t="shared" si="0"/>
        <v>3.1571722717913522</v>
      </c>
    </row>
    <row r="5" spans="1:24" x14ac:dyDescent="0.3">
      <c r="B5" s="8">
        <v>2</v>
      </c>
      <c r="C5">
        <v>209</v>
      </c>
      <c r="D5">
        <f t="shared" si="1"/>
        <v>44.562899786780385</v>
      </c>
      <c r="F5" s="10">
        <v>2</v>
      </c>
      <c r="G5">
        <v>118</v>
      </c>
      <c r="H5">
        <f t="shared" si="2"/>
        <v>39.597315436241608</v>
      </c>
      <c r="J5" s="10">
        <v>2</v>
      </c>
      <c r="K5">
        <v>235</v>
      </c>
      <c r="L5">
        <f t="shared" si="3"/>
        <v>37.301587301587304</v>
      </c>
      <c r="N5" s="8">
        <v>2</v>
      </c>
      <c r="O5">
        <v>0</v>
      </c>
      <c r="P5">
        <v>0</v>
      </c>
      <c r="R5" s="10">
        <v>2</v>
      </c>
      <c r="S5">
        <v>32</v>
      </c>
      <c r="T5">
        <f t="shared" si="4"/>
        <v>56.140350877192979</v>
      </c>
      <c r="V5" s="5">
        <v>2</v>
      </c>
      <c r="W5">
        <f t="shared" si="5"/>
        <v>594</v>
      </c>
      <c r="X5">
        <f t="shared" si="0"/>
        <v>40.768702814001372</v>
      </c>
    </row>
    <row r="6" spans="1:24" x14ac:dyDescent="0.3">
      <c r="B6" s="8">
        <v>3</v>
      </c>
      <c r="C6">
        <v>16</v>
      </c>
      <c r="D6">
        <f t="shared" si="1"/>
        <v>3.4115138592750531</v>
      </c>
      <c r="F6" s="8">
        <v>3</v>
      </c>
      <c r="G6">
        <v>9</v>
      </c>
      <c r="H6">
        <f t="shared" si="2"/>
        <v>3.0201342281879198</v>
      </c>
      <c r="J6" s="8">
        <v>3</v>
      </c>
      <c r="K6">
        <v>18</v>
      </c>
      <c r="L6">
        <f t="shared" si="3"/>
        <v>2.8571428571428572</v>
      </c>
      <c r="N6" s="8">
        <v>3</v>
      </c>
      <c r="O6">
        <v>0</v>
      </c>
      <c r="P6">
        <v>0</v>
      </c>
      <c r="R6" s="8">
        <v>3</v>
      </c>
      <c r="S6">
        <v>0</v>
      </c>
      <c r="T6">
        <f t="shared" si="4"/>
        <v>0</v>
      </c>
      <c r="V6" s="5">
        <v>3</v>
      </c>
      <c r="W6">
        <f t="shared" si="5"/>
        <v>43</v>
      </c>
      <c r="X6">
        <f t="shared" si="0"/>
        <v>2.9512697323266988</v>
      </c>
    </row>
    <row r="7" spans="1:24" x14ac:dyDescent="0.3">
      <c r="B7" s="8">
        <v>4</v>
      </c>
      <c r="C7">
        <v>77</v>
      </c>
      <c r="D7">
        <f t="shared" si="1"/>
        <v>16.417910447761194</v>
      </c>
      <c r="F7" s="8">
        <v>4</v>
      </c>
      <c r="G7">
        <v>47</v>
      </c>
      <c r="H7">
        <f t="shared" si="2"/>
        <v>15.771812080536913</v>
      </c>
      <c r="J7" s="8">
        <v>4</v>
      </c>
      <c r="K7">
        <v>126</v>
      </c>
      <c r="L7">
        <f t="shared" si="3"/>
        <v>20</v>
      </c>
      <c r="N7" s="5">
        <v>4</v>
      </c>
      <c r="O7">
        <v>0</v>
      </c>
      <c r="P7">
        <v>0</v>
      </c>
      <c r="R7" s="8">
        <v>4</v>
      </c>
      <c r="S7">
        <v>8</v>
      </c>
      <c r="T7">
        <f t="shared" si="4"/>
        <v>14.035087719298245</v>
      </c>
      <c r="V7" s="5">
        <v>4</v>
      </c>
      <c r="W7">
        <f t="shared" si="5"/>
        <v>258</v>
      </c>
      <c r="X7">
        <f t="shared" si="0"/>
        <v>17.707618393960193</v>
      </c>
    </row>
    <row r="8" spans="1:24" x14ac:dyDescent="0.3">
      <c r="C8" s="6">
        <f>SUM(C3:C7)</f>
        <v>469</v>
      </c>
      <c r="D8">
        <f t="shared" si="1"/>
        <v>100</v>
      </c>
      <c r="G8" s="6">
        <f>SUM(G3:G7)</f>
        <v>298</v>
      </c>
      <c r="H8">
        <f t="shared" si="2"/>
        <v>100</v>
      </c>
      <c r="K8" s="6">
        <f>SUM(K3:K7)</f>
        <v>630</v>
      </c>
      <c r="L8">
        <f t="shared" si="3"/>
        <v>100</v>
      </c>
      <c r="O8" s="6">
        <v>3</v>
      </c>
      <c r="P8">
        <v>100</v>
      </c>
      <c r="S8" s="6">
        <f>SUM(S3:S7)</f>
        <v>57</v>
      </c>
      <c r="T8">
        <f t="shared" si="4"/>
        <v>100</v>
      </c>
      <c r="W8">
        <f t="shared" si="5"/>
        <v>1457</v>
      </c>
      <c r="X8">
        <f t="shared" si="0"/>
        <v>100</v>
      </c>
    </row>
    <row r="11" spans="1:24" s="13" customFormat="1" x14ac:dyDescent="0.3"/>
    <row r="12" spans="1:24" x14ac:dyDescent="0.3">
      <c r="A12" t="s">
        <v>9</v>
      </c>
    </row>
    <row r="13" spans="1:24" x14ac:dyDescent="0.3">
      <c r="B13" s="11" t="s">
        <v>10</v>
      </c>
      <c r="C13" s="2">
        <v>0</v>
      </c>
      <c r="D13" s="3" t="s">
        <v>2</v>
      </c>
      <c r="F13" s="11" t="s">
        <v>11</v>
      </c>
      <c r="G13" s="2">
        <v>0</v>
      </c>
      <c r="H13" s="3" t="s">
        <v>2</v>
      </c>
      <c r="J13" s="11" t="s">
        <v>12</v>
      </c>
      <c r="K13" s="2">
        <v>0</v>
      </c>
      <c r="L13" s="3" t="s">
        <v>2</v>
      </c>
      <c r="N13" s="11" t="s">
        <v>13</v>
      </c>
      <c r="O13" s="2">
        <v>0</v>
      </c>
      <c r="P13" s="3" t="s">
        <v>2</v>
      </c>
      <c r="V13" s="11" t="s">
        <v>42</v>
      </c>
      <c r="W13" s="3" t="s">
        <v>8</v>
      </c>
      <c r="X13" s="3" t="s">
        <v>2</v>
      </c>
    </row>
    <row r="14" spans="1:24" x14ac:dyDescent="0.3">
      <c r="B14" s="12">
        <v>0</v>
      </c>
      <c r="C14">
        <v>1</v>
      </c>
      <c r="D14">
        <v>100</v>
      </c>
      <c r="F14" s="8">
        <v>0</v>
      </c>
      <c r="G14">
        <v>3</v>
      </c>
      <c r="H14">
        <f>G14/7*100</f>
        <v>42.857142857142854</v>
      </c>
      <c r="J14" s="10">
        <v>0</v>
      </c>
      <c r="K14">
        <v>193</v>
      </c>
      <c r="L14">
        <f>K14/714*100</f>
        <v>27.030812324929972</v>
      </c>
      <c r="N14" s="10">
        <v>0</v>
      </c>
      <c r="O14">
        <v>101</v>
      </c>
      <c r="P14">
        <f>O14/315*100</f>
        <v>32.063492063492063</v>
      </c>
      <c r="V14" s="12">
        <v>0</v>
      </c>
      <c r="W14">
        <f>C14+G14+K14+O14</f>
        <v>298</v>
      </c>
      <c r="X14">
        <f t="shared" ref="X14:X19" si="6">W14/$W$19*100</f>
        <v>28.736740597878494</v>
      </c>
    </row>
    <row r="15" spans="1:24" x14ac:dyDescent="0.3">
      <c r="B15" s="5">
        <v>1</v>
      </c>
      <c r="C15">
        <v>0</v>
      </c>
      <c r="D15">
        <v>0</v>
      </c>
      <c r="F15" s="8">
        <v>1</v>
      </c>
      <c r="G15">
        <v>0</v>
      </c>
      <c r="H15">
        <f t="shared" ref="H15:H19" si="7">G15/7*100</f>
        <v>0</v>
      </c>
      <c r="J15" s="8">
        <v>1</v>
      </c>
      <c r="K15">
        <v>34</v>
      </c>
      <c r="L15">
        <f t="shared" ref="L15:L19" si="8">K15/714*100</f>
        <v>4.7619047619047619</v>
      </c>
      <c r="N15" s="8">
        <v>1</v>
      </c>
      <c r="O15">
        <v>13</v>
      </c>
      <c r="P15">
        <f t="shared" ref="P15:P19" si="9">O15/315*100</f>
        <v>4.1269841269841265</v>
      </c>
      <c r="V15" s="5">
        <v>1</v>
      </c>
      <c r="W15">
        <f t="shared" ref="W15:W19" si="10">C15+G15+K15+O15</f>
        <v>47</v>
      </c>
      <c r="X15">
        <f t="shared" si="6"/>
        <v>4.532304725168756</v>
      </c>
    </row>
    <row r="16" spans="1:24" x14ac:dyDescent="0.3">
      <c r="B16" s="5">
        <v>2</v>
      </c>
      <c r="C16">
        <v>0</v>
      </c>
      <c r="D16">
        <v>0</v>
      </c>
      <c r="F16" s="8">
        <v>2</v>
      </c>
      <c r="G16">
        <v>2</v>
      </c>
      <c r="H16">
        <f t="shared" si="7"/>
        <v>28.571428571428569</v>
      </c>
      <c r="J16" s="8">
        <v>2</v>
      </c>
      <c r="K16">
        <v>346</v>
      </c>
      <c r="L16">
        <f t="shared" si="8"/>
        <v>48.459383753501399</v>
      </c>
      <c r="N16" s="8">
        <v>2</v>
      </c>
      <c r="O16">
        <v>138</v>
      </c>
      <c r="P16">
        <f t="shared" si="9"/>
        <v>43.80952380952381</v>
      </c>
      <c r="V16" s="5">
        <v>2</v>
      </c>
      <c r="W16">
        <f t="shared" si="10"/>
        <v>486</v>
      </c>
      <c r="X16">
        <f t="shared" si="6"/>
        <v>46.865959498553522</v>
      </c>
    </row>
    <row r="17" spans="1:24" x14ac:dyDescent="0.3">
      <c r="B17" s="5">
        <v>3</v>
      </c>
      <c r="C17">
        <v>0</v>
      </c>
      <c r="D17">
        <v>0</v>
      </c>
      <c r="F17" s="10">
        <v>3</v>
      </c>
      <c r="G17">
        <v>1</v>
      </c>
      <c r="H17">
        <f t="shared" si="7"/>
        <v>14.285714285714285</v>
      </c>
      <c r="J17" s="8">
        <v>3</v>
      </c>
      <c r="K17">
        <v>36</v>
      </c>
      <c r="L17">
        <f t="shared" si="8"/>
        <v>5.0420168067226889</v>
      </c>
      <c r="N17" s="8">
        <v>3</v>
      </c>
      <c r="O17">
        <v>10</v>
      </c>
      <c r="P17">
        <f t="shared" si="9"/>
        <v>3.1746031746031744</v>
      </c>
      <c r="V17" s="5">
        <v>3</v>
      </c>
      <c r="W17">
        <f t="shared" si="10"/>
        <v>47</v>
      </c>
      <c r="X17">
        <f t="shared" si="6"/>
        <v>4.532304725168756</v>
      </c>
    </row>
    <row r="18" spans="1:24" x14ac:dyDescent="0.3">
      <c r="B18" s="5">
        <v>4</v>
      </c>
      <c r="C18">
        <v>0</v>
      </c>
      <c r="D18">
        <v>0</v>
      </c>
      <c r="F18" s="8">
        <v>4</v>
      </c>
      <c r="G18">
        <v>1</v>
      </c>
      <c r="H18">
        <f t="shared" si="7"/>
        <v>14.285714285714285</v>
      </c>
      <c r="J18" s="8">
        <v>4</v>
      </c>
      <c r="K18">
        <v>105</v>
      </c>
      <c r="L18">
        <f t="shared" si="8"/>
        <v>14.705882352941178</v>
      </c>
      <c r="N18" s="8">
        <v>4</v>
      </c>
      <c r="O18">
        <v>53</v>
      </c>
      <c r="P18">
        <f t="shared" si="9"/>
        <v>16.825396825396826</v>
      </c>
      <c r="V18" s="5">
        <v>4</v>
      </c>
      <c r="W18">
        <f t="shared" si="10"/>
        <v>159</v>
      </c>
      <c r="X18">
        <f t="shared" si="6"/>
        <v>15.332690453230471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7"/>
        <v>100</v>
      </c>
      <c r="K19" s="6">
        <f>SUM(K14:K18)</f>
        <v>714</v>
      </c>
      <c r="L19">
        <f t="shared" si="8"/>
        <v>100</v>
      </c>
      <c r="O19" s="6">
        <f>SUM(O14:O18)</f>
        <v>315</v>
      </c>
      <c r="P19">
        <f t="shared" si="9"/>
        <v>100</v>
      </c>
      <c r="W19">
        <f t="shared" si="10"/>
        <v>1037</v>
      </c>
      <c r="X19">
        <f t="shared" si="6"/>
        <v>100</v>
      </c>
    </row>
    <row r="22" spans="1:24" s="13" customFormat="1" x14ac:dyDescent="0.3"/>
    <row r="23" spans="1:24" x14ac:dyDescent="0.3">
      <c r="A23" t="s">
        <v>15</v>
      </c>
    </row>
    <row r="24" spans="1:24" x14ac:dyDescent="0.3">
      <c r="B24" s="11" t="s">
        <v>16</v>
      </c>
      <c r="C24" s="2">
        <v>0</v>
      </c>
      <c r="D24" s="3" t="s">
        <v>2</v>
      </c>
      <c r="F24" s="11" t="s">
        <v>17</v>
      </c>
      <c r="G24" s="2">
        <v>0</v>
      </c>
      <c r="H24" s="3" t="s">
        <v>2</v>
      </c>
      <c r="J24" s="11" t="s">
        <v>18</v>
      </c>
      <c r="K24" s="2">
        <v>0</v>
      </c>
      <c r="L24" s="3" t="s">
        <v>2</v>
      </c>
      <c r="N24" s="11" t="s">
        <v>19</v>
      </c>
      <c r="O24" s="2">
        <v>0</v>
      </c>
      <c r="P24" s="3" t="s">
        <v>2</v>
      </c>
      <c r="V24" s="11" t="s">
        <v>43</v>
      </c>
      <c r="W24" s="3" t="s">
        <v>8</v>
      </c>
      <c r="X24" s="3" t="s">
        <v>2</v>
      </c>
    </row>
    <row r="25" spans="1:24" x14ac:dyDescent="0.3">
      <c r="B25" s="12">
        <v>0</v>
      </c>
      <c r="C25">
        <v>0</v>
      </c>
      <c r="D25">
        <v>0</v>
      </c>
      <c r="F25" s="10">
        <v>0</v>
      </c>
      <c r="G25">
        <v>31</v>
      </c>
      <c r="H25">
        <f>G25/99*100</f>
        <v>31.313131313131315</v>
      </c>
      <c r="J25" s="10">
        <v>0</v>
      </c>
      <c r="K25">
        <v>286</v>
      </c>
      <c r="L25">
        <f>K25/1001*100</f>
        <v>28.571428571428569</v>
      </c>
      <c r="N25" s="8">
        <v>0</v>
      </c>
      <c r="O25">
        <v>2</v>
      </c>
      <c r="P25">
        <f>O25/7*100</f>
        <v>28.571428571428569</v>
      </c>
      <c r="V25" s="12">
        <v>0</v>
      </c>
      <c r="W25">
        <f>C25+G25+K25+O25</f>
        <v>319</v>
      </c>
      <c r="X25">
        <f t="shared" ref="X25:X30" si="11">W25/$W$30*100</f>
        <v>28.790613718411549</v>
      </c>
    </row>
    <row r="26" spans="1:24" x14ac:dyDescent="0.3">
      <c r="B26" s="5">
        <v>1</v>
      </c>
      <c r="C26">
        <v>0</v>
      </c>
      <c r="D26">
        <v>0</v>
      </c>
      <c r="F26" s="8">
        <v>1</v>
      </c>
      <c r="G26">
        <v>3</v>
      </c>
      <c r="H26">
        <f t="shared" ref="H26:H30" si="12">G26/99*100</f>
        <v>3.0303030303030303</v>
      </c>
      <c r="J26" s="8">
        <v>1</v>
      </c>
      <c r="K26">
        <v>41</v>
      </c>
      <c r="L26">
        <f t="shared" ref="L26:L30" si="13">K26/1001*100</f>
        <v>4.0959040959040962</v>
      </c>
      <c r="N26" s="8">
        <v>1</v>
      </c>
      <c r="O26">
        <v>0</v>
      </c>
      <c r="P26">
        <f t="shared" ref="P26:P30" si="14">O26/7*100</f>
        <v>0</v>
      </c>
      <c r="V26" s="5">
        <v>1</v>
      </c>
      <c r="W26">
        <f t="shared" ref="W26:W30" si="15">C26+G26+K26+O26</f>
        <v>44</v>
      </c>
      <c r="X26">
        <f t="shared" si="11"/>
        <v>3.9711191335740073</v>
      </c>
    </row>
    <row r="27" spans="1:24" x14ac:dyDescent="0.3">
      <c r="B27" s="5">
        <v>2</v>
      </c>
      <c r="C27">
        <v>1</v>
      </c>
      <c r="D27">
        <v>100</v>
      </c>
      <c r="F27" s="8">
        <v>2</v>
      </c>
      <c r="G27">
        <v>52</v>
      </c>
      <c r="H27">
        <f t="shared" si="12"/>
        <v>52.525252525252533</v>
      </c>
      <c r="J27" s="8">
        <v>2</v>
      </c>
      <c r="K27">
        <v>467</v>
      </c>
      <c r="L27">
        <f t="shared" si="13"/>
        <v>46.653346653346652</v>
      </c>
      <c r="N27" s="10">
        <v>2</v>
      </c>
      <c r="O27">
        <v>2</v>
      </c>
      <c r="P27">
        <f t="shared" si="14"/>
        <v>28.571428571428569</v>
      </c>
      <c r="V27" s="5">
        <v>2</v>
      </c>
      <c r="W27">
        <f t="shared" si="15"/>
        <v>522</v>
      </c>
      <c r="X27">
        <f t="shared" si="11"/>
        <v>47.111913357400717</v>
      </c>
    </row>
    <row r="28" spans="1:24" x14ac:dyDescent="0.3">
      <c r="B28" s="5">
        <v>3</v>
      </c>
      <c r="C28">
        <v>0</v>
      </c>
      <c r="D28">
        <v>0</v>
      </c>
      <c r="F28" s="8">
        <v>3</v>
      </c>
      <c r="G28">
        <v>3</v>
      </c>
      <c r="H28">
        <f t="shared" si="12"/>
        <v>3.0303030303030303</v>
      </c>
      <c r="J28" s="8">
        <v>3</v>
      </c>
      <c r="K28">
        <v>44</v>
      </c>
      <c r="L28">
        <f t="shared" si="13"/>
        <v>4.395604395604396</v>
      </c>
      <c r="N28" s="8">
        <v>3</v>
      </c>
      <c r="O28">
        <v>2</v>
      </c>
      <c r="P28">
        <f t="shared" si="14"/>
        <v>28.571428571428569</v>
      </c>
      <c r="V28" s="5">
        <v>3</v>
      </c>
      <c r="W28">
        <f t="shared" si="15"/>
        <v>49</v>
      </c>
      <c r="X28">
        <f t="shared" si="11"/>
        <v>4.4223826714801442</v>
      </c>
    </row>
    <row r="29" spans="1:24" x14ac:dyDescent="0.3">
      <c r="B29" s="8">
        <v>4</v>
      </c>
      <c r="C29">
        <v>0</v>
      </c>
      <c r="D29">
        <v>0</v>
      </c>
      <c r="F29" s="8">
        <v>4</v>
      </c>
      <c r="G29">
        <v>10</v>
      </c>
      <c r="H29">
        <f t="shared" si="12"/>
        <v>10.1010101010101</v>
      </c>
      <c r="J29" s="8">
        <v>4</v>
      </c>
      <c r="K29">
        <v>163</v>
      </c>
      <c r="L29">
        <f t="shared" si="13"/>
        <v>16.283716283716284</v>
      </c>
      <c r="N29" s="5">
        <v>4</v>
      </c>
      <c r="O29">
        <v>1</v>
      </c>
      <c r="P29">
        <f t="shared" si="14"/>
        <v>14.285714285714285</v>
      </c>
      <c r="V29" s="5">
        <v>4</v>
      </c>
      <c r="W29">
        <f t="shared" si="15"/>
        <v>174</v>
      </c>
      <c r="X29">
        <f t="shared" si="11"/>
        <v>15.703971119133575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12"/>
        <v>100</v>
      </c>
      <c r="K30" s="6">
        <f>SUM(K25:K29)</f>
        <v>1001</v>
      </c>
      <c r="L30">
        <f t="shared" si="13"/>
        <v>100</v>
      </c>
      <c r="O30" s="6">
        <f>SUM(O25:O29)</f>
        <v>7</v>
      </c>
      <c r="P30">
        <f t="shared" si="14"/>
        <v>100</v>
      </c>
      <c r="W30">
        <f t="shared" si="15"/>
        <v>1108</v>
      </c>
      <c r="X30">
        <f t="shared" si="11"/>
        <v>100</v>
      </c>
    </row>
    <row r="33" spans="1:24" s="13" customFormat="1" x14ac:dyDescent="0.3"/>
    <row r="34" spans="1:24" x14ac:dyDescent="0.3">
      <c r="A34" t="s">
        <v>21</v>
      </c>
    </row>
    <row r="35" spans="1:24" x14ac:dyDescent="0.3">
      <c r="B35" s="11" t="s">
        <v>22</v>
      </c>
      <c r="C35" s="2">
        <v>0</v>
      </c>
      <c r="D35" s="3" t="s">
        <v>2</v>
      </c>
      <c r="F35" s="11" t="s">
        <v>23</v>
      </c>
      <c r="G35" s="2">
        <v>0</v>
      </c>
      <c r="H35" s="3" t="s">
        <v>2</v>
      </c>
      <c r="J35" s="11" t="s">
        <v>24</v>
      </c>
      <c r="K35" s="2">
        <v>0</v>
      </c>
      <c r="L35" s="3" t="s">
        <v>2</v>
      </c>
      <c r="N35" s="11" t="s">
        <v>25</v>
      </c>
      <c r="O35" s="2">
        <v>0</v>
      </c>
      <c r="P35" s="3" t="s">
        <v>2</v>
      </c>
      <c r="V35" s="11" t="s">
        <v>44</v>
      </c>
      <c r="W35" s="3" t="s">
        <v>8</v>
      </c>
      <c r="X35" s="3" t="s">
        <v>2</v>
      </c>
    </row>
    <row r="36" spans="1:24" x14ac:dyDescent="0.3">
      <c r="B36" s="10">
        <v>0</v>
      </c>
      <c r="C36">
        <v>0</v>
      </c>
      <c r="D36">
        <v>0</v>
      </c>
      <c r="F36" s="10">
        <v>0</v>
      </c>
      <c r="G36">
        <v>110</v>
      </c>
      <c r="H36">
        <f>G36/455*100</f>
        <v>24.175824175824175</v>
      </c>
      <c r="J36" s="10">
        <v>0</v>
      </c>
      <c r="K36">
        <v>0</v>
      </c>
      <c r="L36">
        <v>0</v>
      </c>
      <c r="N36" s="8">
        <v>0</v>
      </c>
      <c r="O36">
        <v>4</v>
      </c>
      <c r="P36">
        <f>O36/15*100</f>
        <v>26.666666666666668</v>
      </c>
      <c r="V36" s="12">
        <v>0</v>
      </c>
      <c r="W36">
        <f>C36+G36+K36+O36</f>
        <v>114</v>
      </c>
      <c r="X36">
        <f t="shared" ref="X36:X41" si="16">W36/$W$41*100</f>
        <v>24.050632911392405</v>
      </c>
    </row>
    <row r="37" spans="1:24" x14ac:dyDescent="0.3">
      <c r="B37" s="5">
        <v>1</v>
      </c>
      <c r="C37">
        <v>0</v>
      </c>
      <c r="D37">
        <v>0</v>
      </c>
      <c r="F37" s="8">
        <v>1</v>
      </c>
      <c r="G37">
        <v>12</v>
      </c>
      <c r="H37">
        <f t="shared" ref="H37:H41" si="17">G37/455*100</f>
        <v>2.6373626373626373</v>
      </c>
      <c r="J37" s="5">
        <v>1</v>
      </c>
      <c r="K37">
        <v>0</v>
      </c>
      <c r="L37">
        <v>0</v>
      </c>
      <c r="N37" s="8">
        <v>1</v>
      </c>
      <c r="O37">
        <v>1</v>
      </c>
      <c r="P37">
        <f t="shared" ref="P37:P41" si="18">O37/15*100</f>
        <v>6.666666666666667</v>
      </c>
      <c r="V37" s="5">
        <v>1</v>
      </c>
      <c r="W37">
        <f t="shared" ref="W37:W41" si="19">C37+G37+K37+O37</f>
        <v>13</v>
      </c>
      <c r="X37">
        <f t="shared" si="16"/>
        <v>2.7426160337552745</v>
      </c>
    </row>
    <row r="38" spans="1:24" x14ac:dyDescent="0.3">
      <c r="B38" s="5">
        <v>2</v>
      </c>
      <c r="C38">
        <v>1</v>
      </c>
      <c r="D38">
        <v>100</v>
      </c>
      <c r="F38" s="8">
        <v>2</v>
      </c>
      <c r="G38">
        <v>253</v>
      </c>
      <c r="H38">
        <f t="shared" si="17"/>
        <v>55.604395604395606</v>
      </c>
      <c r="J38" s="8">
        <v>2</v>
      </c>
      <c r="K38">
        <v>3</v>
      </c>
      <c r="L38">
        <v>100</v>
      </c>
      <c r="N38" s="10">
        <v>2</v>
      </c>
      <c r="O38">
        <v>9</v>
      </c>
      <c r="P38">
        <f t="shared" si="18"/>
        <v>60</v>
      </c>
      <c r="V38" s="5">
        <v>2</v>
      </c>
      <c r="W38">
        <f t="shared" si="19"/>
        <v>266</v>
      </c>
      <c r="X38">
        <f t="shared" si="16"/>
        <v>56.118143459915615</v>
      </c>
    </row>
    <row r="39" spans="1:24" x14ac:dyDescent="0.3">
      <c r="B39" s="5">
        <v>3</v>
      </c>
      <c r="C39">
        <v>0</v>
      </c>
      <c r="D39">
        <v>0</v>
      </c>
      <c r="F39" s="8">
        <v>3</v>
      </c>
      <c r="G39">
        <v>11</v>
      </c>
      <c r="H39">
        <f t="shared" si="17"/>
        <v>2.4175824175824179</v>
      </c>
      <c r="J39" s="5">
        <v>3</v>
      </c>
      <c r="K39">
        <v>0</v>
      </c>
      <c r="L39">
        <v>0</v>
      </c>
      <c r="N39" s="8">
        <v>3</v>
      </c>
      <c r="O39">
        <v>0</v>
      </c>
      <c r="P39">
        <f t="shared" si="18"/>
        <v>0</v>
      </c>
      <c r="V39" s="5">
        <v>3</v>
      </c>
      <c r="W39">
        <f t="shared" si="19"/>
        <v>11</v>
      </c>
      <c r="X39">
        <f t="shared" si="16"/>
        <v>2.3206751054852321</v>
      </c>
    </row>
    <row r="40" spans="1:24" x14ac:dyDescent="0.3">
      <c r="B40" s="5">
        <v>4</v>
      </c>
      <c r="C40">
        <v>0</v>
      </c>
      <c r="D40">
        <v>0</v>
      </c>
      <c r="F40" s="8">
        <v>4</v>
      </c>
      <c r="G40">
        <v>69</v>
      </c>
      <c r="H40">
        <f t="shared" si="17"/>
        <v>15.164835164835164</v>
      </c>
      <c r="J40" s="8">
        <v>4</v>
      </c>
      <c r="K40">
        <v>0</v>
      </c>
      <c r="L40">
        <v>0</v>
      </c>
      <c r="N40" s="8">
        <v>4</v>
      </c>
      <c r="O40">
        <v>1</v>
      </c>
      <c r="P40">
        <f t="shared" si="18"/>
        <v>6.666666666666667</v>
      </c>
      <c r="V40" s="5">
        <v>4</v>
      </c>
      <c r="W40">
        <f t="shared" si="19"/>
        <v>70</v>
      </c>
      <c r="X40">
        <f t="shared" si="16"/>
        <v>14.767932489451477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7"/>
        <v>100</v>
      </c>
      <c r="K41">
        <v>3</v>
      </c>
      <c r="L41">
        <v>100</v>
      </c>
      <c r="O41" s="6">
        <f>SUM(O36:O40)</f>
        <v>15</v>
      </c>
      <c r="P41">
        <f t="shared" si="18"/>
        <v>100</v>
      </c>
      <c r="W41">
        <f t="shared" si="19"/>
        <v>474</v>
      </c>
      <c r="X41">
        <f t="shared" si="16"/>
        <v>100</v>
      </c>
    </row>
    <row r="44" spans="1:24" s="13" customFormat="1" x14ac:dyDescent="0.3"/>
    <row r="45" spans="1:24" x14ac:dyDescent="0.3">
      <c r="A45" t="s">
        <v>27</v>
      </c>
    </row>
    <row r="46" spans="1:24" x14ac:dyDescent="0.3">
      <c r="B46" s="11" t="s">
        <v>28</v>
      </c>
      <c r="C46" s="2">
        <v>0</v>
      </c>
      <c r="D46" s="3" t="s">
        <v>2</v>
      </c>
      <c r="F46" s="11" t="s">
        <v>29</v>
      </c>
      <c r="G46" s="2">
        <v>0</v>
      </c>
      <c r="H46" s="3" t="s">
        <v>2</v>
      </c>
      <c r="J46" s="11" t="s">
        <v>30</v>
      </c>
      <c r="K46" s="2">
        <v>0</v>
      </c>
      <c r="L46" s="3" t="s">
        <v>2</v>
      </c>
      <c r="V46" s="11" t="s">
        <v>45</v>
      </c>
      <c r="W46" s="3" t="s">
        <v>8</v>
      </c>
      <c r="X46" s="3" t="s">
        <v>2</v>
      </c>
    </row>
    <row r="47" spans="1:24" x14ac:dyDescent="0.3">
      <c r="B47" s="8">
        <v>0</v>
      </c>
      <c r="C47">
        <v>46</v>
      </c>
      <c r="D47">
        <f>C47/164*100</f>
        <v>28.04878048780488</v>
      </c>
      <c r="F47" s="8">
        <v>0</v>
      </c>
      <c r="G47">
        <v>6</v>
      </c>
      <c r="H47">
        <f>G47/13*100</f>
        <v>46.153846153846153</v>
      </c>
      <c r="J47" s="10">
        <v>0</v>
      </c>
      <c r="K47">
        <v>1</v>
      </c>
      <c r="L47">
        <v>50</v>
      </c>
      <c r="V47" s="12">
        <v>0</v>
      </c>
      <c r="W47">
        <f>C47+G47+K47</f>
        <v>53</v>
      </c>
      <c r="X47">
        <f t="shared" ref="X47:X52" si="20">W47/$W$52*100</f>
        <v>29.608938547486037</v>
      </c>
    </row>
    <row r="48" spans="1:24" x14ac:dyDescent="0.3">
      <c r="B48" s="8">
        <v>1</v>
      </c>
      <c r="C48">
        <v>8</v>
      </c>
      <c r="D48">
        <f t="shared" ref="D48:D52" si="21">C48/164*100</f>
        <v>4.8780487804878048</v>
      </c>
      <c r="F48" s="10">
        <v>1</v>
      </c>
      <c r="G48">
        <v>0</v>
      </c>
      <c r="H48">
        <f t="shared" ref="H48:H52" si="22">G48/13*100</f>
        <v>0</v>
      </c>
      <c r="J48" s="5">
        <v>1</v>
      </c>
      <c r="K48">
        <v>0</v>
      </c>
      <c r="L48">
        <v>0</v>
      </c>
      <c r="V48" s="5">
        <v>1</v>
      </c>
      <c r="W48">
        <f t="shared" ref="W48:W52" si="23">C48+G48+K48</f>
        <v>8</v>
      </c>
      <c r="X48">
        <f t="shared" si="20"/>
        <v>4.4692737430167595</v>
      </c>
    </row>
    <row r="49" spans="1:24" x14ac:dyDescent="0.3">
      <c r="B49" s="10">
        <v>2</v>
      </c>
      <c r="C49">
        <v>76</v>
      </c>
      <c r="D49">
        <f t="shared" si="21"/>
        <v>46.341463414634148</v>
      </c>
      <c r="F49" s="8">
        <v>2</v>
      </c>
      <c r="G49">
        <v>5</v>
      </c>
      <c r="H49">
        <f t="shared" si="22"/>
        <v>38.461538461538467</v>
      </c>
      <c r="J49" s="5">
        <v>2</v>
      </c>
      <c r="K49">
        <v>1</v>
      </c>
      <c r="L49">
        <v>50</v>
      </c>
      <c r="V49" s="5">
        <v>2</v>
      </c>
      <c r="W49">
        <f t="shared" si="23"/>
        <v>82</v>
      </c>
      <c r="X49">
        <f t="shared" si="20"/>
        <v>45.81005586592179</v>
      </c>
    </row>
    <row r="50" spans="1:24" x14ac:dyDescent="0.3">
      <c r="B50" s="8">
        <v>3</v>
      </c>
      <c r="C50">
        <v>10</v>
      </c>
      <c r="D50">
        <f t="shared" si="21"/>
        <v>6.0975609756097562</v>
      </c>
      <c r="F50" s="8">
        <v>3</v>
      </c>
      <c r="G50">
        <v>1</v>
      </c>
      <c r="H50">
        <f t="shared" si="22"/>
        <v>7.6923076923076925</v>
      </c>
      <c r="J50" s="8">
        <v>3</v>
      </c>
      <c r="K50">
        <v>0</v>
      </c>
      <c r="L50">
        <v>0</v>
      </c>
      <c r="V50" s="5">
        <v>3</v>
      </c>
      <c r="W50">
        <f t="shared" si="23"/>
        <v>11</v>
      </c>
      <c r="X50">
        <f t="shared" si="20"/>
        <v>6.1452513966480442</v>
      </c>
    </row>
    <row r="51" spans="1:24" x14ac:dyDescent="0.3">
      <c r="B51" s="8">
        <v>4</v>
      </c>
      <c r="C51">
        <v>24</v>
      </c>
      <c r="D51">
        <f t="shared" si="21"/>
        <v>14.634146341463413</v>
      </c>
      <c r="F51" s="8">
        <v>4</v>
      </c>
      <c r="G51">
        <v>1</v>
      </c>
      <c r="H51">
        <f t="shared" si="22"/>
        <v>7.6923076923076925</v>
      </c>
      <c r="J51" s="5">
        <v>4</v>
      </c>
      <c r="K51">
        <v>0</v>
      </c>
      <c r="L51">
        <v>0</v>
      </c>
      <c r="V51" s="5">
        <v>4</v>
      </c>
      <c r="W51">
        <f t="shared" si="23"/>
        <v>25</v>
      </c>
      <c r="X51">
        <f t="shared" si="20"/>
        <v>13.966480446927374</v>
      </c>
    </row>
    <row r="52" spans="1:24" x14ac:dyDescent="0.3">
      <c r="C52" s="6">
        <f>SUM(C47:C51)</f>
        <v>164</v>
      </c>
      <c r="D52">
        <f t="shared" si="21"/>
        <v>100</v>
      </c>
      <c r="G52" s="6">
        <f>SUM(G47:G51)</f>
        <v>13</v>
      </c>
      <c r="H52">
        <f t="shared" si="22"/>
        <v>100</v>
      </c>
      <c r="K52" s="6">
        <v>2</v>
      </c>
      <c r="L52">
        <v>100</v>
      </c>
      <c r="W52">
        <f t="shared" si="23"/>
        <v>179</v>
      </c>
      <c r="X52">
        <f t="shared" si="20"/>
        <v>100</v>
      </c>
    </row>
    <row r="55" spans="1:24" s="13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149</v>
      </c>
      <c r="D59">
        <f t="shared" ref="D59:D64" si="24">C59/$C$64*100</f>
        <v>31.634819532908704</v>
      </c>
      <c r="F59" s="8">
        <v>0</v>
      </c>
      <c r="G59">
        <v>117</v>
      </c>
      <c r="H59">
        <v>39.261744966442954</v>
      </c>
      <c r="J59" s="5">
        <v>0</v>
      </c>
      <c r="K59">
        <f>K3+G14+G25+C36</f>
        <v>267</v>
      </c>
      <c r="L59">
        <f t="shared" ref="L59:L64" si="25">K59/$K$64*100</f>
        <v>36.227951153324291</v>
      </c>
      <c r="N59" s="5">
        <v>0</v>
      </c>
      <c r="O59">
        <f>O3+K14+K25+G36+C47</f>
        <v>638</v>
      </c>
      <c r="P59">
        <f t="shared" ref="P59:P64" si="26">O59/$O$64*100</f>
        <v>27.29995721009842</v>
      </c>
      <c r="R59" s="5">
        <v>0</v>
      </c>
      <c r="S59">
        <f>O14+O25+K36+G47</f>
        <v>109</v>
      </c>
      <c r="T59">
        <f t="shared" ref="T59:T64" si="27">S59/$S$64*100</f>
        <v>32.248520710059168</v>
      </c>
      <c r="V59" s="5">
        <v>0</v>
      </c>
      <c r="W59">
        <f>S3+O36+K47</f>
        <v>20</v>
      </c>
      <c r="X59">
        <f t="shared" ref="X59:X64" si="28">W59/$W$64*100</f>
        <v>27.027027027027028</v>
      </c>
    </row>
    <row r="60" spans="1:24" x14ac:dyDescent="0.3">
      <c r="B60" s="5">
        <v>1</v>
      </c>
      <c r="C60">
        <f t="shared" ref="C60:C64" si="29">C4+C15+C26</f>
        <v>19</v>
      </c>
      <c r="D60">
        <f t="shared" si="24"/>
        <v>4.0339702760084926</v>
      </c>
      <c r="F60" s="8">
        <v>1</v>
      </c>
      <c r="G60">
        <v>7</v>
      </c>
      <c r="H60">
        <v>2.348993288590604</v>
      </c>
      <c r="J60" s="5">
        <v>1</v>
      </c>
      <c r="K60">
        <f t="shared" ref="K60:K64" si="30">K4+G15+G26+C37</f>
        <v>21</v>
      </c>
      <c r="L60">
        <f t="shared" si="25"/>
        <v>2.8493894165535956</v>
      </c>
      <c r="N60" s="5">
        <v>1</v>
      </c>
      <c r="O60">
        <f t="shared" ref="O60:O64" si="31">O4+K15+K26+G37+C48</f>
        <v>95</v>
      </c>
      <c r="P60">
        <f t="shared" si="26"/>
        <v>4.0650406504065035</v>
      </c>
      <c r="R60" s="5">
        <v>1</v>
      </c>
      <c r="S60">
        <f t="shared" ref="S60:S64" si="32">O15+O26+K37+G48</f>
        <v>13</v>
      </c>
      <c r="T60">
        <f t="shared" si="27"/>
        <v>3.8461538461538463</v>
      </c>
      <c r="V60" s="5">
        <v>1</v>
      </c>
      <c r="W60">
        <f t="shared" ref="W60:W64" si="33">S4+O37+K48</f>
        <v>3</v>
      </c>
      <c r="X60">
        <f t="shared" si="28"/>
        <v>4.0540540540540544</v>
      </c>
    </row>
    <row r="61" spans="1:24" x14ac:dyDescent="0.3">
      <c r="B61" s="5">
        <v>2</v>
      </c>
      <c r="C61">
        <f t="shared" si="29"/>
        <v>210</v>
      </c>
      <c r="D61">
        <f t="shared" si="24"/>
        <v>44.585987261146499</v>
      </c>
      <c r="F61" s="8">
        <v>2</v>
      </c>
      <c r="G61">
        <v>118</v>
      </c>
      <c r="H61">
        <v>39.597315436241608</v>
      </c>
      <c r="J61" s="5">
        <v>2</v>
      </c>
      <c r="K61">
        <f t="shared" si="30"/>
        <v>290</v>
      </c>
      <c r="L61">
        <f t="shared" si="25"/>
        <v>39.348710990502035</v>
      </c>
      <c r="N61" s="5">
        <v>2</v>
      </c>
      <c r="O61">
        <f t="shared" si="31"/>
        <v>1142</v>
      </c>
      <c r="P61">
        <f t="shared" si="26"/>
        <v>48.866067608044503</v>
      </c>
      <c r="R61" s="5">
        <v>2</v>
      </c>
      <c r="S61">
        <f t="shared" si="32"/>
        <v>148</v>
      </c>
      <c r="T61">
        <f t="shared" si="27"/>
        <v>43.786982248520715</v>
      </c>
      <c r="V61" s="5">
        <v>2</v>
      </c>
      <c r="W61">
        <f t="shared" si="33"/>
        <v>42</v>
      </c>
      <c r="X61">
        <f t="shared" si="28"/>
        <v>56.756756756756758</v>
      </c>
    </row>
    <row r="62" spans="1:24" x14ac:dyDescent="0.3">
      <c r="B62" s="5">
        <v>3</v>
      </c>
      <c r="C62">
        <f t="shared" si="29"/>
        <v>16</v>
      </c>
      <c r="D62">
        <f t="shared" si="24"/>
        <v>3.397027600849257</v>
      </c>
      <c r="F62" s="8">
        <v>3</v>
      </c>
      <c r="G62">
        <v>9</v>
      </c>
      <c r="H62">
        <v>3.0201342281879198</v>
      </c>
      <c r="J62" s="5">
        <v>3</v>
      </c>
      <c r="K62">
        <f t="shared" si="30"/>
        <v>22</v>
      </c>
      <c r="L62">
        <f t="shared" si="25"/>
        <v>2.9850746268656714</v>
      </c>
      <c r="N62" s="5">
        <v>3</v>
      </c>
      <c r="O62">
        <f t="shared" si="31"/>
        <v>101</v>
      </c>
      <c r="P62">
        <f t="shared" si="26"/>
        <v>4.321780059905862</v>
      </c>
      <c r="R62" s="5">
        <v>3</v>
      </c>
      <c r="S62">
        <f t="shared" si="32"/>
        <v>13</v>
      </c>
      <c r="T62">
        <f t="shared" si="27"/>
        <v>3.8461538461538463</v>
      </c>
      <c r="V62" s="5">
        <v>3</v>
      </c>
      <c r="W62">
        <f t="shared" si="33"/>
        <v>0</v>
      </c>
      <c r="X62">
        <f t="shared" si="28"/>
        <v>0</v>
      </c>
    </row>
    <row r="63" spans="1:24" x14ac:dyDescent="0.3">
      <c r="B63" s="5">
        <v>4</v>
      </c>
      <c r="C63">
        <f t="shared" si="29"/>
        <v>77</v>
      </c>
      <c r="D63">
        <f t="shared" si="24"/>
        <v>16.348195329087048</v>
      </c>
      <c r="F63" s="8">
        <v>4</v>
      </c>
      <c r="G63">
        <v>47</v>
      </c>
      <c r="H63">
        <v>15.771812080536913</v>
      </c>
      <c r="J63" s="5">
        <v>4</v>
      </c>
      <c r="K63">
        <f t="shared" si="30"/>
        <v>137</v>
      </c>
      <c r="L63">
        <f t="shared" si="25"/>
        <v>18.588873812754407</v>
      </c>
      <c r="N63" s="5">
        <v>4</v>
      </c>
      <c r="O63">
        <f t="shared" si="31"/>
        <v>361</v>
      </c>
      <c r="P63">
        <f t="shared" si="26"/>
        <v>15.447154471544716</v>
      </c>
      <c r="R63" s="5">
        <v>4</v>
      </c>
      <c r="S63">
        <f t="shared" si="32"/>
        <v>55</v>
      </c>
      <c r="T63">
        <f t="shared" si="27"/>
        <v>16.272189349112427</v>
      </c>
      <c r="V63" s="5">
        <v>4</v>
      </c>
      <c r="W63">
        <f t="shared" si="33"/>
        <v>9</v>
      </c>
      <c r="X63">
        <f t="shared" si="28"/>
        <v>12.162162162162163</v>
      </c>
    </row>
    <row r="64" spans="1:24" x14ac:dyDescent="0.3">
      <c r="C64">
        <f t="shared" si="29"/>
        <v>471</v>
      </c>
      <c r="D64">
        <f t="shared" si="24"/>
        <v>100</v>
      </c>
      <c r="G64">
        <v>298</v>
      </c>
      <c r="H64">
        <v>100</v>
      </c>
      <c r="K64">
        <f t="shared" si="30"/>
        <v>737</v>
      </c>
      <c r="L64">
        <f t="shared" si="25"/>
        <v>100</v>
      </c>
      <c r="O64">
        <f t="shared" si="31"/>
        <v>2337</v>
      </c>
      <c r="P64">
        <f t="shared" si="26"/>
        <v>100</v>
      </c>
      <c r="S64">
        <f t="shared" si="32"/>
        <v>338</v>
      </c>
      <c r="T64">
        <f t="shared" si="27"/>
        <v>100</v>
      </c>
      <c r="W64">
        <f t="shared" si="33"/>
        <v>74</v>
      </c>
      <c r="X64">
        <f t="shared" si="28"/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43</v>
      </c>
      <c r="O66" s="3" t="s">
        <v>8</v>
      </c>
      <c r="P66" s="3" t="s">
        <v>2</v>
      </c>
      <c r="R66" s="1" t="s">
        <v>44</v>
      </c>
      <c r="S66" s="3" t="s">
        <v>8</v>
      </c>
      <c r="T66" s="3" t="s">
        <v>2</v>
      </c>
      <c r="V66" s="1" t="s">
        <v>45</v>
      </c>
      <c r="W66" s="3" t="s">
        <v>8</v>
      </c>
      <c r="X66" s="3" t="s">
        <v>2</v>
      </c>
    </row>
    <row r="67" spans="2:24" x14ac:dyDescent="0.3">
      <c r="B67" s="5">
        <v>0</v>
      </c>
      <c r="C67">
        <f t="shared" ref="C67:C72" si="34">C59+G59+K59+O59+S59+W59</f>
        <v>1300</v>
      </c>
      <c r="D67">
        <f t="shared" ref="D67:D72" si="35">C67/$C$72*100</f>
        <v>30.552291421856637</v>
      </c>
      <c r="F67" s="5">
        <v>0</v>
      </c>
      <c r="G67">
        <v>516</v>
      </c>
      <c r="H67">
        <v>35.415236787920385</v>
      </c>
      <c r="J67" s="5">
        <v>0</v>
      </c>
      <c r="K67">
        <v>298</v>
      </c>
      <c r="L67">
        <v>28.736740597878494</v>
      </c>
      <c r="N67" s="5">
        <v>0</v>
      </c>
      <c r="O67">
        <v>319</v>
      </c>
      <c r="P67">
        <v>28.790613718411549</v>
      </c>
      <c r="R67" s="5">
        <v>0</v>
      </c>
      <c r="S67">
        <v>114</v>
      </c>
      <c r="T67">
        <v>24.050632911392405</v>
      </c>
      <c r="V67" s="5">
        <v>0</v>
      </c>
      <c r="W67">
        <v>53</v>
      </c>
      <c r="X67">
        <v>29.608938547486037</v>
      </c>
    </row>
    <row r="68" spans="2:24" x14ac:dyDescent="0.3">
      <c r="B68" s="5">
        <v>1</v>
      </c>
      <c r="C68">
        <f t="shared" si="34"/>
        <v>158</v>
      </c>
      <c r="D68">
        <f t="shared" si="35"/>
        <v>3.7132784958871916</v>
      </c>
      <c r="F68" s="5">
        <v>1</v>
      </c>
      <c r="G68">
        <v>46</v>
      </c>
      <c r="H68">
        <v>3.1571722717913522</v>
      </c>
      <c r="J68" s="5">
        <v>1</v>
      </c>
      <c r="K68">
        <v>47</v>
      </c>
      <c r="L68">
        <v>4.532304725168756</v>
      </c>
      <c r="N68" s="5">
        <v>1</v>
      </c>
      <c r="O68">
        <v>44</v>
      </c>
      <c r="P68">
        <v>3.9711191335740073</v>
      </c>
      <c r="R68" s="5">
        <v>1</v>
      </c>
      <c r="S68">
        <v>13</v>
      </c>
      <c r="T68">
        <v>2.7426160337552745</v>
      </c>
      <c r="V68" s="5">
        <v>1</v>
      </c>
      <c r="W68">
        <v>8</v>
      </c>
      <c r="X68">
        <v>4.4692737430167595</v>
      </c>
    </row>
    <row r="69" spans="2:24" x14ac:dyDescent="0.3">
      <c r="B69" s="5">
        <v>2</v>
      </c>
      <c r="C69">
        <f t="shared" si="34"/>
        <v>1950</v>
      </c>
      <c r="D69">
        <f t="shared" si="35"/>
        <v>45.828437132784963</v>
      </c>
      <c r="F69" s="5">
        <v>2</v>
      </c>
      <c r="G69">
        <v>594</v>
      </c>
      <c r="H69">
        <v>40.768702814001372</v>
      </c>
      <c r="J69" s="5">
        <v>2</v>
      </c>
      <c r="K69">
        <v>486</v>
      </c>
      <c r="L69">
        <v>46.865959498553522</v>
      </c>
      <c r="N69" s="5">
        <v>2</v>
      </c>
      <c r="O69">
        <v>522</v>
      </c>
      <c r="P69">
        <v>47.111913357400717</v>
      </c>
      <c r="R69" s="5">
        <v>2</v>
      </c>
      <c r="S69">
        <v>266</v>
      </c>
      <c r="T69">
        <v>56.118143459915615</v>
      </c>
      <c r="V69" s="5">
        <v>2</v>
      </c>
      <c r="W69">
        <v>82</v>
      </c>
      <c r="X69">
        <v>45.81005586592179</v>
      </c>
    </row>
    <row r="70" spans="2:24" x14ac:dyDescent="0.3">
      <c r="B70" s="5">
        <v>3</v>
      </c>
      <c r="C70">
        <f t="shared" si="34"/>
        <v>161</v>
      </c>
      <c r="D70">
        <f t="shared" si="35"/>
        <v>3.7837837837837842</v>
      </c>
      <c r="F70" s="5">
        <v>3</v>
      </c>
      <c r="G70">
        <v>43</v>
      </c>
      <c r="H70">
        <v>2.9512697323266988</v>
      </c>
      <c r="J70" s="5">
        <v>3</v>
      </c>
      <c r="K70">
        <v>47</v>
      </c>
      <c r="L70">
        <v>4.532304725168756</v>
      </c>
      <c r="N70" s="5">
        <v>3</v>
      </c>
      <c r="O70">
        <v>49</v>
      </c>
      <c r="P70">
        <v>4.4223826714801442</v>
      </c>
      <c r="R70" s="5">
        <v>3</v>
      </c>
      <c r="S70">
        <v>11</v>
      </c>
      <c r="T70">
        <v>2.3206751054852321</v>
      </c>
      <c r="V70" s="5">
        <v>3</v>
      </c>
      <c r="W70">
        <v>11</v>
      </c>
      <c r="X70">
        <v>6.1452513966480442</v>
      </c>
    </row>
    <row r="71" spans="2:24" x14ac:dyDescent="0.3">
      <c r="B71" s="5">
        <v>4</v>
      </c>
      <c r="C71">
        <f t="shared" si="34"/>
        <v>686</v>
      </c>
      <c r="D71">
        <f t="shared" si="35"/>
        <v>16.122209165687426</v>
      </c>
      <c r="F71" s="5">
        <v>4</v>
      </c>
      <c r="G71">
        <v>258</v>
      </c>
      <c r="H71">
        <v>17.707618393960193</v>
      </c>
      <c r="J71" s="5">
        <v>4</v>
      </c>
      <c r="K71">
        <v>159</v>
      </c>
      <c r="L71">
        <v>15.332690453230471</v>
      </c>
      <c r="N71" s="5">
        <v>4</v>
      </c>
      <c r="O71">
        <v>174</v>
      </c>
      <c r="P71">
        <v>15.703971119133575</v>
      </c>
      <c r="R71" s="5">
        <v>4</v>
      </c>
      <c r="S71">
        <v>70</v>
      </c>
      <c r="T71">
        <v>14.767932489451477</v>
      </c>
      <c r="V71" s="5">
        <v>4</v>
      </c>
      <c r="W71">
        <v>25</v>
      </c>
      <c r="X71">
        <v>13.966480446927374</v>
      </c>
    </row>
    <row r="72" spans="2:24" x14ac:dyDescent="0.3">
      <c r="C72">
        <f t="shared" si="34"/>
        <v>4255</v>
      </c>
      <c r="D72">
        <f t="shared" si="35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46</v>
      </c>
      <c r="S75" s="3" t="s">
        <v>8</v>
      </c>
      <c r="T75" s="3" t="s">
        <v>2</v>
      </c>
    </row>
    <row r="76" spans="2:24" x14ac:dyDescent="0.3">
      <c r="R76" s="5">
        <v>0</v>
      </c>
      <c r="S76">
        <f t="shared" ref="S76:S81" si="36">S67+W67</f>
        <v>167</v>
      </c>
      <c r="T76">
        <f>S76/$S$81*100</f>
        <v>25.57427258805513</v>
      </c>
    </row>
    <row r="77" spans="2:24" x14ac:dyDescent="0.3">
      <c r="R77" s="5">
        <v>1</v>
      </c>
      <c r="S77">
        <f t="shared" si="36"/>
        <v>21</v>
      </c>
      <c r="T77">
        <f>S77/$S$81*100</f>
        <v>3.215926493108729</v>
      </c>
    </row>
    <row r="78" spans="2:24" x14ac:dyDescent="0.3">
      <c r="R78" s="5">
        <v>2</v>
      </c>
      <c r="S78">
        <f t="shared" si="36"/>
        <v>348</v>
      </c>
      <c r="T78">
        <f>S78/$S$81*100</f>
        <v>53.292496171516078</v>
      </c>
    </row>
    <row r="79" spans="2:24" x14ac:dyDescent="0.3">
      <c r="R79" s="5">
        <v>3</v>
      </c>
      <c r="S79">
        <f t="shared" si="36"/>
        <v>22</v>
      </c>
      <c r="T79">
        <f>S79/$S$81*100</f>
        <v>3.3690658499234303</v>
      </c>
    </row>
    <row r="80" spans="2:24" x14ac:dyDescent="0.3">
      <c r="R80" s="5">
        <v>4</v>
      </c>
      <c r="S80">
        <f t="shared" si="36"/>
        <v>95</v>
      </c>
      <c r="T80">
        <f t="shared" ref="T80" si="37">S80/$S$81*100</f>
        <v>14.548238897396631</v>
      </c>
    </row>
    <row r="81" spans="19:20" x14ac:dyDescent="0.3">
      <c r="S81">
        <f t="shared" si="36"/>
        <v>653</v>
      </c>
      <c r="T81">
        <f>S81/$S$81*100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4EDF-8789-4685-94EA-962F05605949}">
  <dimension ref="A1:X73"/>
  <sheetViews>
    <sheetView workbookViewId="0">
      <selection activeCell="J47" sqref="J47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50</v>
      </c>
      <c r="W2" s="3" t="s">
        <v>8</v>
      </c>
      <c r="X2" s="3" t="s">
        <v>2</v>
      </c>
    </row>
    <row r="3" spans="1:24" x14ac:dyDescent="0.3">
      <c r="B3" s="8">
        <v>0</v>
      </c>
      <c r="C3">
        <v>37</v>
      </c>
      <c r="D3">
        <f>C3/469*100</f>
        <v>7.8891257995735611</v>
      </c>
      <c r="F3" s="8">
        <v>0</v>
      </c>
      <c r="G3">
        <v>23</v>
      </c>
      <c r="H3">
        <f>G3/298*100</f>
        <v>7.7181208053691277</v>
      </c>
      <c r="J3" s="8">
        <v>0</v>
      </c>
      <c r="K3">
        <v>54</v>
      </c>
      <c r="L3">
        <f>K3/630*100</f>
        <v>8.5714285714285712</v>
      </c>
      <c r="N3" s="8">
        <v>0</v>
      </c>
      <c r="O3">
        <v>0</v>
      </c>
      <c r="P3">
        <v>0</v>
      </c>
      <c r="R3" s="8">
        <v>0</v>
      </c>
      <c r="S3">
        <v>6</v>
      </c>
      <c r="T3">
        <f>S3/57*100</f>
        <v>10.526315789473683</v>
      </c>
      <c r="V3" s="5">
        <v>0</v>
      </c>
      <c r="W3">
        <f>C3+G3+K3+O3+S3</f>
        <v>120</v>
      </c>
      <c r="X3">
        <f>W3/$W$7*100</f>
        <v>8.2361015785861351</v>
      </c>
    </row>
    <row r="4" spans="1:24" x14ac:dyDescent="0.3">
      <c r="B4" s="8">
        <v>1</v>
      </c>
      <c r="C4">
        <v>319</v>
      </c>
      <c r="D4">
        <f t="shared" ref="D4:D7" si="0">C4/469*100</f>
        <v>68.017057569296384</v>
      </c>
      <c r="F4" s="8">
        <v>1</v>
      </c>
      <c r="G4">
        <v>195</v>
      </c>
      <c r="H4">
        <f t="shared" ref="H4:H7" si="1">G4/298*100</f>
        <v>65.43624161073825</v>
      </c>
      <c r="J4" s="8">
        <v>1</v>
      </c>
      <c r="K4">
        <v>393</v>
      </c>
      <c r="L4">
        <f t="shared" ref="L4:L7" si="2">K4/630*100</f>
        <v>62.38095238095238</v>
      </c>
      <c r="N4" s="5">
        <v>1</v>
      </c>
      <c r="O4">
        <v>3</v>
      </c>
      <c r="P4">
        <v>100</v>
      </c>
      <c r="R4" s="8">
        <v>1</v>
      </c>
      <c r="S4">
        <v>41</v>
      </c>
      <c r="T4">
        <f t="shared" ref="T4:T7" si="3">S4/57*100</f>
        <v>71.929824561403507</v>
      </c>
      <c r="V4" s="5">
        <v>1</v>
      </c>
      <c r="W4">
        <f t="shared" ref="W4:W7" si="4">C4+G4+K4+O4+S4</f>
        <v>951</v>
      </c>
      <c r="X4">
        <f t="shared" ref="X4:X7" si="5">W4/$W$7*100</f>
        <v>65.27110501029513</v>
      </c>
    </row>
    <row r="5" spans="1:24" x14ac:dyDescent="0.3">
      <c r="B5" s="8">
        <v>2</v>
      </c>
      <c r="C5">
        <v>97</v>
      </c>
      <c r="D5">
        <f t="shared" si="0"/>
        <v>20.68230277185501</v>
      </c>
      <c r="F5" s="8">
        <v>2</v>
      </c>
      <c r="G5">
        <v>71</v>
      </c>
      <c r="H5">
        <f t="shared" si="1"/>
        <v>23.825503355704697</v>
      </c>
      <c r="J5" s="8">
        <v>2</v>
      </c>
      <c r="K5">
        <v>165</v>
      </c>
      <c r="L5">
        <f t="shared" si="2"/>
        <v>26.190476190476193</v>
      </c>
      <c r="N5" s="8">
        <v>2</v>
      </c>
      <c r="O5">
        <v>0</v>
      </c>
      <c r="P5">
        <v>0</v>
      </c>
      <c r="R5" s="8">
        <v>2</v>
      </c>
      <c r="S5">
        <v>10</v>
      </c>
      <c r="T5">
        <f t="shared" si="3"/>
        <v>17.543859649122805</v>
      </c>
      <c r="V5" s="5">
        <v>2</v>
      </c>
      <c r="W5">
        <f t="shared" si="4"/>
        <v>343</v>
      </c>
      <c r="X5">
        <f t="shared" si="5"/>
        <v>23.541523678792039</v>
      </c>
    </row>
    <row r="6" spans="1:24" x14ac:dyDescent="0.3">
      <c r="B6" s="8">
        <v>3</v>
      </c>
      <c r="C6">
        <v>16</v>
      </c>
      <c r="D6">
        <f t="shared" si="0"/>
        <v>3.4115138592750531</v>
      </c>
      <c r="F6" s="8">
        <v>3</v>
      </c>
      <c r="G6">
        <v>9</v>
      </c>
      <c r="H6">
        <f t="shared" si="1"/>
        <v>3.0201342281879198</v>
      </c>
      <c r="J6" s="8">
        <v>3</v>
      </c>
      <c r="K6">
        <v>18</v>
      </c>
      <c r="L6">
        <f t="shared" si="2"/>
        <v>2.8571428571428572</v>
      </c>
      <c r="N6" s="5">
        <v>3</v>
      </c>
      <c r="O6">
        <v>0</v>
      </c>
      <c r="P6">
        <v>0</v>
      </c>
      <c r="R6" s="8">
        <v>3</v>
      </c>
      <c r="S6">
        <v>0</v>
      </c>
      <c r="T6">
        <f t="shared" si="3"/>
        <v>0</v>
      </c>
      <c r="V6" s="5">
        <v>3</v>
      </c>
      <c r="W6">
        <f t="shared" si="4"/>
        <v>43</v>
      </c>
      <c r="X6">
        <f t="shared" si="5"/>
        <v>2.9512697323266988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51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8">
        <v>0</v>
      </c>
      <c r="G13">
        <v>0</v>
      </c>
      <c r="H13">
        <f>G13/7*100</f>
        <v>0</v>
      </c>
      <c r="J13" s="8">
        <v>0</v>
      </c>
      <c r="K13">
        <v>64</v>
      </c>
      <c r="L13">
        <f>K13/714*100</f>
        <v>8.9635854341736696</v>
      </c>
      <c r="N13" s="8">
        <v>0</v>
      </c>
      <c r="O13">
        <v>29</v>
      </c>
      <c r="P13">
        <f>O13/315*100</f>
        <v>9.2063492063492074</v>
      </c>
      <c r="V13" s="5">
        <v>0</v>
      </c>
      <c r="W13">
        <f>C13+G13+K13+O13</f>
        <v>93</v>
      </c>
      <c r="X13">
        <f>W13/$W$17*100</f>
        <v>8.9681774349083891</v>
      </c>
    </row>
    <row r="14" spans="1:24" x14ac:dyDescent="0.3">
      <c r="B14" s="5">
        <v>1</v>
      </c>
      <c r="C14">
        <v>1</v>
      </c>
      <c r="D14">
        <v>100</v>
      </c>
      <c r="F14" s="8">
        <v>1</v>
      </c>
      <c r="G14">
        <v>4</v>
      </c>
      <c r="H14">
        <f t="shared" ref="H14:H17" si="6">G14/7*100</f>
        <v>57.142857142857139</v>
      </c>
      <c r="J14" s="8">
        <v>1</v>
      </c>
      <c r="K14">
        <v>480</v>
      </c>
      <c r="L14">
        <f t="shared" ref="L14:L17" si="7">K14/714*100</f>
        <v>67.226890756302524</v>
      </c>
      <c r="N14" s="8">
        <v>1</v>
      </c>
      <c r="O14">
        <v>204</v>
      </c>
      <c r="P14">
        <f t="shared" ref="P14:P17" si="8">O14/315*100</f>
        <v>64.761904761904759</v>
      </c>
      <c r="V14" s="5">
        <v>1</v>
      </c>
      <c r="W14">
        <f t="shared" ref="W14:W17" si="9">C14+G14+K14+O14</f>
        <v>689</v>
      </c>
      <c r="X14">
        <f t="shared" ref="X14:X17" si="10">W14/$W$17*100</f>
        <v>66.441658630665373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2</v>
      </c>
      <c r="H15">
        <f t="shared" si="6"/>
        <v>28.571428571428569</v>
      </c>
      <c r="J15" s="8">
        <v>2</v>
      </c>
      <c r="K15">
        <v>134</v>
      </c>
      <c r="L15">
        <f t="shared" si="7"/>
        <v>18.767507002801121</v>
      </c>
      <c r="N15" s="8">
        <v>2</v>
      </c>
      <c r="O15">
        <v>72</v>
      </c>
      <c r="P15">
        <f t="shared" si="8"/>
        <v>22.857142857142858</v>
      </c>
      <c r="V15" s="5">
        <v>2</v>
      </c>
      <c r="W15">
        <f t="shared" si="9"/>
        <v>208</v>
      </c>
      <c r="X15">
        <f t="shared" si="10"/>
        <v>20.057859209257472</v>
      </c>
    </row>
    <row r="16" spans="1:24" x14ac:dyDescent="0.3">
      <c r="B16" s="5">
        <v>3</v>
      </c>
      <c r="C16">
        <v>0</v>
      </c>
      <c r="D16">
        <v>0</v>
      </c>
      <c r="F16" s="8">
        <v>3</v>
      </c>
      <c r="G16">
        <v>1</v>
      </c>
      <c r="H16">
        <f t="shared" si="6"/>
        <v>14.285714285714285</v>
      </c>
      <c r="J16" s="8">
        <v>3</v>
      </c>
      <c r="K16">
        <v>36</v>
      </c>
      <c r="L16">
        <f t="shared" si="7"/>
        <v>5.0420168067226889</v>
      </c>
      <c r="N16" s="8">
        <v>3</v>
      </c>
      <c r="O16">
        <v>10</v>
      </c>
      <c r="P16">
        <f t="shared" si="8"/>
        <v>3.1746031746031744</v>
      </c>
      <c r="V16" s="5">
        <v>3</v>
      </c>
      <c r="W16">
        <f t="shared" si="9"/>
        <v>47</v>
      </c>
      <c r="X16">
        <f t="shared" si="10"/>
        <v>4.532304725168756</v>
      </c>
    </row>
    <row r="17" spans="1:24" x14ac:dyDescent="0.3">
      <c r="C17">
        <v>1</v>
      </c>
      <c r="D17">
        <v>100</v>
      </c>
      <c r="G17" s="6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52</v>
      </c>
      <c r="O22" s="2">
        <v>0</v>
      </c>
      <c r="P22" s="3" t="s">
        <v>2</v>
      </c>
      <c r="V22" s="1" t="s">
        <v>53</v>
      </c>
      <c r="W22" s="3" t="s">
        <v>8</v>
      </c>
      <c r="X22" s="3" t="s">
        <v>2</v>
      </c>
    </row>
    <row r="23" spans="1:24" x14ac:dyDescent="0.3">
      <c r="B23" s="8">
        <v>0</v>
      </c>
      <c r="C23">
        <v>0</v>
      </c>
      <c r="D23">
        <v>0</v>
      </c>
      <c r="F23" s="8">
        <v>0</v>
      </c>
      <c r="G23">
        <v>5</v>
      </c>
      <c r="H23">
        <f>G23/99*100</f>
        <v>5.0505050505050502</v>
      </c>
      <c r="J23" s="8">
        <v>0</v>
      </c>
      <c r="K23">
        <v>55</v>
      </c>
      <c r="L23">
        <f>K23/1001*100</f>
        <v>5.4945054945054945</v>
      </c>
      <c r="N23" s="8">
        <v>0</v>
      </c>
      <c r="O23">
        <v>0</v>
      </c>
      <c r="P23">
        <f>O23/7*100</f>
        <v>0</v>
      </c>
      <c r="V23" s="5">
        <v>0</v>
      </c>
      <c r="W23">
        <f>C23+G23+K23+O23</f>
        <v>60</v>
      </c>
      <c r="X23">
        <f>W23/$W$27*100</f>
        <v>5.4151624548736459</v>
      </c>
    </row>
    <row r="24" spans="1:24" x14ac:dyDescent="0.3">
      <c r="B24" s="5">
        <v>1</v>
      </c>
      <c r="C24">
        <v>1</v>
      </c>
      <c r="D24">
        <v>100</v>
      </c>
      <c r="F24" s="8">
        <v>1</v>
      </c>
      <c r="G24">
        <v>71</v>
      </c>
      <c r="H24">
        <f t="shared" ref="H24:H27" si="11">G24/99*100</f>
        <v>71.717171717171709</v>
      </c>
      <c r="J24" s="8">
        <v>1</v>
      </c>
      <c r="K24">
        <v>688</v>
      </c>
      <c r="L24">
        <f t="shared" ref="L24:L27" si="12">K24/1001*100</f>
        <v>68.731268731268742</v>
      </c>
      <c r="N24" s="8">
        <v>1</v>
      </c>
      <c r="O24">
        <v>5</v>
      </c>
      <c r="P24">
        <f t="shared" ref="P24:P27" si="13">O24/7*100</f>
        <v>71.428571428571431</v>
      </c>
      <c r="V24" s="5">
        <v>1</v>
      </c>
      <c r="W24">
        <f t="shared" ref="W24:W27" si="14">C24+G24+K24+O24</f>
        <v>765</v>
      </c>
      <c r="X24">
        <f t="shared" ref="X24:X27" si="15">W24/$W$27*100</f>
        <v>69.04332129963899</v>
      </c>
    </row>
    <row r="25" spans="1:24" x14ac:dyDescent="0.3">
      <c r="B25" s="5">
        <v>2</v>
      </c>
      <c r="C25">
        <v>0</v>
      </c>
      <c r="D25">
        <v>0</v>
      </c>
      <c r="F25" s="8">
        <v>2</v>
      </c>
      <c r="G25">
        <v>20</v>
      </c>
      <c r="H25">
        <f t="shared" si="11"/>
        <v>20.202020202020201</v>
      </c>
      <c r="J25" s="8">
        <v>2</v>
      </c>
      <c r="K25">
        <v>214</v>
      </c>
      <c r="L25">
        <f t="shared" si="12"/>
        <v>21.378621378621379</v>
      </c>
      <c r="N25" s="8">
        <v>2</v>
      </c>
      <c r="O25">
        <v>0</v>
      </c>
      <c r="P25">
        <f t="shared" si="13"/>
        <v>0</v>
      </c>
      <c r="V25" s="5">
        <v>2</v>
      </c>
      <c r="W25">
        <f t="shared" si="14"/>
        <v>234</v>
      </c>
      <c r="X25">
        <f t="shared" si="15"/>
        <v>21.119133574007222</v>
      </c>
    </row>
    <row r="26" spans="1:24" x14ac:dyDescent="0.3">
      <c r="B26" s="5">
        <v>3</v>
      </c>
      <c r="C26">
        <v>0</v>
      </c>
      <c r="D26">
        <v>0</v>
      </c>
      <c r="F26" s="8">
        <v>3</v>
      </c>
      <c r="G26">
        <v>3</v>
      </c>
      <c r="H26">
        <f t="shared" si="11"/>
        <v>3.0303030303030303</v>
      </c>
      <c r="J26" s="8">
        <v>3</v>
      </c>
      <c r="K26">
        <v>44</v>
      </c>
      <c r="L26">
        <f t="shared" si="12"/>
        <v>4.395604395604396</v>
      </c>
      <c r="N26" s="8">
        <v>3</v>
      </c>
      <c r="O26">
        <v>2</v>
      </c>
      <c r="P26">
        <f t="shared" si="13"/>
        <v>28.571428571428569</v>
      </c>
      <c r="V26" s="5">
        <v>3</v>
      </c>
      <c r="W26">
        <f t="shared" si="14"/>
        <v>49</v>
      </c>
      <c r="X26">
        <f t="shared" si="15"/>
        <v>4.4223826714801442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54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8">
        <v>0</v>
      </c>
      <c r="G33">
        <v>26</v>
      </c>
      <c r="H33">
        <f>G33/445*100</f>
        <v>5.8426966292134832</v>
      </c>
      <c r="J33" s="8">
        <v>0</v>
      </c>
      <c r="K33">
        <v>0</v>
      </c>
      <c r="L33">
        <f>K33/3*100</f>
        <v>0</v>
      </c>
      <c r="N33" s="8">
        <v>0</v>
      </c>
      <c r="O33">
        <v>0</v>
      </c>
      <c r="P33">
        <f>O33/15*100</f>
        <v>0</v>
      </c>
      <c r="V33" s="5">
        <v>0</v>
      </c>
      <c r="W33">
        <f>C33+G33+K33+O33</f>
        <v>26</v>
      </c>
      <c r="X33">
        <f>W33/$W$37*100</f>
        <v>5.6034482758620694</v>
      </c>
    </row>
    <row r="34" spans="1:24" x14ac:dyDescent="0.3">
      <c r="B34" s="8">
        <v>1</v>
      </c>
      <c r="C34">
        <v>1</v>
      </c>
      <c r="D34">
        <v>100</v>
      </c>
      <c r="F34" s="8">
        <v>1</v>
      </c>
      <c r="G34">
        <v>324</v>
      </c>
      <c r="H34">
        <f t="shared" ref="H34:H37" si="16">G34/445*100</f>
        <v>72.80898876404494</v>
      </c>
      <c r="J34" s="8">
        <v>1</v>
      </c>
      <c r="K34">
        <v>2</v>
      </c>
      <c r="L34">
        <f t="shared" ref="L34:L37" si="17">K34/3*100</f>
        <v>66.666666666666657</v>
      </c>
      <c r="N34" s="8">
        <v>1</v>
      </c>
      <c r="O34">
        <v>13</v>
      </c>
      <c r="P34">
        <f t="shared" ref="P34:P37" si="18">O34/15*100</f>
        <v>86.666666666666671</v>
      </c>
      <c r="V34" s="5">
        <v>1</v>
      </c>
      <c r="W34">
        <f t="shared" ref="W34:W37" si="19">C34+G34+K34+O34</f>
        <v>340</v>
      </c>
      <c r="X34">
        <f t="shared" ref="X34:X37" si="20">W34/$W$37*100</f>
        <v>73.275862068965509</v>
      </c>
    </row>
    <row r="35" spans="1:24" x14ac:dyDescent="0.3">
      <c r="B35" s="5">
        <v>2</v>
      </c>
      <c r="C35">
        <v>0</v>
      </c>
      <c r="D35">
        <v>0</v>
      </c>
      <c r="F35" s="8">
        <v>2</v>
      </c>
      <c r="G35">
        <v>85</v>
      </c>
      <c r="H35">
        <f t="shared" si="16"/>
        <v>19.101123595505616</v>
      </c>
      <c r="J35" s="5">
        <v>2</v>
      </c>
      <c r="K35">
        <v>1</v>
      </c>
      <c r="L35">
        <f t="shared" si="17"/>
        <v>33.333333333333329</v>
      </c>
      <c r="N35" s="8">
        <v>2</v>
      </c>
      <c r="O35">
        <v>2</v>
      </c>
      <c r="P35">
        <f t="shared" si="18"/>
        <v>13.333333333333334</v>
      </c>
      <c r="V35" s="5">
        <v>2</v>
      </c>
      <c r="W35">
        <f t="shared" si="19"/>
        <v>88</v>
      </c>
      <c r="X35">
        <f t="shared" si="20"/>
        <v>18.96551724137931</v>
      </c>
    </row>
    <row r="36" spans="1:24" x14ac:dyDescent="0.3">
      <c r="B36" s="5">
        <v>3</v>
      </c>
      <c r="C36">
        <v>0</v>
      </c>
      <c r="D36">
        <v>0</v>
      </c>
      <c r="F36" s="8">
        <v>3</v>
      </c>
      <c r="G36">
        <v>10</v>
      </c>
      <c r="H36">
        <f t="shared" si="16"/>
        <v>2.2471910112359552</v>
      </c>
      <c r="J36" s="5">
        <v>3</v>
      </c>
      <c r="K36">
        <v>0</v>
      </c>
      <c r="L36">
        <f t="shared" si="17"/>
        <v>0</v>
      </c>
      <c r="N36" s="8">
        <v>3</v>
      </c>
      <c r="O36">
        <v>0</v>
      </c>
      <c r="P36">
        <f t="shared" si="18"/>
        <v>0</v>
      </c>
      <c r="V36" s="5">
        <v>3</v>
      </c>
      <c r="W36">
        <f t="shared" si="19"/>
        <v>10</v>
      </c>
      <c r="X36">
        <f t="shared" si="20"/>
        <v>2.1551724137931036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55</v>
      </c>
      <c r="W42" s="3" t="s">
        <v>8</v>
      </c>
      <c r="X42" s="3" t="s">
        <v>2</v>
      </c>
    </row>
    <row r="43" spans="1:24" x14ac:dyDescent="0.3">
      <c r="B43" s="8">
        <v>0</v>
      </c>
      <c r="C43">
        <v>16</v>
      </c>
      <c r="D43">
        <f>C43/164*100</f>
        <v>9.7560975609756095</v>
      </c>
      <c r="F43" s="8">
        <v>0</v>
      </c>
      <c r="G43">
        <v>2</v>
      </c>
      <c r="H43">
        <f>G43/13*100</f>
        <v>15.384615384615385</v>
      </c>
      <c r="J43" s="5">
        <v>0</v>
      </c>
      <c r="K43">
        <v>0</v>
      </c>
      <c r="L43">
        <v>0</v>
      </c>
      <c r="V43" s="5">
        <v>0</v>
      </c>
      <c r="W43">
        <f>C43+G43+K43</f>
        <v>18</v>
      </c>
      <c r="X43">
        <f>W43/$W$47*100</f>
        <v>10.05586592178771</v>
      </c>
    </row>
    <row r="44" spans="1:24" x14ac:dyDescent="0.3">
      <c r="B44" s="8">
        <v>1</v>
      </c>
      <c r="C44">
        <v>108</v>
      </c>
      <c r="D44">
        <f t="shared" ref="D44:D47" si="21">C44/164*100</f>
        <v>65.853658536585371</v>
      </c>
      <c r="F44" s="8">
        <v>1</v>
      </c>
      <c r="G44">
        <v>8</v>
      </c>
      <c r="H44">
        <f t="shared" ref="H44:H47" si="22">G44/13*100</f>
        <v>61.53846153846154</v>
      </c>
      <c r="J44" s="8">
        <v>1</v>
      </c>
      <c r="K44">
        <v>1</v>
      </c>
      <c r="L44">
        <v>50</v>
      </c>
      <c r="V44" s="5">
        <v>1</v>
      </c>
      <c r="W44">
        <f t="shared" ref="W44:W47" si="23">C44+G44+K44</f>
        <v>117</v>
      </c>
      <c r="X44">
        <f t="shared" ref="X44:X47" si="24">W44/$W$47*100</f>
        <v>65.363128491620117</v>
      </c>
    </row>
    <row r="45" spans="1:24" x14ac:dyDescent="0.3">
      <c r="B45" s="8">
        <v>2</v>
      </c>
      <c r="C45">
        <v>30</v>
      </c>
      <c r="D45">
        <f t="shared" si="21"/>
        <v>18.292682926829269</v>
      </c>
      <c r="F45" s="8">
        <v>2</v>
      </c>
      <c r="G45">
        <v>2</v>
      </c>
      <c r="H45">
        <f t="shared" si="22"/>
        <v>15.384615384615385</v>
      </c>
      <c r="J45" s="8">
        <v>2</v>
      </c>
      <c r="K45">
        <v>1</v>
      </c>
      <c r="L45">
        <v>50</v>
      </c>
      <c r="V45" s="5">
        <v>2</v>
      </c>
      <c r="W45">
        <f t="shared" si="23"/>
        <v>33</v>
      </c>
      <c r="X45">
        <f t="shared" si="24"/>
        <v>18.435754189944134</v>
      </c>
    </row>
    <row r="46" spans="1:24" x14ac:dyDescent="0.3">
      <c r="B46" s="8">
        <v>3</v>
      </c>
      <c r="C46">
        <v>10</v>
      </c>
      <c r="D46">
        <f t="shared" si="21"/>
        <v>6.0975609756097562</v>
      </c>
      <c r="F46" s="8">
        <v>3</v>
      </c>
      <c r="G46">
        <v>1</v>
      </c>
      <c r="H46">
        <f t="shared" si="22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23"/>
        <v>11</v>
      </c>
      <c r="X46">
        <f t="shared" si="24"/>
        <v>6.1452513966480442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37</v>
      </c>
      <c r="D52">
        <f>C52/$C$56*100</f>
        <v>7.8556263269639066</v>
      </c>
      <c r="F52" s="8">
        <v>0</v>
      </c>
      <c r="G52">
        <v>23</v>
      </c>
      <c r="H52">
        <v>7.7181208053691277</v>
      </c>
      <c r="J52" s="5">
        <v>0</v>
      </c>
      <c r="K52">
        <f>K3+G13+G23+C33</f>
        <v>59</v>
      </c>
      <c r="L52">
        <f>K52/$K$56*100</f>
        <v>8.0054274084124835</v>
      </c>
      <c r="N52" s="5">
        <v>0</v>
      </c>
      <c r="O52">
        <f>O3+K13+K23+G33+C43</f>
        <v>161</v>
      </c>
      <c r="P52">
        <f>O52/$O$56*100</f>
        <v>6.9187795444778679</v>
      </c>
      <c r="R52" s="5">
        <v>0</v>
      </c>
      <c r="S52">
        <f>O13+O23+K33+G43</f>
        <v>31</v>
      </c>
      <c r="T52">
        <f>S52/$S$56*100</f>
        <v>9.1715976331360949</v>
      </c>
      <c r="V52" s="5">
        <v>0</v>
      </c>
      <c r="W52">
        <f>S3+O33+K43</f>
        <v>6</v>
      </c>
      <c r="X52">
        <f>W52/$W$56*100</f>
        <v>8.1081081081081088</v>
      </c>
    </row>
    <row r="53" spans="1:24" x14ac:dyDescent="0.3">
      <c r="B53" s="5">
        <v>1</v>
      </c>
      <c r="C53">
        <f t="shared" ref="C53:C56" si="25">C4+C14+C24</f>
        <v>321</v>
      </c>
      <c r="D53">
        <f t="shared" ref="D53:D56" si="26">C53/$C$56*100</f>
        <v>68.152866242038215</v>
      </c>
      <c r="F53" s="8">
        <v>1</v>
      </c>
      <c r="G53">
        <v>195</v>
      </c>
      <c r="H53">
        <v>65.43624161073825</v>
      </c>
      <c r="J53" s="5">
        <v>1</v>
      </c>
      <c r="K53">
        <f t="shared" ref="K53:K56" si="27">K4+G14+G24+C34</f>
        <v>469</v>
      </c>
      <c r="L53">
        <f t="shared" ref="L53:L56" si="28">K53/$K$56*100</f>
        <v>63.636363636363633</v>
      </c>
      <c r="N53" s="5">
        <v>1</v>
      </c>
      <c r="O53">
        <f t="shared" ref="O53:O56" si="29">O4+K14+K24+G34+C44</f>
        <v>1603</v>
      </c>
      <c r="P53">
        <f t="shared" ref="P53:P56" si="30">O53/$O$56*100</f>
        <v>68.886978942844863</v>
      </c>
      <c r="R53" s="5">
        <v>1</v>
      </c>
      <c r="S53">
        <f t="shared" ref="S53:S56" si="31">O14+O24+K34+G44</f>
        <v>219</v>
      </c>
      <c r="T53">
        <f t="shared" ref="T53:T56" si="32">S53/$S$56*100</f>
        <v>64.792899408284015</v>
      </c>
      <c r="V53" s="5">
        <v>1</v>
      </c>
      <c r="W53">
        <f t="shared" ref="W53:W56" si="33">S4+O34+K44</f>
        <v>55</v>
      </c>
      <c r="X53">
        <f t="shared" ref="X53:X56" si="34">W53/$W$56*100</f>
        <v>74.324324324324323</v>
      </c>
    </row>
    <row r="54" spans="1:24" x14ac:dyDescent="0.3">
      <c r="B54" s="5">
        <v>2</v>
      </c>
      <c r="C54">
        <f t="shared" si="25"/>
        <v>97</v>
      </c>
      <c r="D54">
        <f t="shared" si="26"/>
        <v>20.594479830148622</v>
      </c>
      <c r="F54" s="8">
        <v>2</v>
      </c>
      <c r="G54">
        <v>71</v>
      </c>
      <c r="H54">
        <v>23.825503355704697</v>
      </c>
      <c r="J54" s="5">
        <v>2</v>
      </c>
      <c r="K54">
        <f t="shared" si="27"/>
        <v>187</v>
      </c>
      <c r="L54">
        <f t="shared" si="28"/>
        <v>25.373134328358208</v>
      </c>
      <c r="N54" s="5">
        <v>2</v>
      </c>
      <c r="O54">
        <f t="shared" si="29"/>
        <v>463</v>
      </c>
      <c r="P54">
        <f t="shared" si="30"/>
        <v>19.896862913622691</v>
      </c>
      <c r="R54" s="5">
        <v>2</v>
      </c>
      <c r="S54">
        <f t="shared" si="31"/>
        <v>75</v>
      </c>
      <c r="T54">
        <f t="shared" si="32"/>
        <v>22.189349112426036</v>
      </c>
      <c r="V54" s="5">
        <v>2</v>
      </c>
      <c r="W54">
        <f t="shared" si="33"/>
        <v>13</v>
      </c>
      <c r="X54">
        <f t="shared" si="34"/>
        <v>17.567567567567568</v>
      </c>
    </row>
    <row r="55" spans="1:24" x14ac:dyDescent="0.3">
      <c r="B55" s="5">
        <v>3</v>
      </c>
      <c r="C55">
        <f t="shared" si="25"/>
        <v>16</v>
      </c>
      <c r="D55">
        <f t="shared" si="26"/>
        <v>3.397027600849257</v>
      </c>
      <c r="F55" s="8">
        <v>3</v>
      </c>
      <c r="G55">
        <v>9</v>
      </c>
      <c r="H55">
        <v>3.0201342281879198</v>
      </c>
      <c r="J55" s="5">
        <v>3</v>
      </c>
      <c r="K55">
        <f t="shared" si="27"/>
        <v>22</v>
      </c>
      <c r="L55">
        <f t="shared" si="28"/>
        <v>2.9850746268656714</v>
      </c>
      <c r="N55" s="5">
        <v>3</v>
      </c>
      <c r="O55">
        <f t="shared" si="29"/>
        <v>100</v>
      </c>
      <c r="P55">
        <f t="shared" si="30"/>
        <v>4.2973785990545768</v>
      </c>
      <c r="R55" s="5">
        <v>3</v>
      </c>
      <c r="S55">
        <f t="shared" si="31"/>
        <v>13</v>
      </c>
      <c r="T55">
        <f t="shared" si="32"/>
        <v>3.8461538461538463</v>
      </c>
      <c r="V55" s="5">
        <v>3</v>
      </c>
      <c r="W55">
        <f t="shared" si="33"/>
        <v>0</v>
      </c>
      <c r="X55">
        <f t="shared" si="34"/>
        <v>0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50</v>
      </c>
      <c r="G60" s="3" t="s">
        <v>8</v>
      </c>
      <c r="H60" s="3" t="s">
        <v>2</v>
      </c>
      <c r="J60" s="1" t="s">
        <v>51</v>
      </c>
      <c r="K60" s="3" t="s">
        <v>8</v>
      </c>
      <c r="L60" s="3" t="s">
        <v>2</v>
      </c>
      <c r="N60" s="1" t="s">
        <v>53</v>
      </c>
      <c r="O60" s="3" t="s">
        <v>8</v>
      </c>
      <c r="P60" s="3" t="s">
        <v>2</v>
      </c>
      <c r="R60" s="1" t="s">
        <v>54</v>
      </c>
      <c r="S60" s="3" t="s">
        <v>8</v>
      </c>
      <c r="T60" s="3" t="s">
        <v>2</v>
      </c>
      <c r="V60" s="1" t="s">
        <v>55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317</v>
      </c>
      <c r="D61">
        <f>C61/$C$65*100</f>
        <v>7.4676089517078923</v>
      </c>
      <c r="F61" s="5">
        <v>0</v>
      </c>
      <c r="G61">
        <v>120</v>
      </c>
      <c r="H61">
        <v>8.2361015785861351</v>
      </c>
      <c r="J61" s="5">
        <v>0</v>
      </c>
      <c r="K61">
        <v>93</v>
      </c>
      <c r="L61">
        <v>8.9681774349083891</v>
      </c>
      <c r="N61" s="5">
        <v>0</v>
      </c>
      <c r="O61">
        <v>60</v>
      </c>
      <c r="P61">
        <v>5.4151624548736459</v>
      </c>
      <c r="R61" s="5">
        <v>0</v>
      </c>
      <c r="S61">
        <v>26</v>
      </c>
      <c r="T61">
        <v>5.6034482758620694</v>
      </c>
      <c r="V61" s="5">
        <v>0</v>
      </c>
      <c r="W61">
        <v>18</v>
      </c>
      <c r="X61">
        <v>10.05586592178771</v>
      </c>
    </row>
    <row r="62" spans="1:24" x14ac:dyDescent="0.3">
      <c r="B62" s="5">
        <v>1</v>
      </c>
      <c r="C62">
        <f t="shared" ref="C62:C65" si="35">C53+G53+K53+O53+S53+W53</f>
        <v>2862</v>
      </c>
      <c r="D62">
        <f t="shared" ref="D62:D65" si="36">C62/$C$65*100</f>
        <v>67.420494699646639</v>
      </c>
      <c r="F62" s="5">
        <v>1</v>
      </c>
      <c r="G62">
        <v>951</v>
      </c>
      <c r="H62">
        <v>65.27110501029513</v>
      </c>
      <c r="J62" s="5">
        <v>1</v>
      </c>
      <c r="K62">
        <v>689</v>
      </c>
      <c r="L62">
        <v>66.441658630665373</v>
      </c>
      <c r="N62" s="5">
        <v>1</v>
      </c>
      <c r="O62">
        <v>765</v>
      </c>
      <c r="P62">
        <v>69.04332129963899</v>
      </c>
      <c r="R62" s="5">
        <v>1</v>
      </c>
      <c r="S62">
        <v>340</v>
      </c>
      <c r="T62">
        <v>73.275862068965509</v>
      </c>
      <c r="V62" s="5">
        <v>1</v>
      </c>
      <c r="W62">
        <v>117</v>
      </c>
      <c r="X62">
        <v>65.363128491620117</v>
      </c>
    </row>
    <row r="63" spans="1:24" x14ac:dyDescent="0.3">
      <c r="B63" s="5">
        <v>2</v>
      </c>
      <c r="C63">
        <f t="shared" si="35"/>
        <v>906</v>
      </c>
      <c r="D63">
        <f t="shared" si="36"/>
        <v>21.342756183745585</v>
      </c>
      <c r="F63" s="5">
        <v>2</v>
      </c>
      <c r="G63">
        <v>343</v>
      </c>
      <c r="H63">
        <v>23.541523678792039</v>
      </c>
      <c r="J63" s="5">
        <v>2</v>
      </c>
      <c r="K63">
        <v>208</v>
      </c>
      <c r="L63">
        <v>20.057859209257472</v>
      </c>
      <c r="N63" s="5">
        <v>2</v>
      </c>
      <c r="O63">
        <v>234</v>
      </c>
      <c r="P63">
        <v>21.119133574007222</v>
      </c>
      <c r="R63" s="5">
        <v>2</v>
      </c>
      <c r="S63">
        <v>88</v>
      </c>
      <c r="T63">
        <v>18.96551724137931</v>
      </c>
      <c r="V63" s="5">
        <v>2</v>
      </c>
      <c r="W63">
        <v>33</v>
      </c>
      <c r="X63">
        <v>18.435754189944134</v>
      </c>
    </row>
    <row r="64" spans="1:24" x14ac:dyDescent="0.3">
      <c r="B64" s="5">
        <v>3</v>
      </c>
      <c r="C64">
        <f t="shared" si="35"/>
        <v>160</v>
      </c>
      <c r="D64">
        <f t="shared" si="36"/>
        <v>3.7691401648998819</v>
      </c>
      <c r="F64" s="5">
        <v>3</v>
      </c>
      <c r="G64">
        <v>43</v>
      </c>
      <c r="H64">
        <v>2.9512697323266988</v>
      </c>
      <c r="J64" s="5">
        <v>3</v>
      </c>
      <c r="K64">
        <v>47</v>
      </c>
      <c r="L64">
        <v>4.532304725168756</v>
      </c>
      <c r="N64" s="5">
        <v>3</v>
      </c>
      <c r="O64">
        <v>49</v>
      </c>
      <c r="P64">
        <v>4.4223826714801442</v>
      </c>
      <c r="R64" s="5">
        <v>3</v>
      </c>
      <c r="S64">
        <v>10</v>
      </c>
      <c r="T64">
        <v>2.1551724137931036</v>
      </c>
      <c r="V64" s="5">
        <v>3</v>
      </c>
      <c r="W64">
        <v>11</v>
      </c>
      <c r="X64">
        <v>6.1452513966480442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56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44</v>
      </c>
      <c r="T69">
        <f>S69/$S$73*100</f>
        <v>6.8429237947122861</v>
      </c>
    </row>
    <row r="70" spans="3:24" x14ac:dyDescent="0.3">
      <c r="R70" s="5">
        <v>1</v>
      </c>
      <c r="S70">
        <f t="shared" ref="S70:S73" si="37">S62+W62</f>
        <v>457</v>
      </c>
      <c r="T70">
        <f t="shared" ref="T70:T73" si="38">S70/$S$73*100</f>
        <v>71.073094867807157</v>
      </c>
    </row>
    <row r="71" spans="3:24" x14ac:dyDescent="0.3">
      <c r="R71" s="5">
        <v>2</v>
      </c>
      <c r="S71">
        <f t="shared" si="37"/>
        <v>121</v>
      </c>
      <c r="T71">
        <f t="shared" si="38"/>
        <v>18.818040435458787</v>
      </c>
    </row>
    <row r="72" spans="3:24" x14ac:dyDescent="0.3">
      <c r="R72" s="5">
        <v>3</v>
      </c>
      <c r="S72">
        <f t="shared" si="37"/>
        <v>21</v>
      </c>
      <c r="T72">
        <f t="shared" si="38"/>
        <v>3.2659409020217729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64EA-385E-4A75-BB1F-3146A99DA890}">
  <dimension ref="A1:X73"/>
  <sheetViews>
    <sheetView workbookViewId="0">
      <selection activeCell="C69" sqref="C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50</v>
      </c>
      <c r="W2" s="3" t="s">
        <v>8</v>
      </c>
      <c r="X2" s="3" t="s">
        <v>2</v>
      </c>
    </row>
    <row r="3" spans="1:24" x14ac:dyDescent="0.3">
      <c r="B3" s="8">
        <v>0</v>
      </c>
      <c r="C3">
        <v>134</v>
      </c>
      <c r="D3">
        <f>C3/469*100</f>
        <v>28.571428571428569</v>
      </c>
      <c r="F3" s="8">
        <v>0</v>
      </c>
      <c r="G3">
        <v>123</v>
      </c>
      <c r="H3">
        <f>G3/298*100</f>
        <v>41.275167785234899</v>
      </c>
      <c r="J3" s="8">
        <v>0</v>
      </c>
      <c r="K3">
        <v>205</v>
      </c>
      <c r="L3">
        <f>K3/630*100</f>
        <v>32.539682539682538</v>
      </c>
      <c r="N3" s="8">
        <v>0</v>
      </c>
      <c r="O3">
        <v>3</v>
      </c>
      <c r="P3">
        <v>100</v>
      </c>
      <c r="R3" s="8">
        <v>0</v>
      </c>
      <c r="S3">
        <v>20</v>
      </c>
      <c r="T3">
        <f>S3/57*100</f>
        <v>35.087719298245609</v>
      </c>
      <c r="V3" s="5">
        <v>0</v>
      </c>
      <c r="W3">
        <f>C3+G3+K3+O3+S3</f>
        <v>485</v>
      </c>
      <c r="X3">
        <f>W3/$W$7*100</f>
        <v>33.287577213452302</v>
      </c>
    </row>
    <row r="4" spans="1:24" x14ac:dyDescent="0.3">
      <c r="B4" s="8">
        <v>1</v>
      </c>
      <c r="C4">
        <v>109</v>
      </c>
      <c r="D4">
        <f t="shared" ref="D4:D7" si="0">C4/469*100</f>
        <v>23.240938166311302</v>
      </c>
      <c r="F4" s="8">
        <v>1</v>
      </c>
      <c r="G4">
        <v>79</v>
      </c>
      <c r="H4">
        <f t="shared" ref="H4:H7" si="1">G4/298*100</f>
        <v>26.51006711409396</v>
      </c>
      <c r="J4" s="8">
        <v>1</v>
      </c>
      <c r="K4">
        <v>201</v>
      </c>
      <c r="L4">
        <f t="shared" ref="L4:L7" si="2">K4/630*100</f>
        <v>31.904761904761902</v>
      </c>
      <c r="N4" s="5">
        <v>1</v>
      </c>
      <c r="O4">
        <v>0</v>
      </c>
      <c r="P4">
        <v>0</v>
      </c>
      <c r="R4" s="8">
        <v>1</v>
      </c>
      <c r="S4">
        <v>11</v>
      </c>
      <c r="T4">
        <f t="shared" ref="T4:T7" si="3">S4/57*100</f>
        <v>19.298245614035086</v>
      </c>
      <c r="V4" s="5">
        <v>1</v>
      </c>
      <c r="W4">
        <f t="shared" ref="W4:W7" si="4">C4+G4+K4+O4+S4</f>
        <v>400</v>
      </c>
      <c r="X4">
        <f t="shared" ref="X4:X7" si="5">W4/$W$7*100</f>
        <v>27.453671928620455</v>
      </c>
    </row>
    <row r="5" spans="1:24" x14ac:dyDescent="0.3">
      <c r="B5" s="8">
        <v>2</v>
      </c>
      <c r="C5">
        <v>209</v>
      </c>
      <c r="D5">
        <f t="shared" si="0"/>
        <v>44.562899786780385</v>
      </c>
      <c r="F5" s="8">
        <v>2</v>
      </c>
      <c r="G5">
        <v>87</v>
      </c>
      <c r="H5">
        <f t="shared" si="1"/>
        <v>29.194630872483224</v>
      </c>
      <c r="J5" s="8">
        <v>2</v>
      </c>
      <c r="K5">
        <v>206</v>
      </c>
      <c r="L5">
        <f t="shared" si="2"/>
        <v>32.698412698412696</v>
      </c>
      <c r="N5" s="8">
        <v>2</v>
      </c>
      <c r="O5">
        <v>0</v>
      </c>
      <c r="P5">
        <v>0</v>
      </c>
      <c r="R5" s="8">
        <v>2</v>
      </c>
      <c r="S5">
        <v>26</v>
      </c>
      <c r="T5">
        <f t="shared" si="3"/>
        <v>45.614035087719294</v>
      </c>
      <c r="V5" s="5">
        <v>2</v>
      </c>
      <c r="W5">
        <f t="shared" si="4"/>
        <v>528</v>
      </c>
      <c r="X5">
        <f t="shared" si="5"/>
        <v>36.238846945778995</v>
      </c>
    </row>
    <row r="6" spans="1:24" x14ac:dyDescent="0.3">
      <c r="B6" s="8">
        <v>3</v>
      </c>
      <c r="C6">
        <v>17</v>
      </c>
      <c r="D6">
        <f t="shared" si="0"/>
        <v>3.624733475479744</v>
      </c>
      <c r="F6" s="8">
        <v>3</v>
      </c>
      <c r="G6">
        <v>9</v>
      </c>
      <c r="H6">
        <f t="shared" si="1"/>
        <v>3.0201342281879198</v>
      </c>
      <c r="J6" s="8">
        <v>3</v>
      </c>
      <c r="K6">
        <v>18</v>
      </c>
      <c r="L6">
        <f t="shared" si="2"/>
        <v>2.8571428571428572</v>
      </c>
      <c r="N6" s="5">
        <v>3</v>
      </c>
      <c r="O6">
        <v>0</v>
      </c>
      <c r="P6">
        <v>0</v>
      </c>
      <c r="R6" s="8">
        <v>3</v>
      </c>
      <c r="S6" s="6">
        <v>0</v>
      </c>
      <c r="T6">
        <f t="shared" si="3"/>
        <v>0</v>
      </c>
      <c r="V6" s="5">
        <v>3</v>
      </c>
      <c r="W6">
        <f t="shared" si="4"/>
        <v>44</v>
      </c>
      <c r="X6">
        <f t="shared" si="5"/>
        <v>3.0199039121482496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51</v>
      </c>
      <c r="W12" s="3" t="s">
        <v>8</v>
      </c>
      <c r="X12" s="3" t="s">
        <v>2</v>
      </c>
    </row>
    <row r="13" spans="1:24" x14ac:dyDescent="0.3">
      <c r="B13" s="5">
        <v>0</v>
      </c>
      <c r="C13">
        <v>1</v>
      </c>
      <c r="D13">
        <v>100</v>
      </c>
      <c r="F13" s="8">
        <v>0</v>
      </c>
      <c r="G13">
        <v>1</v>
      </c>
      <c r="H13">
        <f>G13/7*100</f>
        <v>14.285714285714285</v>
      </c>
      <c r="J13" s="8">
        <v>0</v>
      </c>
      <c r="K13">
        <v>178</v>
      </c>
      <c r="L13">
        <f>K13/714*100</f>
        <v>24.929971988795518</v>
      </c>
      <c r="N13" s="8">
        <v>0</v>
      </c>
      <c r="O13">
        <v>90</v>
      </c>
      <c r="P13">
        <f>O13/315*100</f>
        <v>28.571428571428569</v>
      </c>
      <c r="V13" s="5">
        <v>0</v>
      </c>
      <c r="W13">
        <f>C13+G13+K13+O13</f>
        <v>270</v>
      </c>
      <c r="X13">
        <f>W13/$W$17*100</f>
        <v>26.036644165863066</v>
      </c>
    </row>
    <row r="14" spans="1:24" x14ac:dyDescent="0.3">
      <c r="B14" s="5">
        <v>1</v>
      </c>
      <c r="C14">
        <v>0</v>
      </c>
      <c r="D14">
        <v>0</v>
      </c>
      <c r="F14" s="8">
        <v>1</v>
      </c>
      <c r="G14">
        <v>2</v>
      </c>
      <c r="H14">
        <f t="shared" ref="H14:H17" si="6">G14/7*100</f>
        <v>28.571428571428569</v>
      </c>
      <c r="J14" s="8">
        <v>1</v>
      </c>
      <c r="K14">
        <v>157</v>
      </c>
      <c r="L14">
        <f t="shared" ref="L14:L17" si="7">K14/714*100</f>
        <v>21.988795518207283</v>
      </c>
      <c r="N14" s="8">
        <v>1</v>
      </c>
      <c r="O14">
        <v>85</v>
      </c>
      <c r="P14">
        <f t="shared" ref="P14:P17" si="8">O14/315*100</f>
        <v>26.984126984126984</v>
      </c>
      <c r="V14" s="5">
        <v>1</v>
      </c>
      <c r="W14">
        <f t="shared" ref="W14:W17" si="9">C14+G14+K14+O14</f>
        <v>244</v>
      </c>
      <c r="X14">
        <f t="shared" ref="X14:X17" si="10">W14/$W$17*100</f>
        <v>23.52941176470588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3</v>
      </c>
      <c r="H15">
        <f t="shared" si="6"/>
        <v>42.857142857142854</v>
      </c>
      <c r="J15" s="8">
        <v>2</v>
      </c>
      <c r="K15">
        <v>342</v>
      </c>
      <c r="L15">
        <f t="shared" si="7"/>
        <v>47.899159663865547</v>
      </c>
      <c r="N15" s="8">
        <v>2</v>
      </c>
      <c r="O15">
        <v>130</v>
      </c>
      <c r="P15">
        <f t="shared" si="8"/>
        <v>41.269841269841265</v>
      </c>
      <c r="V15" s="5">
        <v>2</v>
      </c>
      <c r="W15">
        <f t="shared" si="9"/>
        <v>475</v>
      </c>
      <c r="X15">
        <f t="shared" si="10"/>
        <v>45.805207328833177</v>
      </c>
    </row>
    <row r="16" spans="1:24" x14ac:dyDescent="0.3">
      <c r="B16" s="5">
        <v>3</v>
      </c>
      <c r="C16">
        <v>0</v>
      </c>
      <c r="D16">
        <v>0</v>
      </c>
      <c r="F16" s="8">
        <v>3</v>
      </c>
      <c r="G16">
        <v>1</v>
      </c>
      <c r="H16">
        <f t="shared" si="6"/>
        <v>14.285714285714285</v>
      </c>
      <c r="J16" s="8">
        <v>3</v>
      </c>
      <c r="K16">
        <v>37</v>
      </c>
      <c r="L16">
        <f t="shared" si="7"/>
        <v>5.1820728291316529</v>
      </c>
      <c r="N16" s="8">
        <v>3</v>
      </c>
      <c r="O16">
        <v>10</v>
      </c>
      <c r="P16">
        <f t="shared" si="8"/>
        <v>3.1746031746031744</v>
      </c>
      <c r="V16" s="5">
        <v>3</v>
      </c>
      <c r="W16">
        <f t="shared" si="9"/>
        <v>48</v>
      </c>
      <c r="X16">
        <f t="shared" si="10"/>
        <v>4.628736740597879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52</v>
      </c>
      <c r="O22" s="2">
        <v>0</v>
      </c>
      <c r="P22" s="3" t="s">
        <v>2</v>
      </c>
      <c r="V22" s="1" t="s">
        <v>53</v>
      </c>
      <c r="W22" s="3" t="s">
        <v>8</v>
      </c>
      <c r="X22" s="3" t="s">
        <v>2</v>
      </c>
    </row>
    <row r="23" spans="1:24" x14ac:dyDescent="0.3">
      <c r="B23" s="8">
        <v>0</v>
      </c>
      <c r="C23">
        <v>1</v>
      </c>
      <c r="D23">
        <v>100</v>
      </c>
      <c r="F23" s="8">
        <v>0</v>
      </c>
      <c r="G23">
        <v>25</v>
      </c>
      <c r="H23">
        <f>G23/99*100</f>
        <v>25.252525252525253</v>
      </c>
      <c r="J23" s="8">
        <v>0</v>
      </c>
      <c r="K23">
        <v>268</v>
      </c>
      <c r="L23">
        <f>K23/1001*100</f>
        <v>26.773226773226771</v>
      </c>
      <c r="N23" s="8">
        <v>0</v>
      </c>
      <c r="O23">
        <v>3</v>
      </c>
      <c r="P23">
        <f>O23/7*100</f>
        <v>42.857142857142854</v>
      </c>
      <c r="V23" s="5">
        <v>0</v>
      </c>
      <c r="W23">
        <f>C23+G23+K23+O23</f>
        <v>297</v>
      </c>
      <c r="X23">
        <f>W23/$W$27*100</f>
        <v>26.805054151624546</v>
      </c>
    </row>
    <row r="24" spans="1:24" x14ac:dyDescent="0.3">
      <c r="B24" s="5">
        <v>1</v>
      </c>
      <c r="C24">
        <v>0</v>
      </c>
      <c r="D24">
        <v>0</v>
      </c>
      <c r="F24" s="8">
        <v>1</v>
      </c>
      <c r="G24">
        <v>20</v>
      </c>
      <c r="H24">
        <f t="shared" ref="H24:H27" si="11">G24/99*100</f>
        <v>20.202020202020201</v>
      </c>
      <c r="J24" s="8">
        <v>1</v>
      </c>
      <c r="K24">
        <v>241</v>
      </c>
      <c r="L24">
        <f t="shared" ref="L24:L27" si="12">K24/1001*100</f>
        <v>24.075924075924078</v>
      </c>
      <c r="N24" s="8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261</v>
      </c>
      <c r="X24">
        <f t="shared" ref="X24:X27" si="15">W24/$W$27*100</f>
        <v>23.555956678700358</v>
      </c>
    </row>
    <row r="25" spans="1:24" x14ac:dyDescent="0.3">
      <c r="B25" s="5">
        <v>2</v>
      </c>
      <c r="C25">
        <v>0</v>
      </c>
      <c r="D25">
        <v>0</v>
      </c>
      <c r="F25" s="8">
        <v>2</v>
      </c>
      <c r="G25">
        <v>51</v>
      </c>
      <c r="H25">
        <f t="shared" si="11"/>
        <v>51.515151515151516</v>
      </c>
      <c r="J25" s="8">
        <v>2</v>
      </c>
      <c r="K25">
        <v>448</v>
      </c>
      <c r="L25">
        <f t="shared" si="12"/>
        <v>44.755244755244753</v>
      </c>
      <c r="N25" s="8">
        <v>2</v>
      </c>
      <c r="O25">
        <v>2</v>
      </c>
      <c r="P25">
        <f t="shared" si="13"/>
        <v>28.571428571428569</v>
      </c>
      <c r="V25" s="5">
        <v>2</v>
      </c>
      <c r="W25">
        <f t="shared" si="14"/>
        <v>501</v>
      </c>
      <c r="X25">
        <f t="shared" si="15"/>
        <v>45.216606498194942</v>
      </c>
    </row>
    <row r="26" spans="1:24" x14ac:dyDescent="0.3">
      <c r="B26" s="5">
        <v>3</v>
      </c>
      <c r="C26">
        <v>0</v>
      </c>
      <c r="D26">
        <v>0</v>
      </c>
      <c r="F26" s="8">
        <v>3</v>
      </c>
      <c r="G26">
        <v>3</v>
      </c>
      <c r="H26">
        <f t="shared" si="11"/>
        <v>3.0303030303030303</v>
      </c>
      <c r="J26" s="8">
        <v>3</v>
      </c>
      <c r="K26">
        <v>44</v>
      </c>
      <c r="L26">
        <f t="shared" si="12"/>
        <v>4.395604395604396</v>
      </c>
      <c r="N26" s="8">
        <v>3</v>
      </c>
      <c r="O26">
        <v>2</v>
      </c>
      <c r="P26">
        <f t="shared" si="13"/>
        <v>28.571428571428569</v>
      </c>
      <c r="V26" s="5">
        <v>3</v>
      </c>
      <c r="W26">
        <f t="shared" si="14"/>
        <v>49</v>
      </c>
      <c r="X26">
        <f t="shared" si="15"/>
        <v>4.4223826714801442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f>SUM(O23:O26)</f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54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8">
        <v>0</v>
      </c>
      <c r="G33">
        <v>96</v>
      </c>
      <c r="H33">
        <f>G33/445*100</f>
        <v>21.573033707865168</v>
      </c>
      <c r="J33" s="8">
        <v>0</v>
      </c>
      <c r="K33">
        <v>1</v>
      </c>
      <c r="L33">
        <f>K33/3*100</f>
        <v>33.333333333333329</v>
      </c>
      <c r="N33" s="8">
        <v>0</v>
      </c>
      <c r="O33">
        <v>3</v>
      </c>
      <c r="P33">
        <f>O33/15*100</f>
        <v>20</v>
      </c>
      <c r="V33" s="5">
        <v>0</v>
      </c>
      <c r="W33">
        <f>C33+G33+K33+O33</f>
        <v>100</v>
      </c>
      <c r="X33">
        <f>W33/$W$37*100</f>
        <v>21.551724137931032</v>
      </c>
    </row>
    <row r="34" spans="1:24" x14ac:dyDescent="0.3">
      <c r="B34" s="8">
        <v>1</v>
      </c>
      <c r="C34">
        <v>0</v>
      </c>
      <c r="D34">
        <v>0</v>
      </c>
      <c r="F34" s="8">
        <v>1</v>
      </c>
      <c r="G34">
        <v>96</v>
      </c>
      <c r="H34">
        <f t="shared" ref="H34:H37" si="16">G34/445*100</f>
        <v>21.573033707865168</v>
      </c>
      <c r="J34" s="8">
        <v>1</v>
      </c>
      <c r="K34">
        <v>0</v>
      </c>
      <c r="L34">
        <f t="shared" ref="L34:L37" si="17">K34/3*100</f>
        <v>0</v>
      </c>
      <c r="N34" s="8">
        <v>1</v>
      </c>
      <c r="O34">
        <v>3</v>
      </c>
      <c r="P34">
        <f t="shared" ref="P34:P37" si="18">O34/15*100</f>
        <v>20</v>
      </c>
      <c r="V34" s="5">
        <v>1</v>
      </c>
      <c r="W34">
        <f t="shared" ref="W34:W37" si="19">C34+G34+K34+O34</f>
        <v>99</v>
      </c>
      <c r="X34">
        <f t="shared" ref="X34:X37" si="20">W34/$W$37*100</f>
        <v>21.336206896551722</v>
      </c>
    </row>
    <row r="35" spans="1:24" x14ac:dyDescent="0.3">
      <c r="B35" s="5">
        <v>2</v>
      </c>
      <c r="C35">
        <v>1</v>
      </c>
      <c r="D35">
        <v>100</v>
      </c>
      <c r="F35" s="8">
        <v>2</v>
      </c>
      <c r="G35">
        <v>243</v>
      </c>
      <c r="H35">
        <f t="shared" si="16"/>
        <v>54.606741573033716</v>
      </c>
      <c r="J35" s="5">
        <v>2</v>
      </c>
      <c r="K35">
        <v>2</v>
      </c>
      <c r="L35">
        <f t="shared" si="17"/>
        <v>66.666666666666657</v>
      </c>
      <c r="N35" s="8">
        <v>2</v>
      </c>
      <c r="O35">
        <v>9</v>
      </c>
      <c r="P35">
        <f t="shared" si="18"/>
        <v>60</v>
      </c>
      <c r="V35" s="5">
        <v>2</v>
      </c>
      <c r="W35">
        <f t="shared" si="19"/>
        <v>255</v>
      </c>
      <c r="X35">
        <f t="shared" si="20"/>
        <v>54.956896551724135</v>
      </c>
    </row>
    <row r="36" spans="1:24" x14ac:dyDescent="0.3">
      <c r="B36" s="5">
        <v>3</v>
      </c>
      <c r="C36">
        <v>0</v>
      </c>
      <c r="D36">
        <v>0</v>
      </c>
      <c r="F36" s="8">
        <v>3</v>
      </c>
      <c r="G36">
        <v>10</v>
      </c>
      <c r="H36">
        <f t="shared" si="16"/>
        <v>2.2471910112359552</v>
      </c>
      <c r="J36" s="5">
        <v>3</v>
      </c>
      <c r="K36">
        <v>0</v>
      </c>
      <c r="L36">
        <f t="shared" si="17"/>
        <v>0</v>
      </c>
      <c r="N36" s="8">
        <v>3</v>
      </c>
      <c r="O36">
        <v>0</v>
      </c>
      <c r="P36">
        <f t="shared" si="18"/>
        <v>0</v>
      </c>
      <c r="V36" s="5">
        <v>3</v>
      </c>
      <c r="W36">
        <f t="shared" si="19"/>
        <v>10</v>
      </c>
      <c r="X36">
        <f t="shared" si="20"/>
        <v>2.1551724137931036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f>SUM(O33:O36)</f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55</v>
      </c>
      <c r="W42" s="3" t="s">
        <v>8</v>
      </c>
      <c r="X42" s="3" t="s">
        <v>2</v>
      </c>
    </row>
    <row r="43" spans="1:24" x14ac:dyDescent="0.3">
      <c r="B43" s="8">
        <v>0</v>
      </c>
      <c r="C43">
        <v>45</v>
      </c>
      <c r="D43">
        <f>C43/164*100</f>
        <v>27.439024390243905</v>
      </c>
      <c r="F43" s="8">
        <v>0</v>
      </c>
      <c r="G43">
        <v>5</v>
      </c>
      <c r="H43">
        <f>G43/13*100</f>
        <v>38.461538461538467</v>
      </c>
      <c r="J43" s="5">
        <v>0</v>
      </c>
      <c r="K43">
        <v>0</v>
      </c>
      <c r="L43">
        <v>0</v>
      </c>
      <c r="V43" s="5">
        <v>0</v>
      </c>
      <c r="W43">
        <f>C43+G43+K43</f>
        <v>50</v>
      </c>
      <c r="X43">
        <f>W43/$W$47*100</f>
        <v>27.932960893854748</v>
      </c>
    </row>
    <row r="44" spans="1:24" x14ac:dyDescent="0.3">
      <c r="B44" s="8">
        <v>1</v>
      </c>
      <c r="C44">
        <v>35</v>
      </c>
      <c r="D44">
        <f t="shared" ref="D44:D47" si="21">C44/164*100</f>
        <v>21.341463414634145</v>
      </c>
      <c r="F44" s="8">
        <v>1</v>
      </c>
      <c r="G44">
        <v>5</v>
      </c>
      <c r="H44">
        <f t="shared" ref="H44:H47" si="22">G44/13*100</f>
        <v>38.461538461538467</v>
      </c>
      <c r="J44" s="8">
        <v>1</v>
      </c>
      <c r="K44">
        <v>1</v>
      </c>
      <c r="L44">
        <v>50</v>
      </c>
      <c r="V44" s="5">
        <v>1</v>
      </c>
      <c r="W44">
        <f t="shared" ref="W44:W47" si="23">C44+G44+K44</f>
        <v>41</v>
      </c>
      <c r="X44">
        <f t="shared" ref="X44:X47" si="24">W44/$W$47*100</f>
        <v>22.905027932960895</v>
      </c>
    </row>
    <row r="45" spans="1:24" x14ac:dyDescent="0.3">
      <c r="B45" s="8">
        <v>2</v>
      </c>
      <c r="C45">
        <v>74</v>
      </c>
      <c r="D45">
        <f t="shared" si="21"/>
        <v>45.121951219512198</v>
      </c>
      <c r="F45" s="8">
        <v>2</v>
      </c>
      <c r="G45">
        <v>2</v>
      </c>
      <c r="H45">
        <f t="shared" si="22"/>
        <v>15.384615384615385</v>
      </c>
      <c r="J45" s="8">
        <v>2</v>
      </c>
      <c r="K45">
        <v>1</v>
      </c>
      <c r="L45">
        <v>50</v>
      </c>
      <c r="V45" s="5">
        <v>2</v>
      </c>
      <c r="W45">
        <f t="shared" si="23"/>
        <v>77</v>
      </c>
      <c r="X45">
        <f t="shared" si="24"/>
        <v>43.016759776536311</v>
      </c>
    </row>
    <row r="46" spans="1:24" x14ac:dyDescent="0.3">
      <c r="B46" s="8">
        <v>3</v>
      </c>
      <c r="C46">
        <v>10</v>
      </c>
      <c r="D46">
        <f t="shared" si="21"/>
        <v>6.0975609756097562</v>
      </c>
      <c r="F46" s="8">
        <v>3</v>
      </c>
      <c r="G46">
        <v>1</v>
      </c>
      <c r="H46">
        <f t="shared" si="22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23"/>
        <v>11</v>
      </c>
      <c r="X46">
        <f t="shared" si="24"/>
        <v>6.1452513966480442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136</v>
      </c>
      <c r="D52">
        <f>C52/$C$56*100</f>
        <v>28.874734607218684</v>
      </c>
      <c r="F52" s="8">
        <v>0</v>
      </c>
      <c r="G52">
        <v>123</v>
      </c>
      <c r="H52">
        <v>41.275167785234899</v>
      </c>
      <c r="J52" s="5">
        <v>0</v>
      </c>
      <c r="K52">
        <f>K3+G13+G23+C33</f>
        <v>231</v>
      </c>
      <c r="L52">
        <f>K52/$K$56*100</f>
        <v>31.343283582089555</v>
      </c>
      <c r="N52" s="5">
        <v>0</v>
      </c>
      <c r="O52">
        <f>O3+K13+K23+G33+C43</f>
        <v>590</v>
      </c>
      <c r="P52">
        <f>O52/$O$56*100</f>
        <v>25.354533734422002</v>
      </c>
      <c r="R52" s="5">
        <v>0</v>
      </c>
      <c r="S52">
        <f>O13+O23+K33+G43</f>
        <v>99</v>
      </c>
      <c r="T52">
        <f>S52/$S$56*100</f>
        <v>29.289940828402365</v>
      </c>
      <c r="V52" s="5">
        <v>0</v>
      </c>
      <c r="W52">
        <f>S3+O33+K43</f>
        <v>23</v>
      </c>
      <c r="X52">
        <f>W52/$W$56*100</f>
        <v>31.081081081081081</v>
      </c>
    </row>
    <row r="53" spans="1:24" x14ac:dyDescent="0.3">
      <c r="B53" s="5">
        <v>1</v>
      </c>
      <c r="C53">
        <f t="shared" ref="C53:C56" si="25">C4+C14+C24</f>
        <v>109</v>
      </c>
      <c r="D53">
        <f t="shared" ref="D53:D56" si="26">C53/$C$56*100</f>
        <v>23.142250530785564</v>
      </c>
      <c r="F53" s="8">
        <v>1</v>
      </c>
      <c r="G53">
        <v>79</v>
      </c>
      <c r="H53">
        <v>26.51006711409396</v>
      </c>
      <c r="J53" s="5">
        <v>1</v>
      </c>
      <c r="K53">
        <f t="shared" ref="K53:K56" si="27">K4+G14+G24+C34</f>
        <v>223</v>
      </c>
      <c r="L53">
        <f t="shared" ref="L53:L56" si="28">K53/$K$56*100</f>
        <v>30.257801899592945</v>
      </c>
      <c r="N53" s="5">
        <v>1</v>
      </c>
      <c r="O53">
        <f t="shared" ref="O53:O56" si="29">O4+K14+K24+G34+C44</f>
        <v>529</v>
      </c>
      <c r="P53">
        <f t="shared" ref="P53:P56" si="30">O53/$O$56*100</f>
        <v>22.733132788998709</v>
      </c>
      <c r="R53" s="5">
        <v>1</v>
      </c>
      <c r="S53">
        <f t="shared" ref="S53:S56" si="31">O14+O24+K34+G44</f>
        <v>90</v>
      </c>
      <c r="T53">
        <f t="shared" ref="T53:T56" si="32">S53/$S$56*100</f>
        <v>26.627218934911244</v>
      </c>
      <c r="V53" s="5">
        <v>1</v>
      </c>
      <c r="W53">
        <f t="shared" ref="W53:W56" si="33">S4+O34+K44</f>
        <v>15</v>
      </c>
      <c r="X53">
        <f t="shared" ref="X53:X56" si="34">W53/$W$56*100</f>
        <v>20.27027027027027</v>
      </c>
    </row>
    <row r="54" spans="1:24" x14ac:dyDescent="0.3">
      <c r="B54" s="5">
        <v>2</v>
      </c>
      <c r="C54">
        <f t="shared" si="25"/>
        <v>209</v>
      </c>
      <c r="D54">
        <f t="shared" si="26"/>
        <v>44.373673036093422</v>
      </c>
      <c r="F54" s="8">
        <v>2</v>
      </c>
      <c r="G54">
        <v>87</v>
      </c>
      <c r="H54">
        <v>29.194630872483224</v>
      </c>
      <c r="J54" s="5">
        <v>2</v>
      </c>
      <c r="K54">
        <f t="shared" si="27"/>
        <v>261</v>
      </c>
      <c r="L54">
        <f t="shared" si="28"/>
        <v>35.413839891451829</v>
      </c>
      <c r="N54" s="5">
        <v>2</v>
      </c>
      <c r="O54">
        <f t="shared" si="29"/>
        <v>1107</v>
      </c>
      <c r="P54">
        <f t="shared" si="30"/>
        <v>47.571981091534163</v>
      </c>
      <c r="R54" s="5">
        <v>2</v>
      </c>
      <c r="S54">
        <f t="shared" si="31"/>
        <v>136</v>
      </c>
      <c r="T54">
        <f t="shared" si="32"/>
        <v>40.236686390532547</v>
      </c>
      <c r="V54" s="5">
        <v>2</v>
      </c>
      <c r="W54">
        <f t="shared" si="33"/>
        <v>36</v>
      </c>
      <c r="X54">
        <f t="shared" si="34"/>
        <v>48.648648648648653</v>
      </c>
    </row>
    <row r="55" spans="1:24" x14ac:dyDescent="0.3">
      <c r="B55" s="5">
        <v>3</v>
      </c>
      <c r="C55">
        <f t="shared" si="25"/>
        <v>17</v>
      </c>
      <c r="D55">
        <f t="shared" si="26"/>
        <v>3.6093418259023355</v>
      </c>
      <c r="F55" s="8">
        <v>3</v>
      </c>
      <c r="G55">
        <v>9</v>
      </c>
      <c r="H55">
        <v>3.0201342281879198</v>
      </c>
      <c r="J55" s="5">
        <v>3</v>
      </c>
      <c r="K55">
        <f t="shared" si="27"/>
        <v>22</v>
      </c>
      <c r="L55">
        <f t="shared" si="28"/>
        <v>2.9850746268656714</v>
      </c>
      <c r="N55" s="5">
        <v>3</v>
      </c>
      <c r="O55">
        <f t="shared" si="29"/>
        <v>101</v>
      </c>
      <c r="P55">
        <f t="shared" si="30"/>
        <v>4.3403523850451222</v>
      </c>
      <c r="R55" s="5">
        <v>3</v>
      </c>
      <c r="S55">
        <f t="shared" si="31"/>
        <v>13</v>
      </c>
      <c r="T55">
        <f t="shared" si="32"/>
        <v>3.8461538461538463</v>
      </c>
      <c r="V55" s="5">
        <v>3</v>
      </c>
      <c r="W55">
        <f t="shared" si="33"/>
        <v>0</v>
      </c>
      <c r="X55">
        <f t="shared" si="34"/>
        <v>0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50</v>
      </c>
      <c r="G60" s="3" t="s">
        <v>8</v>
      </c>
      <c r="H60" s="3" t="s">
        <v>2</v>
      </c>
      <c r="J60" s="1" t="s">
        <v>51</v>
      </c>
      <c r="K60" s="3" t="s">
        <v>8</v>
      </c>
      <c r="L60" s="3" t="s">
        <v>2</v>
      </c>
      <c r="N60" s="1" t="s">
        <v>53</v>
      </c>
      <c r="O60" s="3" t="s">
        <v>8</v>
      </c>
      <c r="P60" s="3" t="s">
        <v>2</v>
      </c>
      <c r="R60" s="1" t="s">
        <v>54</v>
      </c>
      <c r="S60" s="3" t="s">
        <v>8</v>
      </c>
      <c r="T60" s="3" t="s">
        <v>2</v>
      </c>
      <c r="V60" s="1" t="s">
        <v>55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1202</v>
      </c>
      <c r="D61">
        <f>C61/$C$65*100</f>
        <v>28.315665488810364</v>
      </c>
      <c r="F61" s="5">
        <v>0</v>
      </c>
      <c r="G61">
        <v>485</v>
      </c>
      <c r="H61">
        <v>33.287577213452302</v>
      </c>
      <c r="J61" s="5">
        <v>0</v>
      </c>
      <c r="K61">
        <v>270</v>
      </c>
      <c r="L61">
        <v>26.036644165863066</v>
      </c>
      <c r="N61" s="5">
        <v>0</v>
      </c>
      <c r="O61">
        <v>297</v>
      </c>
      <c r="P61">
        <v>26.805054151624546</v>
      </c>
      <c r="R61" s="5">
        <v>0</v>
      </c>
      <c r="S61">
        <v>100</v>
      </c>
      <c r="T61">
        <v>21.551724137931032</v>
      </c>
      <c r="V61" s="5">
        <v>0</v>
      </c>
      <c r="W61">
        <v>50</v>
      </c>
      <c r="X61">
        <v>27.932960893854748</v>
      </c>
    </row>
    <row r="62" spans="1:24" x14ac:dyDescent="0.3">
      <c r="B62" s="5">
        <v>1</v>
      </c>
      <c r="C62">
        <f t="shared" ref="C62:C65" si="35">C53+G53+K53+O53+S53+W53</f>
        <v>1045</v>
      </c>
      <c r="D62">
        <f t="shared" ref="D62:D65" si="36">C62/$C$65*100</f>
        <v>24.617196702002357</v>
      </c>
      <c r="F62" s="5">
        <v>1</v>
      </c>
      <c r="G62">
        <v>400</v>
      </c>
      <c r="H62">
        <v>27.453671928620455</v>
      </c>
      <c r="J62" s="5">
        <v>1</v>
      </c>
      <c r="K62">
        <v>244</v>
      </c>
      <c r="L62">
        <v>23.52941176470588</v>
      </c>
      <c r="N62" s="5">
        <v>1</v>
      </c>
      <c r="O62">
        <v>261</v>
      </c>
      <c r="P62">
        <v>23.555956678700358</v>
      </c>
      <c r="R62" s="5">
        <v>1</v>
      </c>
      <c r="S62">
        <v>99</v>
      </c>
      <c r="T62">
        <v>21.336206896551722</v>
      </c>
      <c r="V62" s="5">
        <v>1</v>
      </c>
      <c r="W62">
        <v>41</v>
      </c>
      <c r="X62">
        <v>22.905027932960895</v>
      </c>
    </row>
    <row r="63" spans="1:24" x14ac:dyDescent="0.3">
      <c r="B63" s="5">
        <v>2</v>
      </c>
      <c r="C63">
        <f t="shared" si="35"/>
        <v>1836</v>
      </c>
      <c r="D63">
        <f t="shared" si="36"/>
        <v>43.25088339222615</v>
      </c>
      <c r="F63" s="5">
        <v>2</v>
      </c>
      <c r="G63">
        <v>528</v>
      </c>
      <c r="H63">
        <v>36.238846945778995</v>
      </c>
      <c r="J63" s="5">
        <v>2</v>
      </c>
      <c r="K63">
        <v>475</v>
      </c>
      <c r="L63">
        <v>45.805207328833177</v>
      </c>
      <c r="N63" s="5">
        <v>2</v>
      </c>
      <c r="O63">
        <v>501</v>
      </c>
      <c r="P63">
        <v>45.216606498194942</v>
      </c>
      <c r="R63" s="5">
        <v>2</v>
      </c>
      <c r="S63">
        <v>255</v>
      </c>
      <c r="T63">
        <v>54.956896551724135</v>
      </c>
      <c r="V63" s="5">
        <v>2</v>
      </c>
      <c r="W63">
        <v>77</v>
      </c>
      <c r="X63">
        <v>43.016759776536311</v>
      </c>
    </row>
    <row r="64" spans="1:24" x14ac:dyDescent="0.3">
      <c r="B64" s="5">
        <v>3</v>
      </c>
      <c r="C64">
        <f t="shared" si="35"/>
        <v>162</v>
      </c>
      <c r="D64">
        <f t="shared" si="36"/>
        <v>3.8162544169611312</v>
      </c>
      <c r="F64" s="5">
        <v>3</v>
      </c>
      <c r="G64">
        <v>44</v>
      </c>
      <c r="H64">
        <v>3.0199039121482496</v>
      </c>
      <c r="J64" s="5">
        <v>3</v>
      </c>
      <c r="K64">
        <v>48</v>
      </c>
      <c r="L64">
        <v>4.628736740597879</v>
      </c>
      <c r="N64" s="5">
        <v>3</v>
      </c>
      <c r="O64">
        <v>49</v>
      </c>
      <c r="P64">
        <v>4.4223826714801442</v>
      </c>
      <c r="R64" s="5">
        <v>3</v>
      </c>
      <c r="S64">
        <v>10</v>
      </c>
      <c r="T64">
        <v>2.1551724137931036</v>
      </c>
      <c r="V64" s="5">
        <v>3</v>
      </c>
      <c r="W64">
        <v>11</v>
      </c>
      <c r="X64">
        <v>6.1452513966480442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56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150</v>
      </c>
      <c r="T69">
        <f>S69/$S$73*100</f>
        <v>23.32814930015552</v>
      </c>
    </row>
    <row r="70" spans="3:24" x14ac:dyDescent="0.3">
      <c r="R70" s="5">
        <v>1</v>
      </c>
      <c r="S70">
        <f t="shared" ref="S70:S73" si="37">S62+W62</f>
        <v>140</v>
      </c>
      <c r="T70">
        <f t="shared" ref="T70:T73" si="38">S70/$S$73*100</f>
        <v>21.772939346811821</v>
      </c>
    </row>
    <row r="71" spans="3:24" x14ac:dyDescent="0.3">
      <c r="R71" s="5">
        <v>2</v>
      </c>
      <c r="S71">
        <f t="shared" si="37"/>
        <v>332</v>
      </c>
      <c r="T71">
        <f t="shared" si="38"/>
        <v>51.632970451010884</v>
      </c>
    </row>
    <row r="72" spans="3:24" x14ac:dyDescent="0.3">
      <c r="R72" s="5">
        <v>3</v>
      </c>
      <c r="S72">
        <f t="shared" si="37"/>
        <v>21</v>
      </c>
      <c r="T72">
        <f t="shared" si="38"/>
        <v>3.2659409020217729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2_groups</vt:lpstr>
      <vt:lpstr>3_Groups</vt:lpstr>
      <vt:lpstr>5_groups</vt:lpstr>
      <vt:lpstr>Birch(4)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2020-06-09T11:47:05Z</dcterms:created>
  <dcterms:modified xsi:type="dcterms:W3CDTF">2020-07-29T09:36:21Z</dcterms:modified>
</cp:coreProperties>
</file>