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da\Documents\GitHub\Plasma-PSU\Plasma-PSU_Eurocard_Flyback\"/>
    </mc:Choice>
  </mc:AlternateContent>
  <bookViews>
    <workbookView xWindow="0" yWindow="0" windowWidth="19200" windowHeight="705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K12" i="1"/>
  <c r="K8" i="1"/>
  <c r="J13" i="1"/>
  <c r="J12" i="1"/>
  <c r="J8" i="1"/>
  <c r="I12" i="1"/>
  <c r="I8" i="1"/>
  <c r="I13" i="1" s="1"/>
  <c r="H13" i="1"/>
  <c r="H12" i="1"/>
  <c r="H8" i="1"/>
  <c r="G13" i="1"/>
  <c r="G12" i="1"/>
  <c r="G8" i="1"/>
  <c r="F12" i="1"/>
  <c r="F13" i="1"/>
  <c r="F8" i="1"/>
  <c r="E13" i="1"/>
  <c r="E12" i="1"/>
  <c r="E8" i="1"/>
  <c r="D13" i="1"/>
  <c r="D12" i="1"/>
  <c r="D8" i="1"/>
  <c r="C13" i="1"/>
  <c r="C8" i="1"/>
  <c r="C12" i="1"/>
</calcChain>
</file>

<file path=xl/sharedStrings.xml><?xml version="1.0" encoding="utf-8"?>
<sst xmlns="http://schemas.openxmlformats.org/spreadsheetml/2006/main" count="40" uniqueCount="35">
  <si>
    <t>Pmain</t>
  </si>
  <si>
    <t>Vout</t>
  </si>
  <si>
    <t>Vin</t>
  </si>
  <si>
    <t>Iout,max</t>
  </si>
  <si>
    <t>Rdson</t>
  </si>
  <si>
    <t>delta</t>
  </si>
  <si>
    <t>k</t>
  </si>
  <si>
    <t>Cmiller</t>
  </si>
  <si>
    <t>f</t>
  </si>
  <si>
    <t>Psync</t>
  </si>
  <si>
    <t>IPB60R040CFD7ATMA1</t>
  </si>
  <si>
    <t>Qg</t>
  </si>
  <si>
    <t>SIR120DP-T1-RE3</t>
  </si>
  <si>
    <t>Pmax</t>
  </si>
  <si>
    <t>SIHG039N60EF-GE3</t>
  </si>
  <si>
    <t>IPT019N08N5ATMA1</t>
  </si>
  <si>
    <t>IXTT240N15X4HV</t>
  </si>
  <si>
    <t>NVMFD6H840NLWFT1G</t>
  </si>
  <si>
    <t>NVTFS6H850NLTAG</t>
  </si>
  <si>
    <t>IXFQ50N60X</t>
  </si>
  <si>
    <t>IXFT150N30X3HV</t>
  </si>
  <si>
    <t>TS</t>
  </si>
  <si>
    <t>BS</t>
  </si>
  <si>
    <t>Unit price</t>
  </si>
  <si>
    <t>Insufficient at 24V, 15A</t>
  </si>
  <si>
    <t>Sufficient up to:</t>
  </si>
  <si>
    <t>31V, 15A or</t>
  </si>
  <si>
    <t>28V, 20A</t>
  </si>
  <si>
    <t>28V, 20A or</t>
  </si>
  <si>
    <t>36V, 10A</t>
  </si>
  <si>
    <t>32V, 15A or</t>
  </si>
  <si>
    <t>29V, 20A</t>
  </si>
  <si>
    <t>36V, 11A</t>
  </si>
  <si>
    <t>*Qg@Vgs=4.5V</t>
  </si>
  <si>
    <t>Max Id=50A @Vgs=4.5V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</si>
</sst>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€&quot;;[Red]\-#,##0.00\ &quot;€&quot;"/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11" fontId="0" fillId="2" borderId="0" xfId="0" applyNumberFormat="1" applyFill="1"/>
    <xf numFmtId="43" fontId="3" fillId="0" borderId="0" xfId="1" applyFont="1"/>
    <xf numFmtId="0" fontId="3" fillId="0" borderId="0" xfId="0" applyFont="1" applyFill="1"/>
    <xf numFmtId="0" fontId="0" fillId="0" borderId="0" xfId="0" applyFill="1"/>
    <xf numFmtId="0" fontId="4" fillId="0" borderId="0" xfId="0" applyFont="1" applyFill="1"/>
    <xf numFmtId="0" fontId="5" fillId="0" borderId="0" xfId="0" applyFont="1" applyFill="1"/>
    <xf numFmtId="0" fontId="3" fillId="3" borderId="0" xfId="0" applyFont="1" applyFill="1"/>
    <xf numFmtId="8" fontId="0" fillId="0" borderId="0" xfId="0" applyNumberFormat="1"/>
    <xf numFmtId="0" fontId="6" fillId="0" borderId="0" xfId="0" applyFont="1"/>
    <xf numFmtId="0" fontId="3" fillId="4" borderId="0" xfId="0" applyFont="1" applyFill="1"/>
    <xf numFmtId="0" fontId="2" fillId="0" borderId="0" xfId="0" applyFont="1"/>
    <xf numFmtId="11" fontId="2" fillId="2" borderId="0" xfId="0" applyNumberFormat="1" applyFont="1" applyFill="1"/>
    <xf numFmtId="0" fontId="7" fillId="0" borderId="0" xfId="0" applyFont="1" applyFill="1"/>
    <xf numFmtId="0" fontId="2" fillId="0" borderId="0" xfId="0" applyFont="1" applyFill="1"/>
    <xf numFmtId="43" fontId="6" fillId="0" borderId="0" xfId="1" applyFont="1"/>
    <xf numFmtId="0" fontId="2" fillId="2" borderId="0" xfId="0" applyFont="1" applyFill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topLeftCell="C1" workbookViewId="0">
      <selection activeCell="G9" sqref="G9"/>
    </sheetView>
  </sheetViews>
  <sheetFormatPr baseColWidth="10" defaultRowHeight="14.5" x14ac:dyDescent="0.35"/>
  <cols>
    <col min="1" max="1" width="2.81640625" bestFit="1" customWidth="1"/>
    <col min="3" max="3" width="20.08984375" style="12" bestFit="1" customWidth="1"/>
    <col min="4" max="4" width="19.90625" style="12" bestFit="1" customWidth="1"/>
    <col min="5" max="5" width="17" bestFit="1" customWidth="1"/>
    <col min="6" max="6" width="18.1796875" bestFit="1" customWidth="1"/>
    <col min="7" max="7" width="20.54296875" bestFit="1" customWidth="1"/>
    <col min="8" max="8" width="20.6328125" bestFit="1" customWidth="1"/>
    <col min="9" max="9" width="17" bestFit="1" customWidth="1"/>
    <col min="10" max="10" width="11.08984375" bestFit="1" customWidth="1"/>
    <col min="11" max="11" width="15.1796875" bestFit="1" customWidth="1"/>
  </cols>
  <sheetData>
    <row r="1" spans="1:11" x14ac:dyDescent="0.35">
      <c r="C1" s="10" t="s">
        <v>10</v>
      </c>
      <c r="D1" s="10" t="s">
        <v>12</v>
      </c>
      <c r="E1" s="1" t="s">
        <v>14</v>
      </c>
      <c r="F1" s="1" t="s">
        <v>15</v>
      </c>
      <c r="G1" s="4" t="s">
        <v>16</v>
      </c>
      <c r="H1" s="1" t="s">
        <v>17</v>
      </c>
      <c r="I1" s="11" t="s">
        <v>18</v>
      </c>
      <c r="J1" s="1" t="s">
        <v>19</v>
      </c>
      <c r="K1" s="8" t="s">
        <v>20</v>
      </c>
    </row>
    <row r="2" spans="1:11" x14ac:dyDescent="0.35">
      <c r="B2" s="1" t="s">
        <v>1</v>
      </c>
      <c r="C2" s="12">
        <v>24</v>
      </c>
      <c r="D2" s="12">
        <v>24</v>
      </c>
      <c r="E2">
        <v>24</v>
      </c>
      <c r="F2">
        <v>24</v>
      </c>
      <c r="G2">
        <v>24</v>
      </c>
      <c r="H2">
        <v>24</v>
      </c>
      <c r="I2">
        <v>36</v>
      </c>
      <c r="J2">
        <v>24</v>
      </c>
      <c r="K2">
        <v>24</v>
      </c>
    </row>
    <row r="3" spans="1:11" x14ac:dyDescent="0.35">
      <c r="B3" s="1" t="s">
        <v>2</v>
      </c>
      <c r="C3" s="12">
        <v>12</v>
      </c>
      <c r="D3" s="12">
        <v>12</v>
      </c>
      <c r="E3">
        <v>12</v>
      </c>
      <c r="F3">
        <v>12</v>
      </c>
      <c r="G3">
        <v>12</v>
      </c>
      <c r="H3">
        <v>12</v>
      </c>
      <c r="I3">
        <v>12</v>
      </c>
      <c r="J3">
        <v>12</v>
      </c>
      <c r="K3">
        <v>12</v>
      </c>
    </row>
    <row r="4" spans="1:11" x14ac:dyDescent="0.35">
      <c r="B4" s="1" t="s">
        <v>3</v>
      </c>
      <c r="C4" s="12">
        <v>15</v>
      </c>
      <c r="D4" s="12">
        <v>15</v>
      </c>
      <c r="E4">
        <v>15</v>
      </c>
      <c r="F4">
        <v>15</v>
      </c>
      <c r="G4">
        <v>15</v>
      </c>
      <c r="H4">
        <v>15</v>
      </c>
      <c r="I4">
        <v>11</v>
      </c>
      <c r="J4">
        <v>15</v>
      </c>
      <c r="K4">
        <v>15</v>
      </c>
    </row>
    <row r="5" spans="1:11" x14ac:dyDescent="0.35">
      <c r="B5" s="1" t="s">
        <v>4</v>
      </c>
      <c r="C5" s="17">
        <v>0.04</v>
      </c>
      <c r="D5" s="13">
        <v>3.5500000000000002E-3</v>
      </c>
      <c r="E5" s="2">
        <v>0.04</v>
      </c>
      <c r="F5" s="2">
        <v>1.9E-3</v>
      </c>
      <c r="G5" s="2">
        <v>3.5999999999999999E-3</v>
      </c>
      <c r="H5" s="2">
        <v>6.8999999999999999E-3</v>
      </c>
      <c r="I5" s="2">
        <v>8.6E-3</v>
      </c>
      <c r="J5" s="2">
        <v>7.2999999999999995E-2</v>
      </c>
      <c r="K5" s="2">
        <v>8.3000000000000001E-3</v>
      </c>
    </row>
    <row r="6" spans="1:11" x14ac:dyDescent="0.35">
      <c r="B6" s="6" t="s">
        <v>5</v>
      </c>
      <c r="C6" s="14">
        <v>5.0000000000000001E-3</v>
      </c>
      <c r="D6" s="14">
        <v>5.0000000000000001E-3</v>
      </c>
      <c r="E6" s="7">
        <v>5.0000000000000001E-3</v>
      </c>
      <c r="F6" s="7">
        <v>5.0000000000000001E-3</v>
      </c>
      <c r="G6" s="7">
        <v>5.0000000000000001E-3</v>
      </c>
      <c r="H6" s="7">
        <v>5.0000000000000001E-3</v>
      </c>
      <c r="I6" s="7">
        <v>5.0000000000000001E-3</v>
      </c>
      <c r="J6" s="7">
        <v>5.0000000000000001E-3</v>
      </c>
      <c r="K6" s="7">
        <v>5.0000000000000001E-3</v>
      </c>
    </row>
    <row r="7" spans="1:11" x14ac:dyDescent="0.35">
      <c r="B7" s="6" t="s">
        <v>6</v>
      </c>
      <c r="C7" s="14">
        <v>1.7</v>
      </c>
      <c r="D7" s="14">
        <v>1.7</v>
      </c>
      <c r="E7" s="7">
        <v>1.7</v>
      </c>
      <c r="F7" s="7">
        <v>1.7</v>
      </c>
      <c r="G7" s="7">
        <v>1.7</v>
      </c>
      <c r="H7" s="7">
        <v>1.7</v>
      </c>
      <c r="I7" s="7">
        <v>1.7</v>
      </c>
      <c r="J7" s="7">
        <v>1.7</v>
      </c>
      <c r="K7" s="7">
        <v>1.7</v>
      </c>
    </row>
    <row r="8" spans="1:11" x14ac:dyDescent="0.35">
      <c r="B8" s="4" t="s">
        <v>7</v>
      </c>
      <c r="C8" s="15">
        <f>C9/5</f>
        <v>2.14E-8</v>
      </c>
      <c r="D8" s="15">
        <f>D9/5</f>
        <v>1.2499999999999999E-8</v>
      </c>
      <c r="E8" s="5">
        <f>E9/5</f>
        <v>1.6799999999999998E-8</v>
      </c>
      <c r="F8" s="5">
        <f>F9/5</f>
        <v>2.0200000000000002E-8</v>
      </c>
      <c r="G8" s="5">
        <f>G9/5</f>
        <v>3.9000000000000005E-8</v>
      </c>
      <c r="H8" s="5">
        <f>H9/5</f>
        <v>6.4000000000000002E-9</v>
      </c>
      <c r="I8" s="5">
        <f>I9/5</f>
        <v>2.6000000000000001E-9</v>
      </c>
      <c r="J8" s="5">
        <f>J9/5</f>
        <v>2.3200000000000003E-8</v>
      </c>
      <c r="K8" s="5">
        <f>K9/5</f>
        <v>3.5399999999999999E-8</v>
      </c>
    </row>
    <row r="9" spans="1:11" x14ac:dyDescent="0.35">
      <c r="B9" s="1" t="s">
        <v>11</v>
      </c>
      <c r="C9" s="13">
        <v>1.0700000000000001E-7</v>
      </c>
      <c r="D9" s="13">
        <v>6.2499999999999997E-8</v>
      </c>
      <c r="E9" s="2">
        <v>8.3999999999999998E-8</v>
      </c>
      <c r="F9" s="2">
        <v>1.01E-7</v>
      </c>
      <c r="G9" s="2">
        <v>1.9500000000000001E-7</v>
      </c>
      <c r="H9" s="2">
        <v>3.2000000000000002E-8</v>
      </c>
      <c r="I9" s="2">
        <v>1.3000000000000001E-8</v>
      </c>
      <c r="J9" s="2">
        <v>1.1600000000000001E-7</v>
      </c>
      <c r="K9" s="2">
        <v>1.7700000000000001E-7</v>
      </c>
    </row>
    <row r="10" spans="1:11" x14ac:dyDescent="0.35">
      <c r="B10" s="1" t="s">
        <v>8</v>
      </c>
      <c r="C10" s="12">
        <v>350000</v>
      </c>
      <c r="D10" s="12">
        <v>350000</v>
      </c>
      <c r="E10">
        <v>350000</v>
      </c>
      <c r="F10">
        <v>350000</v>
      </c>
      <c r="G10">
        <v>350000</v>
      </c>
      <c r="H10">
        <v>350000</v>
      </c>
      <c r="I10">
        <v>350000</v>
      </c>
      <c r="J10">
        <v>350000</v>
      </c>
      <c r="K10">
        <v>350000</v>
      </c>
    </row>
    <row r="11" spans="1:11" x14ac:dyDescent="0.35">
      <c r="B11" s="1"/>
    </row>
    <row r="12" spans="1:11" x14ac:dyDescent="0.35">
      <c r="A12" t="s">
        <v>21</v>
      </c>
      <c r="B12" s="1" t="s">
        <v>9</v>
      </c>
      <c r="C12" s="16">
        <f>C2/C3*(C4^2)*(1+C6)*C5</f>
        <v>18.09</v>
      </c>
      <c r="D12" s="16">
        <f>D2/D3*(D4^2)*(1+D6)*D5</f>
        <v>1.6054875</v>
      </c>
      <c r="E12" s="3">
        <f>E2/E3*(E4^2)*(1+E6)*E5</f>
        <v>18.09</v>
      </c>
      <c r="F12" s="3">
        <f>F2/F3*(F4^2)*(1+F6)*F5</f>
        <v>0.8592749999999999</v>
      </c>
      <c r="G12" s="3">
        <f>G2/G3*(G4^2)*(1+G6)*G5</f>
        <v>1.6280999999999997</v>
      </c>
      <c r="H12" s="3">
        <f>H2/H3*(H4^2)*(1+H6)*H5</f>
        <v>3.1205249999999998</v>
      </c>
      <c r="I12" s="3">
        <f>I2/I3*(I4^2)*(1+I6)*I5</f>
        <v>3.1374089999999994</v>
      </c>
      <c r="J12" s="3">
        <f>J2/J3*(J4^2)*(1+J6)*J5</f>
        <v>33.014249999999997</v>
      </c>
      <c r="K12" s="3">
        <f>K2/K3*(K4^2)*(1+K6)*K5</f>
        <v>3.7536749999999994</v>
      </c>
    </row>
    <row r="13" spans="1:11" x14ac:dyDescent="0.35">
      <c r="A13" t="s">
        <v>22</v>
      </c>
      <c r="B13" s="1" t="s">
        <v>0</v>
      </c>
      <c r="C13" s="16">
        <f>((C2-C3)*C2/(C3^2)*(C4^2)*(1+C6)*C5)+(C7*(C2^3)*C4/C3*C8*C10)</f>
        <v>238.11624</v>
      </c>
      <c r="D13" s="16">
        <f>((D2-D3)*D2/(D3^2)*(D4^2)*(1+D6)*D5)+(D7*(D2^3)*D4/D3*D8*D10)</f>
        <v>130.12548749999999</v>
      </c>
      <c r="E13" s="3">
        <f>((E2-E3)*E2/(E3^2)*(E4^2)*(1+E6)*E5)+(E7*(E2^3)*E4/E3*E8*E10)</f>
        <v>190.82088000000002</v>
      </c>
      <c r="F13" s="3">
        <f>((F2-F3)*F2/(F3^2)*(F4^2)*(1+F6)*F5)+(F7*(F2^3)*F4/F3*F8*F10)</f>
        <v>208.54759500000003</v>
      </c>
      <c r="G13" s="3">
        <f>((G2-G3)*G2/(G3^2)*(G4^2)*(1+G6)*G5)+(G7*(G2^3)*G4/G3*G8*G10)</f>
        <v>402.61050000000012</v>
      </c>
      <c r="H13" s="3">
        <f>((H2-H3)*H2/(H3^2)*(H4^2)*(1+H6)*H5)+(H7*(H2^3)*H4/H3*H8*H10)</f>
        <v>68.922764999999998</v>
      </c>
      <c r="I13" s="3">
        <f>((I2-I3)*I2/(I3^2)*(I4^2)*(1+I6)*I5)+(I7*(I2^3)*I4/I3*I8*I10)</f>
        <v>72.436913999999987</v>
      </c>
      <c r="J13" s="3">
        <f>((J2-J3)*J2/(J3^2)*(J4^2)*(1+J6)*J5)+(J7*(J2^3)*J4/J3*J8*J10)</f>
        <v>271.54737</v>
      </c>
      <c r="K13" s="3">
        <f>((K2-K3)*K2/(K3^2)*(K4^2)*(1+K6)*K5)+(K7*(K2^3)*K4/K3*K8*K10)</f>
        <v>367.72231499999998</v>
      </c>
    </row>
    <row r="15" spans="1:11" x14ac:dyDescent="0.35">
      <c r="B15" s="1" t="s">
        <v>13</v>
      </c>
      <c r="C15" s="12">
        <v>227</v>
      </c>
      <c r="D15" s="12">
        <v>100</v>
      </c>
      <c r="E15">
        <v>357</v>
      </c>
      <c r="F15">
        <v>231</v>
      </c>
      <c r="G15">
        <v>940</v>
      </c>
      <c r="H15">
        <v>90</v>
      </c>
      <c r="I15">
        <v>73</v>
      </c>
      <c r="J15">
        <v>660</v>
      </c>
      <c r="K15">
        <v>890</v>
      </c>
    </row>
    <row r="16" spans="1:11" x14ac:dyDescent="0.35">
      <c r="B16" s="1" t="s">
        <v>23</v>
      </c>
      <c r="G16" s="9">
        <v>17.53</v>
      </c>
      <c r="I16" s="9">
        <v>0.74</v>
      </c>
      <c r="K16" s="9">
        <v>16.16</v>
      </c>
    </row>
    <row r="17" spans="3:11" x14ac:dyDescent="0.35">
      <c r="C17" s="12" t="s">
        <v>24</v>
      </c>
      <c r="D17" s="12" t="s">
        <v>24</v>
      </c>
      <c r="G17" t="s">
        <v>34</v>
      </c>
    </row>
    <row r="18" spans="3:11" x14ac:dyDescent="0.35">
      <c r="G18" t="s">
        <v>25</v>
      </c>
      <c r="I18" t="s">
        <v>25</v>
      </c>
      <c r="K18" t="s">
        <v>25</v>
      </c>
    </row>
    <row r="19" spans="3:11" x14ac:dyDescent="0.35">
      <c r="G19" t="s">
        <v>26</v>
      </c>
      <c r="I19" t="s">
        <v>30</v>
      </c>
      <c r="K19" t="s">
        <v>30</v>
      </c>
    </row>
    <row r="20" spans="3:11" x14ac:dyDescent="0.35">
      <c r="G20" t="s">
        <v>28</v>
      </c>
      <c r="I20" t="s">
        <v>27</v>
      </c>
      <c r="K20" t="s">
        <v>31</v>
      </c>
    </row>
    <row r="21" spans="3:11" x14ac:dyDescent="0.35">
      <c r="G21" t="s">
        <v>29</v>
      </c>
      <c r="I21" t="s">
        <v>32</v>
      </c>
      <c r="K21" t="s">
        <v>29</v>
      </c>
    </row>
    <row r="22" spans="3:11" x14ac:dyDescent="0.35">
      <c r="I22" t="s">
        <v>33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 Clausthal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Dahle</dc:creator>
  <cp:lastModifiedBy>Sebastian Dahle</cp:lastModifiedBy>
  <dcterms:created xsi:type="dcterms:W3CDTF">2020-04-08T17:21:07Z</dcterms:created>
  <dcterms:modified xsi:type="dcterms:W3CDTF">2020-04-08T19:15:06Z</dcterms:modified>
</cp:coreProperties>
</file>