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LAB-PC\AppData\Local\Temp\OneNote\16.0\Exported\{FD82CAE8-76A6-4C10-85D8-037712D77754}\NT\3\"/>
    </mc:Choice>
  </mc:AlternateContent>
  <xr:revisionPtr revIDLastSave="0" documentId="13_ncr:1_{3368B996-D361-4F9B-A715-D5EB7957601C}" xr6:coauthVersionLast="47" xr6:coauthVersionMax="47" xr10:uidLastSave="{00000000-0000-0000-0000-000000000000}"/>
  <bookViews>
    <workbookView xWindow="345" yWindow="2115" windowWidth="21600" windowHeight="12735" xr2:uid="{00000000-000D-0000-FFFF-FFFF00000000}"/>
  </bookViews>
  <sheets>
    <sheet name="Plate x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2" i="2"/>
  <c r="B13" i="2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4" i="2"/>
  <c r="B5" i="2"/>
  <c r="E101" i="2" l="1"/>
  <c r="F101" i="2" s="1"/>
  <c r="G101" i="2" s="1"/>
  <c r="E32" i="2"/>
  <c r="F32" i="2" s="1"/>
  <c r="G32" i="2" s="1"/>
  <c r="E35" i="2"/>
  <c r="E88" i="2"/>
  <c r="E96" i="2"/>
  <c r="F96" i="2" s="1"/>
  <c r="G96" i="2" s="1"/>
  <c r="E48" i="2"/>
  <c r="F48" i="2" s="1"/>
  <c r="G48" i="2" s="1"/>
  <c r="E40" i="2"/>
  <c r="F40" i="2" s="1"/>
  <c r="G40" i="2" s="1"/>
  <c r="E104" i="2"/>
  <c r="F104" i="2" s="1"/>
  <c r="E16" i="2"/>
  <c r="E56" i="2"/>
  <c r="F56" i="2" s="1"/>
  <c r="G56" i="2" s="1"/>
  <c r="E19" i="2"/>
  <c r="F19" i="2" s="1"/>
  <c r="G19" i="2" s="1"/>
  <c r="E64" i="2"/>
  <c r="F64" i="2" s="1"/>
  <c r="G64" i="2" s="1"/>
  <c r="E24" i="2"/>
  <c r="F24" i="2" s="1"/>
  <c r="G24" i="2" s="1"/>
  <c r="E72" i="2"/>
  <c r="F72" i="2" s="1"/>
  <c r="G72" i="2" s="1"/>
  <c r="E27" i="2"/>
  <c r="F27" i="2" s="1"/>
  <c r="G27" i="2" s="1"/>
  <c r="E80" i="2"/>
  <c r="F80" i="2" s="1"/>
  <c r="G80" i="2" s="1"/>
  <c r="E14" i="2"/>
  <c r="F14" i="2" s="1"/>
  <c r="G14" i="2" s="1"/>
  <c r="E22" i="2"/>
  <c r="F22" i="2" s="1"/>
  <c r="G22" i="2" s="1"/>
  <c r="E30" i="2"/>
  <c r="F30" i="2" s="1"/>
  <c r="E38" i="2"/>
  <c r="E46" i="2"/>
  <c r="E54" i="2"/>
  <c r="E62" i="2"/>
  <c r="E70" i="2"/>
  <c r="E78" i="2"/>
  <c r="E86" i="2"/>
  <c r="F86" i="2" s="1"/>
  <c r="E94" i="2"/>
  <c r="E102" i="2"/>
  <c r="E17" i="2"/>
  <c r="F17" i="2" s="1"/>
  <c r="G17" i="2" s="1"/>
  <c r="E25" i="2"/>
  <c r="F25" i="2" s="1"/>
  <c r="G25" i="2" s="1"/>
  <c r="E33" i="2"/>
  <c r="F33" i="2" s="1"/>
  <c r="E41" i="2"/>
  <c r="F41" i="2" s="1"/>
  <c r="G41" i="2" s="1"/>
  <c r="E49" i="2"/>
  <c r="F49" i="2" s="1"/>
  <c r="G49" i="2" s="1"/>
  <c r="E57" i="2"/>
  <c r="F57" i="2" s="1"/>
  <c r="G57" i="2" s="1"/>
  <c r="E65" i="2"/>
  <c r="F65" i="2" s="1"/>
  <c r="G65" i="2" s="1"/>
  <c r="E73" i="2"/>
  <c r="F73" i="2" s="1"/>
  <c r="G73" i="2" s="1"/>
  <c r="E81" i="2"/>
  <c r="F81" i="2" s="1"/>
  <c r="G81" i="2" s="1"/>
  <c r="E89" i="2"/>
  <c r="F89" i="2" s="1"/>
  <c r="E97" i="2"/>
  <c r="E105" i="2"/>
  <c r="F105" i="2" s="1"/>
  <c r="G105" i="2" s="1"/>
  <c r="E51" i="2"/>
  <c r="E67" i="2"/>
  <c r="E83" i="2"/>
  <c r="E99" i="2"/>
  <c r="F99" i="2" s="1"/>
  <c r="G99" i="2" s="1"/>
  <c r="E12" i="2"/>
  <c r="F12" i="2" s="1"/>
  <c r="E28" i="2"/>
  <c r="F28" i="2" s="1"/>
  <c r="G28" i="2" s="1"/>
  <c r="E36" i="2"/>
  <c r="E52" i="2"/>
  <c r="E68" i="2"/>
  <c r="E84" i="2"/>
  <c r="E100" i="2"/>
  <c r="F100" i="2" s="1"/>
  <c r="G100" i="2" s="1"/>
  <c r="E23" i="2"/>
  <c r="F23" i="2" s="1"/>
  <c r="G23" i="2" s="1"/>
  <c r="E55" i="2"/>
  <c r="E63" i="2"/>
  <c r="E87" i="2"/>
  <c r="E18" i="2"/>
  <c r="E26" i="2"/>
  <c r="F26" i="2" s="1"/>
  <c r="G26" i="2" s="1"/>
  <c r="E34" i="2"/>
  <c r="F34" i="2" s="1"/>
  <c r="G34" i="2" s="1"/>
  <c r="E42" i="2"/>
  <c r="F42" i="2" s="1"/>
  <c r="G42" i="2" s="1"/>
  <c r="E50" i="2"/>
  <c r="F50" i="2" s="1"/>
  <c r="G50" i="2" s="1"/>
  <c r="E58" i="2"/>
  <c r="F58" i="2" s="1"/>
  <c r="G58" i="2" s="1"/>
  <c r="E66" i="2"/>
  <c r="F66" i="2" s="1"/>
  <c r="G66" i="2" s="1"/>
  <c r="E74" i="2"/>
  <c r="F74" i="2" s="1"/>
  <c r="G74" i="2" s="1"/>
  <c r="E82" i="2"/>
  <c r="F82" i="2" s="1"/>
  <c r="G82" i="2" s="1"/>
  <c r="E90" i="2"/>
  <c r="F90" i="2" s="1"/>
  <c r="G90" i="2" s="1"/>
  <c r="E98" i="2"/>
  <c r="F98" i="2" s="1"/>
  <c r="G98" i="2" s="1"/>
  <c r="E43" i="2"/>
  <c r="E59" i="2"/>
  <c r="E75" i="2"/>
  <c r="E91" i="2"/>
  <c r="F91" i="2" s="1"/>
  <c r="G91" i="2" s="1"/>
  <c r="E20" i="2"/>
  <c r="F20" i="2" s="1"/>
  <c r="G20" i="2" s="1"/>
  <c r="E44" i="2"/>
  <c r="E60" i="2"/>
  <c r="E76" i="2"/>
  <c r="E92" i="2"/>
  <c r="F92" i="2" s="1"/>
  <c r="G92" i="2" s="1"/>
  <c r="E15" i="2"/>
  <c r="F15" i="2" s="1"/>
  <c r="G15" i="2" s="1"/>
  <c r="E31" i="2"/>
  <c r="F31" i="2" s="1"/>
  <c r="G31" i="2" s="1"/>
  <c r="E39" i="2"/>
  <c r="E47" i="2"/>
  <c r="E71" i="2"/>
  <c r="E79" i="2"/>
  <c r="E95" i="2"/>
  <c r="F95" i="2" s="1"/>
  <c r="G95" i="2" s="1"/>
  <c r="E103" i="2"/>
  <c r="F103" i="2" s="1"/>
  <c r="G103" i="2" s="1"/>
  <c r="E13" i="2"/>
  <c r="F13" i="2" s="1"/>
  <c r="G13" i="2" s="1"/>
  <c r="E21" i="2"/>
  <c r="F21" i="2" s="1"/>
  <c r="G21" i="2" s="1"/>
  <c r="E29" i="2"/>
  <c r="F29" i="2" s="1"/>
  <c r="G29" i="2" s="1"/>
  <c r="E37" i="2"/>
  <c r="F37" i="2" s="1"/>
  <c r="G37" i="2" s="1"/>
  <c r="E45" i="2"/>
  <c r="F45" i="2" s="1"/>
  <c r="G45" i="2" s="1"/>
  <c r="E53" i="2"/>
  <c r="F53" i="2" s="1"/>
  <c r="G53" i="2" s="1"/>
  <c r="E61" i="2"/>
  <c r="F61" i="2" s="1"/>
  <c r="G61" i="2" s="1"/>
  <c r="E69" i="2"/>
  <c r="F69" i="2" s="1"/>
  <c r="G69" i="2" s="1"/>
  <c r="E77" i="2"/>
  <c r="F77" i="2" s="1"/>
  <c r="G77" i="2" s="1"/>
  <c r="E85" i="2"/>
  <c r="F85" i="2" s="1"/>
  <c r="G85" i="2" s="1"/>
  <c r="E93" i="2"/>
  <c r="F93" i="2" s="1"/>
  <c r="G93" i="2" s="1"/>
  <c r="G12" i="2" l="1"/>
  <c r="F78" i="2"/>
  <c r="G78" i="2" s="1"/>
  <c r="F16" i="2"/>
  <c r="G16" i="2" s="1"/>
  <c r="F47" i="2"/>
  <c r="G47" i="2" s="1"/>
  <c r="F87" i="2"/>
  <c r="G87" i="2" s="1"/>
  <c r="F36" i="2"/>
  <c r="G36" i="2" s="1"/>
  <c r="F97" i="2"/>
  <c r="G97" i="2" s="1"/>
  <c r="F62" i="2"/>
  <c r="G62" i="2" s="1"/>
  <c r="F39" i="2"/>
  <c r="G39" i="2"/>
  <c r="F63" i="2"/>
  <c r="G63" i="2" s="1"/>
  <c r="F59" i="2"/>
  <c r="G59" i="2" s="1"/>
  <c r="F102" i="2"/>
  <c r="G102" i="2" s="1"/>
  <c r="F38" i="2"/>
  <c r="G38" i="2"/>
  <c r="F88" i="2"/>
  <c r="G88" i="2" s="1"/>
  <c r="F75" i="2"/>
  <c r="G75" i="2" s="1"/>
  <c r="F55" i="2"/>
  <c r="G55" i="2" s="1"/>
  <c r="F43" i="2"/>
  <c r="G43" i="2" s="1"/>
  <c r="F83" i="2"/>
  <c r="G83" i="2" s="1"/>
  <c r="F110" i="2" s="1"/>
  <c r="F94" i="2"/>
  <c r="G94" i="2" s="1"/>
  <c r="F35" i="2"/>
  <c r="G35" i="2" s="1"/>
  <c r="F54" i="2"/>
  <c r="G54" i="2"/>
  <c r="F46" i="2"/>
  <c r="G46" i="2" s="1"/>
  <c r="F76" i="2"/>
  <c r="G76" i="2" s="1"/>
  <c r="F84" i="2"/>
  <c r="G84" i="2" s="1"/>
  <c r="F67" i="2"/>
  <c r="G67" i="2" s="1"/>
  <c r="F60" i="2"/>
  <c r="G60" i="2" s="1"/>
  <c r="F68" i="2"/>
  <c r="G68" i="2" s="1"/>
  <c r="F79" i="2"/>
  <c r="G79" i="2" s="1"/>
  <c r="F51" i="2"/>
  <c r="G51" i="2" s="1"/>
  <c r="F71" i="2"/>
  <c r="G71" i="2" s="1"/>
  <c r="F44" i="2"/>
  <c r="G44" i="2" s="1"/>
  <c r="F18" i="2"/>
  <c r="G18" i="2" s="1"/>
  <c r="F52" i="2"/>
  <c r="G52" i="2" s="1"/>
  <c r="F70" i="2"/>
  <c r="G70" i="2" s="1"/>
  <c r="F111" i="2" l="1"/>
  <c r="F109" i="2"/>
</calcChain>
</file>

<file path=xl/sharedStrings.xml><?xml version="1.0" encoding="utf-8"?>
<sst xmlns="http://schemas.openxmlformats.org/spreadsheetml/2006/main" count="117" uniqueCount="116">
  <si>
    <t>ng/µL</t>
  </si>
  <si>
    <t>Vsample</t>
  </si>
  <si>
    <t>DNA concentration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</si>
  <si>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</si>
  <si>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</si>
  <si>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</si>
  <si>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</si>
  <si>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</si>
  <si>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</si>
  <si>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</si>
  <si>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</si>
  <si>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</si>
  <si>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PlateID</t>
  </si>
  <si>
    <t>WellID</t>
  </si>
  <si>
    <t>Signal</t>
  </si>
  <si>
    <t xml:space="preserve">Pooling </t>
  </si>
  <si>
    <t>Minimum</t>
  </si>
  <si>
    <t>Standard</t>
  </si>
  <si>
    <t>Intercept</t>
  </si>
  <si>
    <t>Slope</t>
  </si>
  <si>
    <t>Standard/sample
volume ratio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</si>
  <si>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</si>
  <si>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</si>
  <si>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</si>
  <si>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</si>
  <si>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</si>
  <si>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</si>
  <si>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</si>
  <si>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</si>
  <si>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</si>
  <si>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</si>
  <si>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</si>
  <si>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</si>
  <si>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</si>
  <si>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</si>
  <si>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</si>
  <si>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</si>
  <si>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</si>
  <si>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</si>
  <si>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</si>
  <si>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</si>
  <si>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</si>
  <si>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</si>
  <si>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</si>
  <si>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</si>
  <si>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</si>
  <si>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</si>
  <si>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</si>
  <si>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</si>
  <si>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</si>
  <si>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</si>
  <si>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</si>
  <si>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</si>
  <si>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</si>
  <si>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</si>
  <si>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</si>
  <si>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</si>
  <si>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</si>
  <si>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</si>
  <si>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</si>
  <si>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</si>
  <si>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</si>
  <si>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</si>
  <si>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</si>
  <si>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</si>
  <si>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</si>
  <si>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</si>
  <si>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</si>
  <si>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</si>
  <si>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</si>
  <si>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</si>
  <si>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</si>
  <si>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</si>
  <si>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A9</t>
  </si>
  <si>
    <t>A10</t>
  </si>
  <si>
    <t>A11</t>
  </si>
  <si>
    <t>A12</t>
  </si>
  <si>
    <t>F8</t>
  </si>
  <si>
    <t>G8</t>
  </si>
  <si>
    <t>H8</t>
  </si>
  <si>
    <t>B9</t>
  </si>
  <si>
    <t>C9</t>
  </si>
  <si>
    <t>D9</t>
  </si>
  <si>
    <t>E9</t>
  </si>
  <si>
    <t>F9</t>
  </si>
  <si>
    <t>G9</t>
  </si>
  <si>
    <t>H9</t>
  </si>
  <si>
    <t>B10</t>
  </si>
  <si>
    <t>C10</t>
  </si>
  <si>
    <t>D10</t>
  </si>
  <si>
    <t>E10</t>
  </si>
  <si>
    <t>F10</t>
  </si>
  <si>
    <t>G10</t>
  </si>
  <si>
    <t>H10</t>
  </si>
  <si>
    <t>B11</t>
  </si>
  <si>
    <t>C11</t>
  </si>
  <si>
    <t>D11</t>
  </si>
  <si>
    <t>E11</t>
  </si>
  <si>
    <t>F11</t>
  </si>
  <si>
    <t>G11</t>
  </si>
  <si>
    <t>H11</t>
  </si>
  <si>
    <t>B12</t>
  </si>
  <si>
    <t>C12</t>
  </si>
  <si>
    <t>D12</t>
  </si>
  <si>
    <t>E12</t>
  </si>
  <si>
    <t>F12</t>
  </si>
  <si>
    <t>G12</t>
  </si>
  <si>
    <t>H12</t>
  </si>
  <si>
    <t>LIB-Journal no.</t>
  </si>
  <si>
    <t>LibID</t>
  </si>
  <si>
    <t>Pool conc.</t>
  </si>
  <si>
    <t>Pool ng</t>
  </si>
  <si>
    <t>Pool volume</t>
  </si>
  <si>
    <t>Target: 240</t>
  </si>
  <si>
    <t>MJ342</t>
  </si>
  <si>
    <t>LIB00105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</si>
</sst>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37">
    <xf numFmtId="0" fontId="0" fillId="0" borderId="0" xfId="0"/>
    <xf numFmtId="0" fontId="0" fillId="0" borderId="1" xfId="0" applyBorder="1"/>
    <xf numFmtId="0" fontId="0" fillId="0" borderId="0" xfId="0" applyBorder="1"/>
    <xf numFmtId="0" fontId="0" fillId="10" borderId="1" xfId="0" applyFill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164" fontId="0" fillId="0" borderId="1" xfId="0" applyNumberFormat="1" applyFill="1" applyBorder="1"/>
    <xf numFmtId="2" fontId="0" fillId="0" borderId="0" xfId="0" applyNumberFormat="1"/>
    <xf numFmtId="0" fontId="0" fillId="9" borderId="1" xfId="0" applyFill="1" applyBorder="1"/>
    <xf numFmtId="0" fontId="0" fillId="11" borderId="1" xfId="0" applyFill="1" applyBorder="1"/>
    <xf numFmtId="0" fontId="3" fillId="11" borderId="1" xfId="0" applyFont="1" applyFill="1" applyBorder="1" applyAlignment="1">
      <alignment wrapText="1"/>
    </xf>
    <xf numFmtId="0" fontId="0" fillId="11" borderId="1" xfId="0" applyNumberForma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/>
    <xf numFmtId="164" fontId="0" fillId="0" borderId="0" xfId="0" applyNumberFormat="1" applyFill="1" applyBorder="1"/>
    <xf numFmtId="0" fontId="0" fillId="10" borderId="2" xfId="0" applyFill="1" applyBorder="1"/>
    <xf numFmtId="164" fontId="0" fillId="0" borderId="1" xfId="0" applyNumberFormat="1" applyBorder="1"/>
    <xf numFmtId="164" fontId="0" fillId="0" borderId="0" xfId="0" applyNumberFormat="1" applyBorder="1"/>
    <xf numFmtId="0" fontId="0" fillId="0" borderId="1" xfId="0" applyFill="1" applyBorder="1"/>
    <xf numFmtId="2" fontId="0" fillId="0" borderId="1" xfId="0" applyNumberFormat="1" applyFill="1" applyBorder="1"/>
    <xf numFmtId="0" fontId="0" fillId="0" borderId="2" xfId="0" applyFill="1" applyBorder="1"/>
    <xf numFmtId="0" fontId="0" fillId="9" borderId="1" xfId="0" applyFill="1" applyBorder="1" applyAlignment="1">
      <alignment horizontal="center"/>
    </xf>
    <xf numFmtId="0" fontId="3" fillId="0" borderId="0" xfId="0" applyFont="1" applyFill="1" applyBorder="1" applyAlignment="1">
      <alignment wrapText="1"/>
    </xf>
    <xf numFmtId="0" fontId="0" fillId="0" borderId="0" xfId="0" applyNumberFormat="1" applyFill="1" applyBorder="1"/>
    <xf numFmtId="0" fontId="0" fillId="10" borderId="1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2" fontId="0" fillId="0" borderId="1" xfId="0" applyNumberFormat="1" applyBorder="1"/>
    <xf numFmtId="2" fontId="0" fillId="10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2" fontId="0" fillId="10" borderId="2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2" fontId="0" fillId="0" borderId="2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</cellXfs>
  <cellStyles count="8">
    <cellStyle name="Normal" xfId="0" builtinId="0"/>
    <cellStyle name="Tecan.At.Excel.Attenuation" xfId="5" xr:uid="{00000000-0005-0000-0000-000001000000}"/>
    <cellStyle name="Tecan.At.Excel.AutoGain_0" xfId="6" xr:uid="{00000000-0005-0000-0000-000002000000}"/>
    <cellStyle name="Tecan.At.Excel.Error" xfId="1" xr:uid="{00000000-0005-0000-0000-000003000000}"/>
    <cellStyle name="Tecan.At.Excel.GFactorAndMeasurementBlank" xfId="4" xr:uid="{00000000-0005-0000-0000-000004000000}"/>
    <cellStyle name="Tecan.At.Excel.GFactorBlank" xfId="3" xr:uid="{00000000-0005-0000-0000-000005000000}"/>
    <cellStyle name="Tecan.At.Excel.GFactorReference" xfId="7" xr:uid="{00000000-0005-0000-0000-000006000000}"/>
    <cellStyle name="Tecan.At.Excel.MeasurementBlank" xfId="2" xr:uid="{00000000-0005-0000-0000-000007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EB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09A49-BBDA-46B5-AE72-DF6169E4D529}">
  <dimension ref="A1:G206"/>
  <sheetViews>
    <sheetView tabSelected="1" workbookViewId="0">
      <selection activeCell="E6" sqref="E6"/>
    </sheetView>
  </sheetViews>
  <sheetFormatPr defaultRowHeight="15" zeroHeight="1" x14ac:dyDescent="0.25"/>
  <cols>
    <col min="1" max="1" width="28.5703125" bestFit="1" customWidth="1"/>
    <col min="2" max="2" width="27.28515625" bestFit="1" customWidth="1"/>
    <col min="5" max="5" width="12.5703125" bestFit="1" customWidth="1"/>
    <col min="6" max="6" width="14" customWidth="1"/>
    <col min="7" max="7" width="10.5703125" bestFit="1" customWidth="1"/>
  </cols>
  <sheetData>
    <row r="1" spans="1:7" x14ac:dyDescent="0.25">
      <c r="A1" s="8" t="s">
        <v>17</v>
      </c>
      <c r="B1" s="8" t="s">
        <v>14</v>
      </c>
      <c r="C1" s="2"/>
      <c r="D1" s="2"/>
    </row>
    <row r="2" spans="1:7" ht="18" customHeight="1" x14ac:dyDescent="0.25">
      <c r="A2" s="1">
        <v>0</v>
      </c>
      <c r="B2" s="19">
        <f>D106</f>
        <v>188</v>
      </c>
    </row>
    <row r="3" spans="1:7" x14ac:dyDescent="0.25">
      <c r="A3" s="1">
        <v>1</v>
      </c>
      <c r="B3" s="19">
        <f>D107</f>
        <v>41228</v>
      </c>
    </row>
    <row r="4" spans="1:7" x14ac:dyDescent="0.25">
      <c r="A4" s="9" t="s">
        <v>18</v>
      </c>
      <c r="B4" s="9">
        <f>INTERCEPT(A2:A3,B2:B3)</f>
        <v>-4.5808966861597966E-3</v>
      </c>
    </row>
    <row r="5" spans="1:7" x14ac:dyDescent="0.25">
      <c r="A5" s="9" t="s">
        <v>19</v>
      </c>
      <c r="B5" s="9">
        <f>SLOPE(A2:A3,B2:B3)</f>
        <v>2.4366471734892787E-5</v>
      </c>
    </row>
    <row r="6" spans="1:7" ht="23.25" x14ac:dyDescent="0.25">
      <c r="A6" s="10" t="s">
        <v>20</v>
      </c>
      <c r="B6" s="11">
        <v>5</v>
      </c>
    </row>
    <row r="7" spans="1:7" x14ac:dyDescent="0.25">
      <c r="A7" s="23"/>
      <c r="B7" s="24"/>
    </row>
    <row r="8" spans="1:7" x14ac:dyDescent="0.25">
      <c r="A8" t="s">
        <v>108</v>
      </c>
      <c r="B8" t="s">
        <v>114</v>
      </c>
    </row>
    <row r="9" spans="1:7" x14ac:dyDescent="0.25">
      <c r="G9" t="s">
        <v>16</v>
      </c>
    </row>
    <row r="10" spans="1:7" x14ac:dyDescent="0.25">
      <c r="A10" s="36" t="s">
        <v>2</v>
      </c>
      <c r="B10" s="36"/>
      <c r="C10" s="36"/>
      <c r="D10" s="36"/>
      <c r="E10" s="36"/>
      <c r="F10" s="22" t="s">
        <v>15</v>
      </c>
      <c r="G10" s="7">
        <v>2</v>
      </c>
    </row>
    <row r="11" spans="1:7" x14ac:dyDescent="0.25">
      <c r="A11" s="4" t="s">
        <v>109</v>
      </c>
      <c r="B11" s="4" t="s">
        <v>12</v>
      </c>
      <c r="C11" s="5" t="s">
        <v>13</v>
      </c>
      <c r="D11" s="1" t="s">
        <v>14</v>
      </c>
      <c r="E11" s="1" t="s">
        <v>0</v>
      </c>
      <c r="F11" s="1" t="s">
        <v>1</v>
      </c>
    </row>
    <row r="12" spans="1:7" x14ac:dyDescent="0.25">
      <c r="A12" s="25" t="str">
        <f>"LIB-"&amp;$B$8&amp;"-"&amp;C12</f>
        <v>LIB-MJ342-A1</v>
      </c>
      <c r="B12" s="25" t="s">
        <v>115</v>
      </c>
      <c r="C12" s="3" t="s">
        <v>21</v>
      </c>
      <c r="D12" s="3">
        <v>1840</v>
      </c>
      <c r="E12" s="30">
        <f>($B$5*D12+$B$4)*$B$6</f>
        <v>0.20126705653021465</v>
      </c>
      <c r="F12" s="31">
        <f>IF(E12*9&gt;=$G$10,$G$10/E12,9)</f>
        <v>9</v>
      </c>
      <c r="G12" s="7">
        <f>IF(E12&lt;0,0,E12)*F12</f>
        <v>1.8114035087719318</v>
      </c>
    </row>
    <row r="13" spans="1:7" x14ac:dyDescent="0.25">
      <c r="A13" s="25" t="str">
        <f t="shared" ref="A13:A76" si="0">"LIB-"&amp;$B$8&amp;"-"&amp;C13</f>
        <v>LIB-MJ342-B1</v>
      </c>
      <c r="B13" s="25" t="str">
        <f>B12</f>
        <v>LIB00105</v>
      </c>
      <c r="C13" s="3" t="s">
        <v>22</v>
      </c>
      <c r="D13" s="3">
        <v>3439</v>
      </c>
      <c r="E13" s="30">
        <f t="shared" ref="E13:E19" si="1">($B$5*D13+$B$4)*$B$6</f>
        <v>0.39607699805068253</v>
      </c>
      <c r="F13" s="31">
        <f t="shared" ref="F13:F76" si="2">IF(E13*9&gt;=$G$10,$G$10/E13,9)</f>
        <v>5.0495232236234973</v>
      </c>
      <c r="G13" s="7">
        <f t="shared" ref="G13:G76" si="3">IF(E13&lt;0,0,E13)*F13</f>
        <v>2</v>
      </c>
    </row>
    <row r="14" spans="1:7" x14ac:dyDescent="0.25">
      <c r="A14" s="25" t="str">
        <f t="shared" si="0"/>
        <v>LIB-MJ342-C1</v>
      </c>
      <c r="B14" s="25" t="str">
        <f t="shared" ref="B14:B77" si="4">B13</f>
        <v>LIB00105</v>
      </c>
      <c r="C14" s="3" t="s">
        <v>23</v>
      </c>
      <c r="D14" s="3">
        <v>7912</v>
      </c>
      <c r="E14" s="30">
        <f t="shared" si="1"/>
        <v>0.94103313840155967</v>
      </c>
      <c r="F14" s="31">
        <f t="shared" si="2"/>
        <v>2.1253236664940443</v>
      </c>
      <c r="G14" s="7">
        <f t="shared" si="3"/>
        <v>2</v>
      </c>
    </row>
    <row r="15" spans="1:7" x14ac:dyDescent="0.25">
      <c r="A15" s="25" t="str">
        <f t="shared" si="0"/>
        <v>LIB-MJ342-D1</v>
      </c>
      <c r="B15" s="25" t="str">
        <f t="shared" si="4"/>
        <v>LIB00105</v>
      </c>
      <c r="C15" s="3" t="s">
        <v>24</v>
      </c>
      <c r="D15" s="3">
        <v>8794</v>
      </c>
      <c r="E15" s="30">
        <f t="shared" si="1"/>
        <v>1.0484892787524369</v>
      </c>
      <c r="F15" s="31">
        <f t="shared" si="2"/>
        <v>1.9075063908900762</v>
      </c>
      <c r="G15" s="7">
        <f t="shared" si="3"/>
        <v>2</v>
      </c>
    </row>
    <row r="16" spans="1:7" x14ac:dyDescent="0.25">
      <c r="A16" s="25" t="str">
        <f t="shared" si="0"/>
        <v>LIB-MJ342-E1</v>
      </c>
      <c r="B16" s="25" t="str">
        <f t="shared" si="4"/>
        <v>LIB00105</v>
      </c>
      <c r="C16" s="3" t="s">
        <v>25</v>
      </c>
      <c r="D16" s="3">
        <v>8916</v>
      </c>
      <c r="E16" s="30">
        <f t="shared" si="1"/>
        <v>1.0633528265107215</v>
      </c>
      <c r="F16" s="31">
        <f t="shared" si="2"/>
        <v>1.8808432630614111</v>
      </c>
      <c r="G16" s="7">
        <f t="shared" si="3"/>
        <v>2</v>
      </c>
    </row>
    <row r="17" spans="1:7" x14ac:dyDescent="0.25">
      <c r="A17" s="25" t="str">
        <f t="shared" si="0"/>
        <v>LIB-MJ342-F1</v>
      </c>
      <c r="B17" s="25" t="str">
        <f t="shared" si="4"/>
        <v>LIB00105</v>
      </c>
      <c r="C17" s="3" t="s">
        <v>26</v>
      </c>
      <c r="D17" s="3">
        <v>7275</v>
      </c>
      <c r="E17" s="30">
        <f t="shared" si="1"/>
        <v>0.86342592592592604</v>
      </c>
      <c r="F17" s="31">
        <f t="shared" si="2"/>
        <v>2.3163538873994636</v>
      </c>
      <c r="G17" s="7">
        <f t="shared" si="3"/>
        <v>2</v>
      </c>
    </row>
    <row r="18" spans="1:7" x14ac:dyDescent="0.25">
      <c r="A18" s="25" t="str">
        <f t="shared" si="0"/>
        <v>LIB-MJ342-G1</v>
      </c>
      <c r="B18" s="25" t="str">
        <f t="shared" si="4"/>
        <v>LIB00105</v>
      </c>
      <c r="C18" s="3" t="s">
        <v>27</v>
      </c>
      <c r="D18" s="3">
        <v>4956</v>
      </c>
      <c r="E18" s="30">
        <f t="shared" si="1"/>
        <v>0.58089668615984424</v>
      </c>
      <c r="F18" s="31">
        <f t="shared" si="2"/>
        <v>3.4429530201342269</v>
      </c>
      <c r="G18" s="7">
        <f t="shared" si="3"/>
        <v>2</v>
      </c>
    </row>
    <row r="19" spans="1:7" x14ac:dyDescent="0.25">
      <c r="A19" s="25" t="str">
        <f t="shared" si="0"/>
        <v>LIB-MJ342-H1</v>
      </c>
      <c r="B19" s="26" t="str">
        <f t="shared" si="4"/>
        <v>LIB00105</v>
      </c>
      <c r="C19" s="16" t="s">
        <v>28</v>
      </c>
      <c r="D19" s="16">
        <v>1284</v>
      </c>
      <c r="E19" s="32">
        <f t="shared" si="1"/>
        <v>0.13352826510721272</v>
      </c>
      <c r="F19" s="31">
        <f t="shared" si="2"/>
        <v>9</v>
      </c>
      <c r="G19" s="7">
        <f t="shared" si="3"/>
        <v>1.2017543859649145</v>
      </c>
    </row>
    <row r="20" spans="1:7" x14ac:dyDescent="0.25">
      <c r="A20" s="27" t="str">
        <f t="shared" si="0"/>
        <v>LIB-MJ342-A2</v>
      </c>
      <c r="B20" s="27" t="str">
        <f t="shared" si="4"/>
        <v>LIB00105</v>
      </c>
      <c r="C20" s="19" t="s">
        <v>29</v>
      </c>
      <c r="D20" s="19">
        <v>7090</v>
      </c>
      <c r="E20" s="33">
        <f>($B$5*D20+$B$4)*$B$6</f>
        <v>0.84088693957115035</v>
      </c>
      <c r="F20" s="34">
        <f t="shared" si="2"/>
        <v>2.378441031585047</v>
      </c>
      <c r="G20" s="7">
        <f t="shared" si="3"/>
        <v>2</v>
      </c>
    </row>
    <row r="21" spans="1:7" x14ac:dyDescent="0.25">
      <c r="A21" s="27" t="str">
        <f t="shared" si="0"/>
        <v>LIB-MJ342-B2</v>
      </c>
      <c r="B21" s="27" t="str">
        <f t="shared" si="4"/>
        <v>LIB00105</v>
      </c>
      <c r="C21" s="19" t="s">
        <v>30</v>
      </c>
      <c r="D21" s="19">
        <v>12888</v>
      </c>
      <c r="E21" s="33">
        <f t="shared" ref="E21:E84" si="5">($B$5*D21+$B$4)*$B$6</f>
        <v>1.547270955165692</v>
      </c>
      <c r="F21" s="34">
        <f t="shared" si="2"/>
        <v>1.2925984251968503</v>
      </c>
      <c r="G21" s="7">
        <f t="shared" si="3"/>
        <v>1.9999999999999998</v>
      </c>
    </row>
    <row r="22" spans="1:7" x14ac:dyDescent="0.25">
      <c r="A22" s="27" t="str">
        <f t="shared" si="0"/>
        <v>LIB-MJ342-C2</v>
      </c>
      <c r="B22" s="27" t="str">
        <f t="shared" si="4"/>
        <v>LIB00105</v>
      </c>
      <c r="C22" s="19" t="s">
        <v>31</v>
      </c>
      <c r="D22" s="19">
        <v>8836</v>
      </c>
      <c r="E22" s="33">
        <f t="shared" si="5"/>
        <v>1.0536062378167643</v>
      </c>
      <c r="F22" s="34">
        <f t="shared" si="2"/>
        <v>1.898242368177613</v>
      </c>
      <c r="G22" s="7">
        <f t="shared" si="3"/>
        <v>2</v>
      </c>
    </row>
    <row r="23" spans="1:7" x14ac:dyDescent="0.25">
      <c r="A23" s="27" t="str">
        <f t="shared" si="0"/>
        <v>LIB-MJ342-D2</v>
      </c>
      <c r="B23" s="27" t="str">
        <f t="shared" si="4"/>
        <v>LIB00105</v>
      </c>
      <c r="C23" s="19" t="s">
        <v>32</v>
      </c>
      <c r="D23" s="19">
        <v>17553</v>
      </c>
      <c r="E23" s="33">
        <f t="shared" si="5"/>
        <v>2.1156189083820665</v>
      </c>
      <c r="F23" s="34">
        <f t="shared" si="2"/>
        <v>0.94534984163547353</v>
      </c>
      <c r="G23" s="7">
        <f t="shared" si="3"/>
        <v>2</v>
      </c>
    </row>
    <row r="24" spans="1:7" x14ac:dyDescent="0.25">
      <c r="A24" s="27" t="str">
        <f t="shared" si="0"/>
        <v>LIB-MJ342-E2</v>
      </c>
      <c r="B24" s="27" t="str">
        <f t="shared" si="4"/>
        <v>LIB00105</v>
      </c>
      <c r="C24" s="19" t="s">
        <v>33</v>
      </c>
      <c r="D24" s="19">
        <v>10655</v>
      </c>
      <c r="E24" s="33">
        <f t="shared" si="5"/>
        <v>1.2752192982456143</v>
      </c>
      <c r="F24" s="34">
        <f t="shared" si="2"/>
        <v>1.5683576956147891</v>
      </c>
      <c r="G24" s="7">
        <f t="shared" si="3"/>
        <v>2</v>
      </c>
    </row>
    <row r="25" spans="1:7" x14ac:dyDescent="0.25">
      <c r="A25" s="27" t="str">
        <f t="shared" si="0"/>
        <v>LIB-MJ342-F2</v>
      </c>
      <c r="B25" s="27" t="str">
        <f t="shared" si="4"/>
        <v>LIB00105</v>
      </c>
      <c r="C25" s="19" t="s">
        <v>34</v>
      </c>
      <c r="D25" s="19">
        <v>10632</v>
      </c>
      <c r="E25" s="33">
        <f t="shared" si="5"/>
        <v>1.2724171539961016</v>
      </c>
      <c r="F25" s="34">
        <f t="shared" si="2"/>
        <v>1.5718115664496359</v>
      </c>
      <c r="G25" s="7">
        <f t="shared" si="3"/>
        <v>2</v>
      </c>
    </row>
    <row r="26" spans="1:7" x14ac:dyDescent="0.25">
      <c r="A26" s="27" t="str">
        <f t="shared" si="0"/>
        <v>LIB-MJ342-G2</v>
      </c>
      <c r="B26" s="27" t="str">
        <f t="shared" si="4"/>
        <v>LIB00105</v>
      </c>
      <c r="C26" s="19" t="s">
        <v>35</v>
      </c>
      <c r="D26" s="19">
        <v>14703</v>
      </c>
      <c r="E26" s="33">
        <f t="shared" si="5"/>
        <v>1.7683966861598444</v>
      </c>
      <c r="F26" s="34">
        <f t="shared" si="2"/>
        <v>1.1309679641749912</v>
      </c>
      <c r="G26" s="7">
        <f t="shared" si="3"/>
        <v>2</v>
      </c>
    </row>
    <row r="27" spans="1:7" x14ac:dyDescent="0.25">
      <c r="A27" s="27" t="str">
        <f t="shared" si="0"/>
        <v>LIB-MJ342-H2</v>
      </c>
      <c r="B27" s="28" t="str">
        <f t="shared" si="4"/>
        <v>LIB00105</v>
      </c>
      <c r="C27" s="21" t="s">
        <v>36</v>
      </c>
      <c r="D27" s="21">
        <v>4757</v>
      </c>
      <c r="E27" s="35">
        <f t="shared" si="5"/>
        <v>0.55665204678362601</v>
      </c>
      <c r="F27" s="34">
        <f t="shared" si="2"/>
        <v>3.592908732764279</v>
      </c>
      <c r="G27" s="7">
        <f t="shared" si="3"/>
        <v>1.9999999999999998</v>
      </c>
    </row>
    <row r="28" spans="1:7" x14ac:dyDescent="0.25">
      <c r="A28" s="25" t="str">
        <f t="shared" si="0"/>
        <v>LIB-MJ342-A3</v>
      </c>
      <c r="B28" s="25" t="str">
        <f t="shared" si="4"/>
        <v>LIB00105</v>
      </c>
      <c r="C28" s="3" t="s">
        <v>37</v>
      </c>
      <c r="D28" s="3">
        <v>14998</v>
      </c>
      <c r="E28" s="30">
        <f t="shared" si="5"/>
        <v>1.8043372319688111</v>
      </c>
      <c r="F28" s="31">
        <f t="shared" si="2"/>
        <v>1.1084402430790006</v>
      </c>
      <c r="G28" s="7">
        <f t="shared" si="3"/>
        <v>2</v>
      </c>
    </row>
    <row r="29" spans="1:7" x14ac:dyDescent="0.25">
      <c r="A29" s="25" t="str">
        <f t="shared" si="0"/>
        <v>LIB-MJ342-B3</v>
      </c>
      <c r="B29" s="25" t="str">
        <f t="shared" si="4"/>
        <v>LIB00105</v>
      </c>
      <c r="C29" s="3" t="s">
        <v>38</v>
      </c>
      <c r="D29" s="3">
        <v>13160</v>
      </c>
      <c r="E29" s="30">
        <f t="shared" si="5"/>
        <v>1.5804093567251465</v>
      </c>
      <c r="F29" s="31">
        <f t="shared" si="2"/>
        <v>1.2654949121184087</v>
      </c>
      <c r="G29" s="7">
        <f t="shared" si="3"/>
        <v>2</v>
      </c>
    </row>
    <row r="30" spans="1:7" x14ac:dyDescent="0.25">
      <c r="A30" s="25" t="str">
        <f t="shared" si="0"/>
        <v>LIB-MJ342-C3</v>
      </c>
      <c r="B30" s="25" t="str">
        <f t="shared" si="4"/>
        <v>LIB00105</v>
      </c>
      <c r="C30" s="3" t="s">
        <v>39</v>
      </c>
      <c r="D30" s="3">
        <v>399</v>
      </c>
      <c r="E30" s="30">
        <f t="shared" si="5"/>
        <v>2.5706627680312129E-2</v>
      </c>
      <c r="F30" s="31">
        <f t="shared" si="2"/>
        <v>9</v>
      </c>
      <c r="G30" s="7">
        <v>0</v>
      </c>
    </row>
    <row r="31" spans="1:7" x14ac:dyDescent="0.25">
      <c r="A31" s="25" t="str">
        <f t="shared" si="0"/>
        <v>LIB-MJ342-D3</v>
      </c>
      <c r="B31" s="25" t="str">
        <f t="shared" si="4"/>
        <v>LIB00105</v>
      </c>
      <c r="C31" s="3" t="s">
        <v>40</v>
      </c>
      <c r="D31" s="3">
        <v>15365</v>
      </c>
      <c r="E31" s="30">
        <f>($B$5*D31+$B$4)*$B$6</f>
        <v>1.8490497076023393</v>
      </c>
      <c r="F31" s="31">
        <f t="shared" si="2"/>
        <v>1.0816366870923106</v>
      </c>
      <c r="G31" s="7">
        <f t="shared" si="3"/>
        <v>2</v>
      </c>
    </row>
    <row r="32" spans="1:7" x14ac:dyDescent="0.25">
      <c r="A32" s="25" t="str">
        <f t="shared" si="0"/>
        <v>LIB-MJ342-E3</v>
      </c>
      <c r="B32" s="25" t="str">
        <f t="shared" si="4"/>
        <v>LIB00105</v>
      </c>
      <c r="C32" s="3" t="s">
        <v>41</v>
      </c>
      <c r="D32" s="3">
        <v>17373</v>
      </c>
      <c r="E32" s="30">
        <f t="shared" si="5"/>
        <v>2.0936890838206628</v>
      </c>
      <c r="F32" s="31">
        <f t="shared" si="2"/>
        <v>0.95525167297061386</v>
      </c>
      <c r="G32" s="7">
        <f t="shared" si="3"/>
        <v>2</v>
      </c>
    </row>
    <row r="33" spans="1:7" x14ac:dyDescent="0.25">
      <c r="A33" s="25" t="str">
        <f t="shared" si="0"/>
        <v>LIB-MJ342-F3</v>
      </c>
      <c r="B33" s="25" t="str">
        <f t="shared" si="4"/>
        <v>LIB00105</v>
      </c>
      <c r="C33" s="3" t="s">
        <v>42</v>
      </c>
      <c r="D33" s="3">
        <v>304</v>
      </c>
      <c r="E33" s="30">
        <f t="shared" si="5"/>
        <v>1.4132553606238052E-2</v>
      </c>
      <c r="F33" s="31">
        <f t="shared" si="2"/>
        <v>9</v>
      </c>
      <c r="G33" s="7">
        <v>0</v>
      </c>
    </row>
    <row r="34" spans="1:7" x14ac:dyDescent="0.25">
      <c r="A34" s="25" t="str">
        <f t="shared" si="0"/>
        <v>LIB-MJ342-G3</v>
      </c>
      <c r="B34" s="25" t="str">
        <f t="shared" si="4"/>
        <v>LIB00105</v>
      </c>
      <c r="C34" s="3" t="s">
        <v>43</v>
      </c>
      <c r="D34" s="3">
        <v>13028</v>
      </c>
      <c r="E34" s="30">
        <f t="shared" si="5"/>
        <v>1.5643274853801172</v>
      </c>
      <c r="F34" s="31">
        <f t="shared" si="2"/>
        <v>1.278504672897196</v>
      </c>
      <c r="G34" s="7">
        <f t="shared" si="3"/>
        <v>2</v>
      </c>
    </row>
    <row r="35" spans="1:7" x14ac:dyDescent="0.25">
      <c r="A35" s="25" t="str">
        <f t="shared" si="0"/>
        <v>LIB-MJ342-H3</v>
      </c>
      <c r="B35" s="26" t="str">
        <f t="shared" si="4"/>
        <v>LIB00105</v>
      </c>
      <c r="C35" s="16" t="s">
        <v>44</v>
      </c>
      <c r="D35" s="16">
        <v>5620</v>
      </c>
      <c r="E35" s="32">
        <f t="shared" si="5"/>
        <v>0.66179337231968838</v>
      </c>
      <c r="F35" s="31">
        <f t="shared" si="2"/>
        <v>3.0220913107511032</v>
      </c>
      <c r="G35" s="7">
        <f t="shared" si="3"/>
        <v>1.9999999999999998</v>
      </c>
    </row>
    <row r="36" spans="1:7" x14ac:dyDescent="0.25">
      <c r="A36" s="27" t="str">
        <f t="shared" si="0"/>
        <v>LIB-MJ342-A4</v>
      </c>
      <c r="B36" s="27" t="str">
        <f t="shared" si="4"/>
        <v>LIB00105</v>
      </c>
      <c r="C36" s="19" t="s">
        <v>45</v>
      </c>
      <c r="D36" s="19">
        <v>5522</v>
      </c>
      <c r="E36" s="33">
        <f t="shared" si="5"/>
        <v>0.64985380116959091</v>
      </c>
      <c r="F36" s="34">
        <f t="shared" si="2"/>
        <v>3.0776152980877378</v>
      </c>
      <c r="G36" s="7">
        <f t="shared" si="3"/>
        <v>2</v>
      </c>
    </row>
    <row r="37" spans="1:7" x14ac:dyDescent="0.25">
      <c r="A37" s="27" t="str">
        <f t="shared" si="0"/>
        <v>LIB-MJ342-B4</v>
      </c>
      <c r="B37" s="27" t="str">
        <f t="shared" si="4"/>
        <v>LIB00105</v>
      </c>
      <c r="C37" s="19" t="s">
        <v>46</v>
      </c>
      <c r="D37" s="19">
        <v>13040</v>
      </c>
      <c r="E37" s="33">
        <f t="shared" si="5"/>
        <v>1.5657894736842106</v>
      </c>
      <c r="F37" s="34">
        <f t="shared" si="2"/>
        <v>1.2773109243697478</v>
      </c>
      <c r="G37" s="7">
        <f t="shared" si="3"/>
        <v>2</v>
      </c>
    </row>
    <row r="38" spans="1:7" x14ac:dyDescent="0.25">
      <c r="A38" s="27" t="str">
        <f t="shared" si="0"/>
        <v>LIB-MJ342-C4</v>
      </c>
      <c r="B38" s="27" t="str">
        <f t="shared" si="4"/>
        <v>LIB00105</v>
      </c>
      <c r="C38" s="19" t="s">
        <v>47</v>
      </c>
      <c r="D38" s="19">
        <v>17996</v>
      </c>
      <c r="E38" s="33">
        <f t="shared" si="5"/>
        <v>2.1695906432748542</v>
      </c>
      <c r="F38" s="34">
        <f t="shared" si="2"/>
        <v>0.9218328840970349</v>
      </c>
      <c r="G38" s="7">
        <f t="shared" si="3"/>
        <v>2</v>
      </c>
    </row>
    <row r="39" spans="1:7" x14ac:dyDescent="0.25">
      <c r="A39" s="27" t="str">
        <f t="shared" si="0"/>
        <v>LIB-MJ342-D4</v>
      </c>
      <c r="B39" s="27" t="str">
        <f t="shared" si="4"/>
        <v>LIB00105</v>
      </c>
      <c r="C39" s="19" t="s">
        <v>48</v>
      </c>
      <c r="D39" s="19">
        <v>9786</v>
      </c>
      <c r="E39" s="33">
        <f t="shared" si="5"/>
        <v>1.169346978557505</v>
      </c>
      <c r="F39" s="34">
        <f t="shared" si="2"/>
        <v>1.7103563242342152</v>
      </c>
      <c r="G39" s="7">
        <f t="shared" si="3"/>
        <v>2</v>
      </c>
    </row>
    <row r="40" spans="1:7" x14ac:dyDescent="0.25">
      <c r="A40" s="27" t="str">
        <f t="shared" si="0"/>
        <v>LIB-MJ342-E4</v>
      </c>
      <c r="B40" s="27" t="str">
        <f t="shared" si="4"/>
        <v>LIB00105</v>
      </c>
      <c r="C40" s="19" t="s">
        <v>49</v>
      </c>
      <c r="D40" s="19">
        <v>16675</v>
      </c>
      <c r="E40" s="33">
        <f t="shared" si="5"/>
        <v>2.0086500974658872</v>
      </c>
      <c r="F40" s="34">
        <f t="shared" si="2"/>
        <v>0.99569357675744519</v>
      </c>
      <c r="G40" s="7">
        <f t="shared" si="3"/>
        <v>2</v>
      </c>
    </row>
    <row r="41" spans="1:7" x14ac:dyDescent="0.25">
      <c r="A41" s="27" t="str">
        <f t="shared" si="0"/>
        <v>LIB-MJ342-F4</v>
      </c>
      <c r="B41" s="27" t="str">
        <f t="shared" si="4"/>
        <v>LIB00105</v>
      </c>
      <c r="C41" s="19" t="s">
        <v>50</v>
      </c>
      <c r="D41" s="19">
        <v>18510</v>
      </c>
      <c r="E41" s="33">
        <f t="shared" si="5"/>
        <v>2.2322124756335286</v>
      </c>
      <c r="F41" s="34">
        <f t="shared" si="2"/>
        <v>0.89597205545246139</v>
      </c>
      <c r="G41" s="7">
        <f t="shared" si="3"/>
        <v>2</v>
      </c>
    </row>
    <row r="42" spans="1:7" x14ac:dyDescent="0.25">
      <c r="A42" s="27" t="str">
        <f t="shared" si="0"/>
        <v>LIB-MJ342-G4</v>
      </c>
      <c r="B42" s="27" t="str">
        <f t="shared" si="4"/>
        <v>LIB00105</v>
      </c>
      <c r="C42" s="19" t="s">
        <v>51</v>
      </c>
      <c r="D42" s="19">
        <v>17077</v>
      </c>
      <c r="E42" s="33">
        <f t="shared" si="5"/>
        <v>2.0576267056530217</v>
      </c>
      <c r="F42" s="34">
        <f t="shared" si="2"/>
        <v>0.97199360530522816</v>
      </c>
      <c r="G42" s="7">
        <f t="shared" si="3"/>
        <v>2</v>
      </c>
    </row>
    <row r="43" spans="1:7" x14ac:dyDescent="0.25">
      <c r="A43" s="27" t="str">
        <f t="shared" si="0"/>
        <v>LIB-MJ342-H4</v>
      </c>
      <c r="B43" s="28" t="str">
        <f t="shared" si="4"/>
        <v>LIB00105</v>
      </c>
      <c r="C43" s="21" t="s">
        <v>52</v>
      </c>
      <c r="D43" s="21">
        <v>16784</v>
      </c>
      <c r="E43" s="35">
        <f t="shared" si="5"/>
        <v>2.0219298245614037</v>
      </c>
      <c r="F43" s="34">
        <f t="shared" si="2"/>
        <v>0.98915401301518424</v>
      </c>
      <c r="G43" s="7">
        <f t="shared" si="3"/>
        <v>2</v>
      </c>
    </row>
    <row r="44" spans="1:7" x14ac:dyDescent="0.25">
      <c r="A44" s="25" t="str">
        <f t="shared" si="0"/>
        <v>LIB-MJ342-A5</v>
      </c>
      <c r="B44" s="25" t="str">
        <f t="shared" si="4"/>
        <v>LIB00105</v>
      </c>
      <c r="C44" s="3" t="s">
        <v>3</v>
      </c>
      <c r="D44" s="3">
        <v>9724</v>
      </c>
      <c r="E44" s="30">
        <f t="shared" si="5"/>
        <v>1.1617933723196883</v>
      </c>
      <c r="F44" s="31">
        <f t="shared" si="2"/>
        <v>1.7214765100671139</v>
      </c>
      <c r="G44" s="7">
        <f t="shared" si="3"/>
        <v>2</v>
      </c>
    </row>
    <row r="45" spans="1:7" x14ac:dyDescent="0.25">
      <c r="A45" s="25" t="str">
        <f t="shared" si="0"/>
        <v>LIB-MJ342-B5</v>
      </c>
      <c r="B45" s="25" t="str">
        <f t="shared" si="4"/>
        <v>LIB00105</v>
      </c>
      <c r="C45" s="3" t="s">
        <v>4</v>
      </c>
      <c r="D45" s="3">
        <v>20113</v>
      </c>
      <c r="E45" s="30">
        <f t="shared" si="5"/>
        <v>2.4275097465886941</v>
      </c>
      <c r="F45" s="31">
        <f t="shared" si="2"/>
        <v>0.82388958594730233</v>
      </c>
      <c r="G45" s="7">
        <f t="shared" si="3"/>
        <v>2</v>
      </c>
    </row>
    <row r="46" spans="1:7" x14ac:dyDescent="0.25">
      <c r="A46" s="25" t="str">
        <f t="shared" si="0"/>
        <v>LIB-MJ342-C5</v>
      </c>
      <c r="B46" s="25" t="str">
        <f t="shared" si="4"/>
        <v>LIB00105</v>
      </c>
      <c r="C46" s="3" t="s">
        <v>5</v>
      </c>
      <c r="D46" s="3">
        <v>24938</v>
      </c>
      <c r="E46" s="30">
        <f t="shared" si="5"/>
        <v>3.0153508771929829</v>
      </c>
      <c r="F46" s="31">
        <f t="shared" si="2"/>
        <v>0.66327272727272713</v>
      </c>
      <c r="G46" s="7">
        <f t="shared" si="3"/>
        <v>1.9999999999999998</v>
      </c>
    </row>
    <row r="47" spans="1:7" x14ac:dyDescent="0.25">
      <c r="A47" s="25" t="str">
        <f t="shared" si="0"/>
        <v>LIB-MJ342-D5</v>
      </c>
      <c r="B47" s="25" t="str">
        <f t="shared" si="4"/>
        <v>LIB00105</v>
      </c>
      <c r="C47" s="3" t="s">
        <v>6</v>
      </c>
      <c r="D47" s="3">
        <v>16784</v>
      </c>
      <c r="E47" s="30">
        <f t="shared" si="5"/>
        <v>2.0219298245614037</v>
      </c>
      <c r="F47" s="31">
        <f t="shared" si="2"/>
        <v>0.98915401301518424</v>
      </c>
      <c r="G47" s="7">
        <f t="shared" si="3"/>
        <v>2</v>
      </c>
    </row>
    <row r="48" spans="1:7" x14ac:dyDescent="0.25">
      <c r="A48" s="25" t="str">
        <f t="shared" si="0"/>
        <v>LIB-MJ342-E5</v>
      </c>
      <c r="B48" s="25" t="str">
        <f t="shared" si="4"/>
        <v>LIB00105</v>
      </c>
      <c r="C48" s="3" t="s">
        <v>7</v>
      </c>
      <c r="D48" s="3">
        <v>15094</v>
      </c>
      <c r="E48" s="30">
        <f t="shared" si="5"/>
        <v>1.8160331384015596</v>
      </c>
      <c r="F48" s="31">
        <f t="shared" si="2"/>
        <v>1.1013014893331543</v>
      </c>
      <c r="G48" s="7">
        <f t="shared" si="3"/>
        <v>1.9999999999999998</v>
      </c>
    </row>
    <row r="49" spans="1:7" x14ac:dyDescent="0.25">
      <c r="A49" s="25" t="str">
        <f t="shared" si="0"/>
        <v>LIB-MJ342-F5</v>
      </c>
      <c r="B49" s="25" t="str">
        <f t="shared" si="4"/>
        <v>LIB00105</v>
      </c>
      <c r="C49" s="3" t="s">
        <v>8</v>
      </c>
      <c r="D49" s="3">
        <v>13737</v>
      </c>
      <c r="E49" s="30">
        <f t="shared" si="5"/>
        <v>1.650706627680312</v>
      </c>
      <c r="F49" s="31">
        <f t="shared" si="2"/>
        <v>1.2116023322754446</v>
      </c>
      <c r="G49" s="7">
        <f t="shared" si="3"/>
        <v>1.9999999999999998</v>
      </c>
    </row>
    <row r="50" spans="1:7" x14ac:dyDescent="0.25">
      <c r="A50" s="25" t="str">
        <f t="shared" si="0"/>
        <v>LIB-MJ342-G5</v>
      </c>
      <c r="B50" s="25" t="str">
        <f t="shared" si="4"/>
        <v>LIB00105</v>
      </c>
      <c r="C50" s="3" t="s">
        <v>9</v>
      </c>
      <c r="D50" s="3">
        <v>21117</v>
      </c>
      <c r="E50" s="30">
        <f t="shared" si="5"/>
        <v>2.5498294346978563</v>
      </c>
      <c r="F50" s="31">
        <f t="shared" si="2"/>
        <v>0.78436619045343769</v>
      </c>
      <c r="G50" s="7">
        <f t="shared" si="3"/>
        <v>2</v>
      </c>
    </row>
    <row r="51" spans="1:7" x14ac:dyDescent="0.25">
      <c r="A51" s="25" t="str">
        <f t="shared" si="0"/>
        <v>LIB-MJ342-H5</v>
      </c>
      <c r="B51" s="26" t="str">
        <f t="shared" si="4"/>
        <v>LIB00105</v>
      </c>
      <c r="C51" s="16" t="s">
        <v>10</v>
      </c>
      <c r="D51" s="16">
        <v>13030</v>
      </c>
      <c r="E51" s="32">
        <f t="shared" si="5"/>
        <v>1.5645711500974659</v>
      </c>
      <c r="F51" s="31">
        <f t="shared" si="2"/>
        <v>1.2783055598816384</v>
      </c>
      <c r="G51" s="7">
        <f t="shared" si="3"/>
        <v>2</v>
      </c>
    </row>
    <row r="52" spans="1:7" x14ac:dyDescent="0.25">
      <c r="A52" s="27" t="str">
        <f t="shared" si="0"/>
        <v>LIB-MJ342-A6</v>
      </c>
      <c r="B52" s="27" t="str">
        <f t="shared" si="4"/>
        <v>LIB00105</v>
      </c>
      <c r="C52" s="19" t="s">
        <v>11</v>
      </c>
      <c r="D52" s="19">
        <v>10685</v>
      </c>
      <c r="E52" s="33">
        <f t="shared" si="5"/>
        <v>1.2788742690058483</v>
      </c>
      <c r="F52" s="34">
        <f t="shared" si="2"/>
        <v>1.5638753929694194</v>
      </c>
      <c r="G52" s="7">
        <f t="shared" si="3"/>
        <v>2</v>
      </c>
    </row>
    <row r="53" spans="1:7" x14ac:dyDescent="0.25">
      <c r="A53" s="27" t="str">
        <f t="shared" si="0"/>
        <v>LIB-MJ342-B6</v>
      </c>
      <c r="B53" s="27" t="str">
        <f t="shared" si="4"/>
        <v>LIB00105</v>
      </c>
      <c r="C53" s="19" t="s">
        <v>53</v>
      </c>
      <c r="D53" s="19">
        <v>5294</v>
      </c>
      <c r="E53" s="33">
        <f t="shared" si="5"/>
        <v>0.62207602339181312</v>
      </c>
      <c r="F53" s="34">
        <f t="shared" si="2"/>
        <v>3.215041128084605</v>
      </c>
      <c r="G53" s="7">
        <f t="shared" si="3"/>
        <v>2</v>
      </c>
    </row>
    <row r="54" spans="1:7" x14ac:dyDescent="0.25">
      <c r="A54" s="27" t="str">
        <f t="shared" si="0"/>
        <v>LIB-MJ342-C6</v>
      </c>
      <c r="B54" s="27" t="str">
        <f t="shared" si="4"/>
        <v>LIB00105</v>
      </c>
      <c r="C54" s="19" t="s">
        <v>54</v>
      </c>
      <c r="D54" s="19">
        <v>27666</v>
      </c>
      <c r="E54" s="33">
        <f t="shared" si="5"/>
        <v>3.3477095516569202</v>
      </c>
      <c r="F54" s="34">
        <f t="shared" si="2"/>
        <v>0.59742339326006255</v>
      </c>
      <c r="G54" s="7">
        <f t="shared" si="3"/>
        <v>2</v>
      </c>
    </row>
    <row r="55" spans="1:7" x14ac:dyDescent="0.25">
      <c r="A55" s="27" t="str">
        <f t="shared" si="0"/>
        <v>LIB-MJ342-D6</v>
      </c>
      <c r="B55" s="27" t="str">
        <f t="shared" si="4"/>
        <v>LIB00105</v>
      </c>
      <c r="C55" s="19" t="s">
        <v>55</v>
      </c>
      <c r="D55" s="19">
        <v>7194</v>
      </c>
      <c r="E55" s="33">
        <f t="shared" si="5"/>
        <v>0.85355750487329463</v>
      </c>
      <c r="F55" s="34">
        <f t="shared" si="2"/>
        <v>2.3431344561804162</v>
      </c>
      <c r="G55" s="7">
        <f t="shared" si="3"/>
        <v>2</v>
      </c>
    </row>
    <row r="56" spans="1:7" x14ac:dyDescent="0.25">
      <c r="A56" s="27" t="str">
        <f t="shared" si="0"/>
        <v>LIB-MJ342-E6</v>
      </c>
      <c r="B56" s="27" t="str">
        <f t="shared" si="4"/>
        <v>LIB00105</v>
      </c>
      <c r="C56" s="19" t="s">
        <v>56</v>
      </c>
      <c r="D56" s="19">
        <v>8929</v>
      </c>
      <c r="E56" s="33">
        <f t="shared" si="5"/>
        <v>1.0649366471734893</v>
      </c>
      <c r="F56" s="34">
        <f t="shared" si="2"/>
        <v>1.8780459901613087</v>
      </c>
      <c r="G56" s="7">
        <f t="shared" si="3"/>
        <v>2</v>
      </c>
    </row>
    <row r="57" spans="1:7" x14ac:dyDescent="0.25">
      <c r="A57" s="27" t="str">
        <f t="shared" si="0"/>
        <v>LIB-MJ342-F6</v>
      </c>
      <c r="B57" s="27" t="str">
        <f t="shared" si="4"/>
        <v>LIB00105</v>
      </c>
      <c r="C57" s="19" t="s">
        <v>57</v>
      </c>
      <c r="D57" s="19">
        <v>11963</v>
      </c>
      <c r="E57" s="33">
        <f t="shared" si="5"/>
        <v>1.4345760233918132</v>
      </c>
      <c r="F57" s="34">
        <f t="shared" si="2"/>
        <v>1.3941401273885348</v>
      </c>
      <c r="G57" s="7">
        <f t="shared" si="3"/>
        <v>2</v>
      </c>
    </row>
    <row r="58" spans="1:7" x14ac:dyDescent="0.25">
      <c r="A58" s="27" t="str">
        <f t="shared" si="0"/>
        <v>LIB-MJ342-G6</v>
      </c>
      <c r="B58" s="27" t="str">
        <f t="shared" si="4"/>
        <v>LIB00105</v>
      </c>
      <c r="C58" s="19" t="s">
        <v>58</v>
      </c>
      <c r="D58" s="19">
        <v>7416</v>
      </c>
      <c r="E58" s="33">
        <f t="shared" si="5"/>
        <v>0.88060428849902561</v>
      </c>
      <c r="F58" s="34">
        <f t="shared" si="2"/>
        <v>2.2711676812396231</v>
      </c>
      <c r="G58" s="7">
        <f t="shared" si="3"/>
        <v>2</v>
      </c>
    </row>
    <row r="59" spans="1:7" x14ac:dyDescent="0.25">
      <c r="A59" s="27" t="str">
        <f t="shared" si="0"/>
        <v>LIB-MJ342-H6</v>
      </c>
      <c r="B59" s="28" t="str">
        <f t="shared" si="4"/>
        <v>LIB00105</v>
      </c>
      <c r="C59" s="21" t="s">
        <v>59</v>
      </c>
      <c r="D59" s="21">
        <v>15119</v>
      </c>
      <c r="E59" s="35">
        <f t="shared" si="5"/>
        <v>1.8190789473684212</v>
      </c>
      <c r="F59" s="34">
        <f t="shared" si="2"/>
        <v>1.0994575045207955</v>
      </c>
      <c r="G59" s="7">
        <f t="shared" si="3"/>
        <v>2</v>
      </c>
    </row>
    <row r="60" spans="1:7" x14ac:dyDescent="0.25">
      <c r="A60" s="25" t="str">
        <f t="shared" si="0"/>
        <v>LIB-MJ342-A7</v>
      </c>
      <c r="B60" s="25" t="str">
        <f t="shared" si="4"/>
        <v>LIB00105</v>
      </c>
      <c r="C60" s="3" t="s">
        <v>60</v>
      </c>
      <c r="D60" s="3">
        <v>10459</v>
      </c>
      <c r="E60" s="30">
        <f t="shared" si="5"/>
        <v>1.2513401559454194</v>
      </c>
      <c r="F60" s="31">
        <f t="shared" si="2"/>
        <v>1.5982864375425954</v>
      </c>
      <c r="G60" s="7">
        <f t="shared" si="3"/>
        <v>2</v>
      </c>
    </row>
    <row r="61" spans="1:7" x14ac:dyDescent="0.25">
      <c r="A61" s="25" t="str">
        <f t="shared" si="0"/>
        <v>LIB-MJ342-B7</v>
      </c>
      <c r="B61" s="25" t="str">
        <f t="shared" si="4"/>
        <v>LIB00105</v>
      </c>
      <c r="C61" s="3" t="s">
        <v>61</v>
      </c>
      <c r="D61" s="3">
        <v>14188</v>
      </c>
      <c r="E61" s="30">
        <f t="shared" si="5"/>
        <v>1.7056530214424952</v>
      </c>
      <c r="F61" s="31">
        <f t="shared" si="2"/>
        <v>1.1725714285714286</v>
      </c>
      <c r="G61" s="7">
        <f t="shared" si="3"/>
        <v>2</v>
      </c>
    </row>
    <row r="62" spans="1:7" x14ac:dyDescent="0.25">
      <c r="A62" s="25" t="str">
        <f t="shared" si="0"/>
        <v>LIB-MJ342-C7</v>
      </c>
      <c r="B62" s="25" t="str">
        <f t="shared" si="4"/>
        <v>LIB00105</v>
      </c>
      <c r="C62" s="3" t="s">
        <v>62</v>
      </c>
      <c r="D62" s="3">
        <v>12765</v>
      </c>
      <c r="E62" s="30">
        <f t="shared" si="5"/>
        <v>1.5322855750487332</v>
      </c>
      <c r="F62" s="31">
        <f t="shared" si="2"/>
        <v>1.3052397233044444</v>
      </c>
      <c r="G62" s="7">
        <f t="shared" si="3"/>
        <v>2</v>
      </c>
    </row>
    <row r="63" spans="1:7" x14ac:dyDescent="0.25">
      <c r="A63" s="25" t="str">
        <f t="shared" si="0"/>
        <v>LIB-MJ342-D7</v>
      </c>
      <c r="B63" s="25" t="str">
        <f t="shared" si="4"/>
        <v>LIB00105</v>
      </c>
      <c r="C63" s="3" t="s">
        <v>63</v>
      </c>
      <c r="D63" s="3">
        <v>10519</v>
      </c>
      <c r="E63" s="30">
        <f t="shared" si="5"/>
        <v>1.2586500974658872</v>
      </c>
      <c r="F63" s="31">
        <f t="shared" si="2"/>
        <v>1.5890039686380792</v>
      </c>
      <c r="G63" s="7">
        <f t="shared" si="3"/>
        <v>2</v>
      </c>
    </row>
    <row r="64" spans="1:7" x14ac:dyDescent="0.25">
      <c r="A64" s="25" t="str">
        <f t="shared" si="0"/>
        <v>LIB-MJ342-E7</v>
      </c>
      <c r="B64" s="25" t="str">
        <f t="shared" si="4"/>
        <v>LIB00105</v>
      </c>
      <c r="C64" s="3" t="s">
        <v>64</v>
      </c>
      <c r="D64" s="3">
        <v>9679</v>
      </c>
      <c r="E64" s="30">
        <f t="shared" si="5"/>
        <v>1.1563109161793375</v>
      </c>
      <c r="F64" s="31">
        <f t="shared" si="2"/>
        <v>1.7296386049942047</v>
      </c>
      <c r="G64" s="7">
        <f t="shared" si="3"/>
        <v>2</v>
      </c>
    </row>
    <row r="65" spans="1:7" x14ac:dyDescent="0.25">
      <c r="A65" s="25" t="str">
        <f t="shared" si="0"/>
        <v>LIB-MJ342-F7</v>
      </c>
      <c r="B65" s="25" t="str">
        <f t="shared" si="4"/>
        <v>LIB00105</v>
      </c>
      <c r="C65" s="3" t="s">
        <v>65</v>
      </c>
      <c r="D65" s="3">
        <v>17414</v>
      </c>
      <c r="E65" s="30">
        <f t="shared" si="5"/>
        <v>2.0986842105263159</v>
      </c>
      <c r="F65" s="31">
        <f t="shared" si="2"/>
        <v>0.95297805642633227</v>
      </c>
      <c r="G65" s="7">
        <f t="shared" si="3"/>
        <v>2</v>
      </c>
    </row>
    <row r="66" spans="1:7" x14ac:dyDescent="0.25">
      <c r="A66" s="25" t="str">
        <f t="shared" si="0"/>
        <v>LIB-MJ342-G7</v>
      </c>
      <c r="B66" s="25" t="str">
        <f t="shared" si="4"/>
        <v>LIB00105</v>
      </c>
      <c r="C66" s="3" t="s">
        <v>66</v>
      </c>
      <c r="D66" s="3">
        <v>17507</v>
      </c>
      <c r="E66" s="30">
        <f t="shared" si="5"/>
        <v>2.110014619883041</v>
      </c>
      <c r="F66" s="31">
        <f t="shared" si="2"/>
        <v>0.94786073098908707</v>
      </c>
      <c r="G66" s="7">
        <f t="shared" si="3"/>
        <v>2</v>
      </c>
    </row>
    <row r="67" spans="1:7" x14ac:dyDescent="0.25">
      <c r="A67" s="25" t="str">
        <f t="shared" si="0"/>
        <v>LIB-MJ342-H7</v>
      </c>
      <c r="B67" s="26" t="str">
        <f t="shared" si="4"/>
        <v>LIB00105</v>
      </c>
      <c r="C67" s="16" t="s">
        <v>67</v>
      </c>
      <c r="D67" s="16">
        <v>10193</v>
      </c>
      <c r="E67" s="32">
        <f t="shared" si="5"/>
        <v>1.2189327485380119</v>
      </c>
      <c r="F67" s="31">
        <f t="shared" si="2"/>
        <v>1.6407796101949021</v>
      </c>
      <c r="G67" s="7">
        <f t="shared" si="3"/>
        <v>1.9999999999999998</v>
      </c>
    </row>
    <row r="68" spans="1:7" x14ac:dyDescent="0.25">
      <c r="A68" s="27" t="str">
        <f t="shared" si="0"/>
        <v>LIB-MJ342-A8</v>
      </c>
      <c r="B68" s="27" t="str">
        <f t="shared" si="4"/>
        <v>LIB00105</v>
      </c>
      <c r="C68" s="19" t="s">
        <v>68</v>
      </c>
      <c r="D68" s="19">
        <v>305</v>
      </c>
      <c r="E68" s="33">
        <f t="shared" si="5"/>
        <v>1.4254385964912516E-2</v>
      </c>
      <c r="F68" s="34">
        <f t="shared" si="2"/>
        <v>9</v>
      </c>
      <c r="G68" s="7">
        <f t="shared" si="3"/>
        <v>0.12828947368421265</v>
      </c>
    </row>
    <row r="69" spans="1:7" x14ac:dyDescent="0.25">
      <c r="A69" s="27" t="str">
        <f t="shared" si="0"/>
        <v>LIB-MJ342-B8</v>
      </c>
      <c r="B69" s="27" t="str">
        <f t="shared" si="4"/>
        <v>LIB00105</v>
      </c>
      <c r="C69" s="19" t="s">
        <v>69</v>
      </c>
      <c r="D69" s="19">
        <v>12256</v>
      </c>
      <c r="E69" s="33">
        <f t="shared" si="5"/>
        <v>1.4702729044834308</v>
      </c>
      <c r="F69" s="34">
        <f t="shared" si="2"/>
        <v>1.3602916804772953</v>
      </c>
      <c r="G69" s="7">
        <f t="shared" si="3"/>
        <v>2</v>
      </c>
    </row>
    <row r="70" spans="1:7" x14ac:dyDescent="0.25">
      <c r="A70" s="27" t="str">
        <f t="shared" si="0"/>
        <v>LIB-MJ342-C8</v>
      </c>
      <c r="B70" s="27" t="str">
        <f t="shared" si="4"/>
        <v>LIB00105</v>
      </c>
      <c r="C70" s="19" t="s">
        <v>70</v>
      </c>
      <c r="D70" s="19">
        <v>8961</v>
      </c>
      <c r="E70" s="33">
        <f t="shared" si="5"/>
        <v>1.0688352826510723</v>
      </c>
      <c r="F70" s="34">
        <f t="shared" si="2"/>
        <v>1.8711957141228768</v>
      </c>
      <c r="G70" s="7">
        <f t="shared" si="3"/>
        <v>2</v>
      </c>
    </row>
    <row r="71" spans="1:7" x14ac:dyDescent="0.25">
      <c r="A71" s="27" t="str">
        <f t="shared" si="0"/>
        <v>LIB-MJ342-D8</v>
      </c>
      <c r="B71" s="27" t="str">
        <f t="shared" si="4"/>
        <v>LIB00105</v>
      </c>
      <c r="C71" s="19" t="s">
        <v>71</v>
      </c>
      <c r="D71" s="19">
        <v>323</v>
      </c>
      <c r="E71" s="33">
        <f t="shared" si="5"/>
        <v>1.6447368421052863E-2</v>
      </c>
      <c r="F71" s="34">
        <f t="shared" si="2"/>
        <v>9</v>
      </c>
      <c r="G71" s="7">
        <f t="shared" si="3"/>
        <v>0.14802631578947578</v>
      </c>
    </row>
    <row r="72" spans="1:7" x14ac:dyDescent="0.25">
      <c r="A72" s="27" t="str">
        <f t="shared" si="0"/>
        <v>LIB-MJ342-E8</v>
      </c>
      <c r="B72" s="27" t="str">
        <f t="shared" si="4"/>
        <v>LIB00105</v>
      </c>
      <c r="C72" s="19" t="s">
        <v>72</v>
      </c>
      <c r="D72" s="19">
        <v>14438</v>
      </c>
      <c r="E72" s="33">
        <f t="shared" si="5"/>
        <v>1.7361111111111114</v>
      </c>
      <c r="F72" s="34">
        <f t="shared" si="2"/>
        <v>1.1519999999999999</v>
      </c>
      <c r="G72" s="7">
        <f t="shared" si="3"/>
        <v>2</v>
      </c>
    </row>
    <row r="73" spans="1:7" x14ac:dyDescent="0.25">
      <c r="A73" s="27" t="str">
        <f t="shared" si="0"/>
        <v>LIB-MJ342-F8</v>
      </c>
      <c r="B73" s="27" t="str">
        <f t="shared" si="4"/>
        <v>LIB00105</v>
      </c>
      <c r="C73" s="19" t="s">
        <v>77</v>
      </c>
      <c r="D73" s="19">
        <v>14799</v>
      </c>
      <c r="E73" s="33">
        <f t="shared" si="5"/>
        <v>1.7800925925925928</v>
      </c>
      <c r="F73" s="34">
        <f t="shared" si="2"/>
        <v>1.1235370611183353</v>
      </c>
      <c r="G73" s="7">
        <f t="shared" si="3"/>
        <v>1.9999999999999998</v>
      </c>
    </row>
    <row r="74" spans="1:7" x14ac:dyDescent="0.25">
      <c r="A74" s="27" t="str">
        <f t="shared" si="0"/>
        <v>LIB-MJ342-G8</v>
      </c>
      <c r="B74" s="27" t="str">
        <f t="shared" si="4"/>
        <v>LIB00105</v>
      </c>
      <c r="C74" s="19" t="s">
        <v>78</v>
      </c>
      <c r="D74" s="19">
        <v>12373</v>
      </c>
      <c r="E74" s="33">
        <f t="shared" si="5"/>
        <v>1.4845272904483433</v>
      </c>
      <c r="F74" s="34">
        <f t="shared" si="2"/>
        <v>1.3472302010668853</v>
      </c>
      <c r="G74" s="7">
        <f t="shared" si="3"/>
        <v>2</v>
      </c>
    </row>
    <row r="75" spans="1:7" x14ac:dyDescent="0.25">
      <c r="A75" s="27" t="str">
        <f t="shared" si="0"/>
        <v>LIB-MJ342-H8</v>
      </c>
      <c r="B75" s="28" t="str">
        <f t="shared" si="4"/>
        <v>LIB00105</v>
      </c>
      <c r="C75" s="21" t="s">
        <v>79</v>
      </c>
      <c r="D75" s="21">
        <v>8325</v>
      </c>
      <c r="E75" s="35">
        <f t="shared" si="5"/>
        <v>0.99134990253411326</v>
      </c>
      <c r="F75" s="34">
        <f t="shared" si="2"/>
        <v>2.0174511490721394</v>
      </c>
      <c r="G75" s="7">
        <f t="shared" si="3"/>
        <v>2</v>
      </c>
    </row>
    <row r="76" spans="1:7" x14ac:dyDescent="0.25">
      <c r="A76" s="25" t="str">
        <f t="shared" si="0"/>
        <v>LIB-MJ342-A9</v>
      </c>
      <c r="B76" s="25" t="str">
        <f t="shared" si="4"/>
        <v>LIB00105</v>
      </c>
      <c r="C76" s="3" t="s">
        <v>73</v>
      </c>
      <c r="D76" s="3">
        <v>9677</v>
      </c>
      <c r="E76" s="30">
        <f t="shared" si="5"/>
        <v>1.1560672514619885</v>
      </c>
      <c r="F76" s="31">
        <f t="shared" si="2"/>
        <v>1.7300031615554849</v>
      </c>
      <c r="G76" s="7">
        <f t="shared" si="3"/>
        <v>2</v>
      </c>
    </row>
    <row r="77" spans="1:7" x14ac:dyDescent="0.25">
      <c r="A77" s="25" t="str">
        <f t="shared" ref="A77:A105" si="6">"LIB-"&amp;$B$8&amp;"-"&amp;C77</f>
        <v>LIB-MJ342-B9</v>
      </c>
      <c r="B77" s="25" t="str">
        <f t="shared" si="4"/>
        <v>LIB00105</v>
      </c>
      <c r="C77" s="3" t="s">
        <v>80</v>
      </c>
      <c r="D77" s="3">
        <v>15913</v>
      </c>
      <c r="E77" s="30">
        <f t="shared" si="5"/>
        <v>1.9158138401559455</v>
      </c>
      <c r="F77" s="31">
        <f t="shared" ref="F77:F105" si="7">IF(E77*9&gt;=$G$10,$G$10/E77,9)</f>
        <v>1.0439427662957075</v>
      </c>
      <c r="G77" s="7">
        <f t="shared" ref="G77:G105" si="8">IF(E77&lt;0,0,E77)*F77</f>
        <v>2</v>
      </c>
    </row>
    <row r="78" spans="1:7" x14ac:dyDescent="0.25">
      <c r="A78" s="25" t="str">
        <f t="shared" si="6"/>
        <v>LIB-MJ342-C9</v>
      </c>
      <c r="B78" s="25" t="str">
        <f t="shared" ref="B78:B105" si="9">B77</f>
        <v>LIB00105</v>
      </c>
      <c r="C78" s="3" t="s">
        <v>81</v>
      </c>
      <c r="D78" s="3">
        <v>14853</v>
      </c>
      <c r="E78" s="30">
        <f t="shared" si="5"/>
        <v>1.7866715399610138</v>
      </c>
      <c r="F78" s="31">
        <f t="shared" si="7"/>
        <v>1.1193999318104328</v>
      </c>
      <c r="G78" s="7">
        <f t="shared" si="8"/>
        <v>2</v>
      </c>
    </row>
    <row r="79" spans="1:7" x14ac:dyDescent="0.25">
      <c r="A79" s="25" t="str">
        <f t="shared" si="6"/>
        <v>LIB-MJ342-D9</v>
      </c>
      <c r="B79" s="25" t="str">
        <f t="shared" si="9"/>
        <v>LIB00105</v>
      </c>
      <c r="C79" s="3" t="s">
        <v>82</v>
      </c>
      <c r="D79" s="3">
        <v>19584</v>
      </c>
      <c r="E79" s="30">
        <f t="shared" si="5"/>
        <v>2.3630604288499026</v>
      </c>
      <c r="F79" s="31">
        <f t="shared" si="7"/>
        <v>0.84636007424211179</v>
      </c>
      <c r="G79" s="7">
        <f t="shared" si="8"/>
        <v>2</v>
      </c>
    </row>
    <row r="80" spans="1:7" x14ac:dyDescent="0.25">
      <c r="A80" s="25" t="str">
        <f t="shared" si="6"/>
        <v>LIB-MJ342-E9</v>
      </c>
      <c r="B80" s="25" t="str">
        <f t="shared" si="9"/>
        <v>LIB00105</v>
      </c>
      <c r="C80" s="3" t="s">
        <v>83</v>
      </c>
      <c r="D80" s="3">
        <v>2101</v>
      </c>
      <c r="E80" s="30">
        <f t="shared" si="5"/>
        <v>0.23306530214424973</v>
      </c>
      <c r="F80" s="31">
        <f t="shared" si="7"/>
        <v>8.5812859383167712</v>
      </c>
      <c r="G80" s="7">
        <f t="shared" si="8"/>
        <v>1.9999999999999998</v>
      </c>
    </row>
    <row r="81" spans="1:7" x14ac:dyDescent="0.25">
      <c r="A81" s="25" t="str">
        <f t="shared" si="6"/>
        <v>LIB-MJ342-F9</v>
      </c>
      <c r="B81" s="25" t="str">
        <f t="shared" si="9"/>
        <v>LIB00105</v>
      </c>
      <c r="C81" s="3" t="s">
        <v>84</v>
      </c>
      <c r="D81" s="3">
        <v>11612</v>
      </c>
      <c r="E81" s="30">
        <f t="shared" si="5"/>
        <v>1.3918128654970763</v>
      </c>
      <c r="F81" s="31">
        <f t="shared" si="7"/>
        <v>1.4369747899159662</v>
      </c>
      <c r="G81" s="7">
        <f t="shared" si="8"/>
        <v>2</v>
      </c>
    </row>
    <row r="82" spans="1:7" x14ac:dyDescent="0.25">
      <c r="A82" s="25" t="str">
        <f t="shared" si="6"/>
        <v>LIB-MJ342-G9</v>
      </c>
      <c r="B82" s="25" t="str">
        <f t="shared" si="9"/>
        <v>LIB00105</v>
      </c>
      <c r="C82" s="3" t="s">
        <v>85</v>
      </c>
      <c r="D82" s="3">
        <v>20070</v>
      </c>
      <c r="E82" s="30">
        <f t="shared" si="5"/>
        <v>2.422270955165692</v>
      </c>
      <c r="F82" s="31">
        <f t="shared" si="7"/>
        <v>0.82567146162357907</v>
      </c>
      <c r="G82" s="7">
        <f t="shared" si="8"/>
        <v>2</v>
      </c>
    </row>
    <row r="83" spans="1:7" x14ac:dyDescent="0.25">
      <c r="A83" s="25" t="str">
        <f t="shared" si="6"/>
        <v>LIB-MJ342-H9</v>
      </c>
      <c r="B83" s="26" t="str">
        <f t="shared" si="9"/>
        <v>LIB00105</v>
      </c>
      <c r="C83" s="16" t="s">
        <v>86</v>
      </c>
      <c r="D83" s="16">
        <v>11747</v>
      </c>
      <c r="E83" s="32">
        <f t="shared" si="5"/>
        <v>1.4082602339181287</v>
      </c>
      <c r="F83" s="31">
        <f t="shared" si="7"/>
        <v>1.4201920581365168</v>
      </c>
      <c r="G83" s="7">
        <f t="shared" si="8"/>
        <v>1.9999999999999998</v>
      </c>
    </row>
    <row r="84" spans="1:7" x14ac:dyDescent="0.25">
      <c r="A84" s="27" t="str">
        <f t="shared" si="6"/>
        <v>LIB-MJ342-A10</v>
      </c>
      <c r="B84" s="27" t="str">
        <f t="shared" si="9"/>
        <v>LIB00105</v>
      </c>
      <c r="C84" s="19" t="s">
        <v>74</v>
      </c>
      <c r="D84" s="19">
        <v>6666</v>
      </c>
      <c r="E84" s="33">
        <f t="shared" si="5"/>
        <v>0.78923001949317761</v>
      </c>
      <c r="F84" s="34">
        <f t="shared" si="7"/>
        <v>2.5341154677369553</v>
      </c>
      <c r="G84" s="7">
        <f t="shared" si="8"/>
        <v>2</v>
      </c>
    </row>
    <row r="85" spans="1:7" x14ac:dyDescent="0.25">
      <c r="A85" s="27" t="str">
        <f t="shared" si="6"/>
        <v>LIB-MJ342-B10</v>
      </c>
      <c r="B85" s="27" t="str">
        <f t="shared" si="9"/>
        <v>LIB00105</v>
      </c>
      <c r="C85" s="19" t="s">
        <v>87</v>
      </c>
      <c r="D85" s="19">
        <v>8020</v>
      </c>
      <c r="E85" s="33">
        <f t="shared" ref="E85:E105" si="10">($B$5*D85+$B$4)*$B$6</f>
        <v>0.95419103313840181</v>
      </c>
      <c r="F85" s="34">
        <f t="shared" si="7"/>
        <v>2.0960163432073537</v>
      </c>
      <c r="G85" s="7">
        <f t="shared" si="8"/>
        <v>1.9999999999999998</v>
      </c>
    </row>
    <row r="86" spans="1:7" x14ac:dyDescent="0.25">
      <c r="A86" s="27" t="str">
        <f t="shared" si="6"/>
        <v>LIB-MJ342-C10</v>
      </c>
      <c r="B86" s="27" t="str">
        <f t="shared" si="9"/>
        <v>LIB00105</v>
      </c>
      <c r="C86" s="19" t="s">
        <v>88</v>
      </c>
      <c r="D86" s="19">
        <v>311</v>
      </c>
      <c r="E86" s="33">
        <f t="shared" si="10"/>
        <v>1.4985380116959299E-2</v>
      </c>
      <c r="F86" s="34">
        <f t="shared" si="7"/>
        <v>9</v>
      </c>
      <c r="G86" s="7">
        <v>0</v>
      </c>
    </row>
    <row r="87" spans="1:7" x14ac:dyDescent="0.25">
      <c r="A87" s="27" t="str">
        <f t="shared" si="6"/>
        <v>LIB-MJ342-D10</v>
      </c>
      <c r="B87" s="27" t="str">
        <f t="shared" si="9"/>
        <v>LIB00105</v>
      </c>
      <c r="C87" s="19" t="s">
        <v>89</v>
      </c>
      <c r="D87" s="19">
        <v>11735</v>
      </c>
      <c r="E87" s="33">
        <f t="shared" si="10"/>
        <v>1.4067982456140351</v>
      </c>
      <c r="F87" s="34">
        <f t="shared" si="7"/>
        <v>1.4216679657053779</v>
      </c>
      <c r="G87" s="7">
        <f t="shared" si="8"/>
        <v>1.9999999999999998</v>
      </c>
    </row>
    <row r="88" spans="1:7" x14ac:dyDescent="0.25">
      <c r="A88" s="27" t="str">
        <f t="shared" si="6"/>
        <v>LIB-MJ342-E10</v>
      </c>
      <c r="B88" s="27" t="str">
        <f t="shared" si="9"/>
        <v>LIB00105</v>
      </c>
      <c r="C88" s="19" t="s">
        <v>90</v>
      </c>
      <c r="D88" s="19">
        <v>20321</v>
      </c>
      <c r="E88" s="33">
        <f t="shared" si="10"/>
        <v>2.4528508771929829</v>
      </c>
      <c r="F88" s="34">
        <f t="shared" si="7"/>
        <v>0.81537773804202041</v>
      </c>
      <c r="G88" s="7">
        <f t="shared" si="8"/>
        <v>2</v>
      </c>
    </row>
    <row r="89" spans="1:7" x14ac:dyDescent="0.25">
      <c r="A89" s="27" t="str">
        <f t="shared" si="6"/>
        <v>LIB-MJ342-F10</v>
      </c>
      <c r="B89" s="27" t="str">
        <f t="shared" si="9"/>
        <v>LIB00105</v>
      </c>
      <c r="C89" s="19" t="s">
        <v>91</v>
      </c>
      <c r="D89" s="19">
        <v>341</v>
      </c>
      <c r="E89" s="33">
        <f t="shared" si="10"/>
        <v>1.8640350877193221E-2</v>
      </c>
      <c r="F89" s="34">
        <f t="shared" si="7"/>
        <v>9</v>
      </c>
      <c r="G89" s="7">
        <v>0</v>
      </c>
    </row>
    <row r="90" spans="1:7" x14ac:dyDescent="0.25">
      <c r="A90" s="27" t="str">
        <f t="shared" si="6"/>
        <v>LIB-MJ342-G10</v>
      </c>
      <c r="B90" s="27" t="str">
        <f t="shared" si="9"/>
        <v>LIB00105</v>
      </c>
      <c r="C90" s="19" t="s">
        <v>92</v>
      </c>
      <c r="D90" s="19">
        <v>14639</v>
      </c>
      <c r="E90" s="33">
        <f t="shared" si="10"/>
        <v>1.7605994152046787</v>
      </c>
      <c r="F90" s="34">
        <f t="shared" si="7"/>
        <v>1.1359767490139088</v>
      </c>
      <c r="G90" s="7">
        <f t="shared" si="8"/>
        <v>1.9999999999999998</v>
      </c>
    </row>
    <row r="91" spans="1:7" x14ac:dyDescent="0.25">
      <c r="A91" s="27" t="str">
        <f t="shared" si="6"/>
        <v>LIB-MJ342-H10</v>
      </c>
      <c r="B91" s="28" t="str">
        <f t="shared" si="9"/>
        <v>LIB00105</v>
      </c>
      <c r="C91" s="21" t="s">
        <v>93</v>
      </c>
      <c r="D91" s="21">
        <v>11517</v>
      </c>
      <c r="E91" s="35">
        <f t="shared" si="10"/>
        <v>1.3802387914230021</v>
      </c>
      <c r="F91" s="34">
        <f t="shared" si="7"/>
        <v>1.4490246270632887</v>
      </c>
      <c r="G91" s="7">
        <f t="shared" si="8"/>
        <v>2</v>
      </c>
    </row>
    <row r="92" spans="1:7" x14ac:dyDescent="0.25">
      <c r="A92" s="25" t="str">
        <f t="shared" si="6"/>
        <v>LIB-MJ342-A11</v>
      </c>
      <c r="B92" s="25" t="str">
        <f t="shared" si="9"/>
        <v>LIB00105</v>
      </c>
      <c r="C92" s="3" t="s">
        <v>75</v>
      </c>
      <c r="D92" s="3">
        <v>2250</v>
      </c>
      <c r="E92" s="30">
        <f t="shared" si="10"/>
        <v>0.25121832358674484</v>
      </c>
      <c r="F92" s="31">
        <f t="shared" si="7"/>
        <v>7.961202715809887</v>
      </c>
      <c r="G92" s="7">
        <f t="shared" si="8"/>
        <v>2</v>
      </c>
    </row>
    <row r="93" spans="1:7" x14ac:dyDescent="0.25">
      <c r="A93" s="25" t="str">
        <f t="shared" si="6"/>
        <v>LIB-MJ342-B11</v>
      </c>
      <c r="B93" s="25" t="str">
        <f t="shared" si="9"/>
        <v>LIB00105</v>
      </c>
      <c r="C93" s="3" t="s">
        <v>94</v>
      </c>
      <c r="D93" s="3">
        <v>323</v>
      </c>
      <c r="E93" s="30">
        <f t="shared" si="10"/>
        <v>1.6447368421052863E-2</v>
      </c>
      <c r="F93" s="31">
        <f t="shared" si="7"/>
        <v>9</v>
      </c>
      <c r="G93" s="7">
        <f t="shared" si="8"/>
        <v>0.14802631578947578</v>
      </c>
    </row>
    <row r="94" spans="1:7" x14ac:dyDescent="0.25">
      <c r="A94" s="25" t="str">
        <f t="shared" si="6"/>
        <v>LIB-MJ342-C11</v>
      </c>
      <c r="B94" s="25" t="str">
        <f t="shared" si="9"/>
        <v>LIB00105</v>
      </c>
      <c r="C94" s="3" t="s">
        <v>95</v>
      </c>
      <c r="D94" s="3">
        <v>20535</v>
      </c>
      <c r="E94" s="30">
        <f t="shared" si="10"/>
        <v>2.478923001949318</v>
      </c>
      <c r="F94" s="31">
        <f t="shared" si="7"/>
        <v>0.80680198555069538</v>
      </c>
      <c r="G94" s="7">
        <f t="shared" si="8"/>
        <v>2</v>
      </c>
    </row>
    <row r="95" spans="1:7" x14ac:dyDescent="0.25">
      <c r="A95" s="25" t="str">
        <f t="shared" si="6"/>
        <v>LIB-MJ342-D11</v>
      </c>
      <c r="B95" s="25" t="str">
        <f t="shared" si="9"/>
        <v>LIB00105</v>
      </c>
      <c r="C95" s="3" t="s">
        <v>96</v>
      </c>
      <c r="D95" s="3">
        <v>19891</v>
      </c>
      <c r="E95" s="30">
        <f t="shared" si="10"/>
        <v>2.4004629629629632</v>
      </c>
      <c r="F95" s="31">
        <f t="shared" si="7"/>
        <v>0.83317261330761805</v>
      </c>
      <c r="G95" s="7">
        <f t="shared" si="8"/>
        <v>2</v>
      </c>
    </row>
    <row r="96" spans="1:7" x14ac:dyDescent="0.25">
      <c r="A96" s="25" t="str">
        <f t="shared" si="6"/>
        <v>LIB-MJ342-E11</v>
      </c>
      <c r="B96" s="25" t="str">
        <f t="shared" si="9"/>
        <v>LIB00105</v>
      </c>
      <c r="C96" s="3" t="s">
        <v>97</v>
      </c>
      <c r="D96" s="3">
        <v>9121</v>
      </c>
      <c r="E96" s="30">
        <f t="shared" si="10"/>
        <v>1.0883284600389866</v>
      </c>
      <c r="F96" s="31">
        <f t="shared" si="7"/>
        <v>1.8376805104668079</v>
      </c>
      <c r="G96" s="7">
        <f t="shared" si="8"/>
        <v>2</v>
      </c>
    </row>
    <row r="97" spans="1:7" x14ac:dyDescent="0.25">
      <c r="A97" s="25" t="str">
        <f t="shared" si="6"/>
        <v>LIB-MJ342-F11</v>
      </c>
      <c r="B97" s="25" t="str">
        <f t="shared" si="9"/>
        <v>LIB00105</v>
      </c>
      <c r="C97" s="3" t="s">
        <v>98</v>
      </c>
      <c r="D97" s="3">
        <v>12281</v>
      </c>
      <c r="E97" s="30">
        <f t="shared" si="10"/>
        <v>1.4733187134502925</v>
      </c>
      <c r="F97" s="31">
        <f t="shared" si="7"/>
        <v>1.3574795336144876</v>
      </c>
      <c r="G97" s="7">
        <f t="shared" si="8"/>
        <v>2</v>
      </c>
    </row>
    <row r="98" spans="1:7" x14ac:dyDescent="0.25">
      <c r="A98" s="25" t="str">
        <f t="shared" si="6"/>
        <v>LIB-MJ342-G11</v>
      </c>
      <c r="B98" s="25" t="str">
        <f t="shared" si="9"/>
        <v>LIB00105</v>
      </c>
      <c r="C98" s="3" t="s">
        <v>99</v>
      </c>
      <c r="D98" s="3">
        <v>9983</v>
      </c>
      <c r="E98" s="30">
        <f t="shared" si="10"/>
        <v>1.1933479532163744</v>
      </c>
      <c r="F98" s="31">
        <f t="shared" si="7"/>
        <v>1.6759571209800916</v>
      </c>
      <c r="G98" s="7">
        <f t="shared" si="8"/>
        <v>2</v>
      </c>
    </row>
    <row r="99" spans="1:7" x14ac:dyDescent="0.25">
      <c r="A99" s="25" t="str">
        <f t="shared" si="6"/>
        <v>LIB-MJ342-H11</v>
      </c>
      <c r="B99" s="26" t="str">
        <f t="shared" si="9"/>
        <v>LIB00105</v>
      </c>
      <c r="C99" s="16" t="s">
        <v>100</v>
      </c>
      <c r="D99" s="16">
        <v>1946</v>
      </c>
      <c r="E99" s="32">
        <f t="shared" si="10"/>
        <v>0.21418128654970783</v>
      </c>
      <c r="F99" s="31">
        <f t="shared" si="7"/>
        <v>9</v>
      </c>
      <c r="G99" s="7">
        <f t="shared" si="8"/>
        <v>1.9276315789473706</v>
      </c>
    </row>
    <row r="100" spans="1:7" x14ac:dyDescent="0.25">
      <c r="A100" s="27" t="str">
        <f t="shared" si="6"/>
        <v>LIB-MJ342-A12</v>
      </c>
      <c r="B100" s="27" t="str">
        <f t="shared" si="9"/>
        <v>LIB00105</v>
      </c>
      <c r="C100" s="19" t="s">
        <v>76</v>
      </c>
      <c r="D100" s="19">
        <v>797</v>
      </c>
      <c r="E100" s="33">
        <f t="shared" si="10"/>
        <v>7.4195906432748787E-2</v>
      </c>
      <c r="F100" s="34">
        <f t="shared" si="7"/>
        <v>9</v>
      </c>
      <c r="G100" s="7">
        <f t="shared" si="8"/>
        <v>0.66776315789473906</v>
      </c>
    </row>
    <row r="101" spans="1:7" x14ac:dyDescent="0.25">
      <c r="A101" s="27" t="str">
        <f t="shared" si="6"/>
        <v>LIB-MJ342-B12</v>
      </c>
      <c r="B101" s="27" t="str">
        <f t="shared" si="9"/>
        <v>LIB00105</v>
      </c>
      <c r="C101" s="19" t="s">
        <v>101</v>
      </c>
      <c r="D101" s="19">
        <v>2095</v>
      </c>
      <c r="E101" s="33">
        <f t="shared" si="10"/>
        <v>0.23233430799220298</v>
      </c>
      <c r="F101" s="34">
        <f t="shared" si="7"/>
        <v>8.6082852648138353</v>
      </c>
      <c r="G101" s="7">
        <f t="shared" si="8"/>
        <v>2</v>
      </c>
    </row>
    <row r="102" spans="1:7" x14ac:dyDescent="0.25">
      <c r="A102" s="27" t="str">
        <f t="shared" si="6"/>
        <v>LIB-MJ342-C12</v>
      </c>
      <c r="B102" s="27" t="str">
        <f t="shared" si="9"/>
        <v>LIB00105</v>
      </c>
      <c r="C102" s="19" t="s">
        <v>102</v>
      </c>
      <c r="D102" s="19">
        <v>6878</v>
      </c>
      <c r="E102" s="33">
        <f t="shared" si="10"/>
        <v>0.81505847953216404</v>
      </c>
      <c r="F102" s="34">
        <f t="shared" si="7"/>
        <v>2.4538116591928243</v>
      </c>
      <c r="G102" s="7">
        <f t="shared" si="8"/>
        <v>2</v>
      </c>
    </row>
    <row r="103" spans="1:7" x14ac:dyDescent="0.25">
      <c r="A103" s="27" t="str">
        <f t="shared" si="6"/>
        <v>LIB-MJ342-D12</v>
      </c>
      <c r="B103" s="27" t="str">
        <f t="shared" si="9"/>
        <v>LIB00105</v>
      </c>
      <c r="C103" s="19" t="s">
        <v>103</v>
      </c>
      <c r="D103" s="19">
        <v>7263</v>
      </c>
      <c r="E103" s="33">
        <f t="shared" si="10"/>
        <v>0.86196393762183254</v>
      </c>
      <c r="F103" s="34">
        <f t="shared" si="7"/>
        <v>2.320282685512367</v>
      </c>
      <c r="G103" s="7">
        <f t="shared" si="8"/>
        <v>2</v>
      </c>
    </row>
    <row r="104" spans="1:7" x14ac:dyDescent="0.25">
      <c r="A104" s="27" t="str">
        <f t="shared" si="6"/>
        <v>LIB-MJ342-E12</v>
      </c>
      <c r="B104" s="27" t="str">
        <f t="shared" si="9"/>
        <v>LIB00105</v>
      </c>
      <c r="C104" s="19" t="s">
        <v>104</v>
      </c>
      <c r="D104" s="19">
        <v>281</v>
      </c>
      <c r="E104" s="33">
        <f t="shared" si="10"/>
        <v>1.1330409356725381E-2</v>
      </c>
      <c r="F104" s="34">
        <f t="shared" si="7"/>
        <v>9</v>
      </c>
      <c r="G104" s="7">
        <v>0</v>
      </c>
    </row>
    <row r="105" spans="1:7" x14ac:dyDescent="0.25">
      <c r="A105" s="27" t="str">
        <f t="shared" si="6"/>
        <v>LIB-MJ342-F12</v>
      </c>
      <c r="B105" s="27" t="str">
        <f t="shared" si="9"/>
        <v>LIB00105</v>
      </c>
      <c r="C105" s="19" t="s">
        <v>105</v>
      </c>
      <c r="D105" s="19">
        <v>7013</v>
      </c>
      <c r="E105" s="33">
        <f t="shared" si="10"/>
        <v>0.83150584795321658</v>
      </c>
      <c r="F105" s="34">
        <f t="shared" si="7"/>
        <v>2.4052747252747246</v>
      </c>
      <c r="G105" s="7">
        <f t="shared" si="8"/>
        <v>2</v>
      </c>
    </row>
    <row r="106" spans="1:7" x14ac:dyDescent="0.25">
      <c r="A106" s="27"/>
      <c r="B106" s="27"/>
      <c r="C106" s="19" t="s">
        <v>106</v>
      </c>
      <c r="D106" s="19">
        <v>188</v>
      </c>
      <c r="E106" s="20"/>
      <c r="F106" s="6"/>
    </row>
    <row r="107" spans="1:7" x14ac:dyDescent="0.25">
      <c r="A107" s="27"/>
      <c r="B107" s="27"/>
      <c r="C107" s="19" t="s">
        <v>107</v>
      </c>
      <c r="D107" s="19">
        <v>41228</v>
      </c>
      <c r="E107" s="20"/>
      <c r="F107" s="6"/>
    </row>
    <row r="108" spans="1:7" x14ac:dyDescent="0.25">
      <c r="A108" s="12"/>
      <c r="B108" s="12"/>
      <c r="C108" s="13"/>
      <c r="D108" s="12"/>
      <c r="E108" s="14"/>
    </row>
    <row r="109" spans="1:7" x14ac:dyDescent="0.25">
      <c r="A109" s="12"/>
      <c r="B109" s="12"/>
      <c r="C109" s="13"/>
      <c r="D109" s="12"/>
      <c r="E109" s="20" t="s">
        <v>112</v>
      </c>
      <c r="F109" s="17">
        <f>SUM(F12:F107)</f>
        <v>258.11220559318735</v>
      </c>
    </row>
    <row r="110" spans="1:7" x14ac:dyDescent="0.25">
      <c r="A110" s="12"/>
      <c r="B110" s="12"/>
      <c r="C110" s="13"/>
      <c r="D110" s="12"/>
      <c r="E110" s="20" t="s">
        <v>111</v>
      </c>
      <c r="F110" s="29">
        <f>SUM(G12:G107)</f>
        <v>170.03289473684214</v>
      </c>
      <c r="G110" t="s">
        <v>113</v>
      </c>
    </row>
    <row r="111" spans="1:7" x14ac:dyDescent="0.25">
      <c r="A111" s="12"/>
      <c r="B111" s="12"/>
      <c r="C111" s="13"/>
      <c r="D111" s="12"/>
      <c r="E111" s="20" t="s">
        <v>110</v>
      </c>
      <c r="F111" s="1">
        <f>F110/F109</f>
        <v>0.65875573123741504</v>
      </c>
    </row>
    <row r="112" spans="1:7" x14ac:dyDescent="0.25">
      <c r="A112" s="12"/>
      <c r="B112" s="12"/>
      <c r="C112" s="13"/>
      <c r="D112" s="12"/>
      <c r="E112" s="14"/>
      <c r="F112" s="15"/>
    </row>
    <row r="113" spans="1:6" x14ac:dyDescent="0.25">
      <c r="A113" s="12"/>
      <c r="B113" s="12"/>
      <c r="C113" s="13"/>
      <c r="D113" s="12"/>
      <c r="E113" s="14"/>
      <c r="F113" s="15"/>
    </row>
    <row r="114" spans="1:6" x14ac:dyDescent="0.25">
      <c r="A114" s="12"/>
      <c r="B114" s="12"/>
      <c r="C114" s="13"/>
      <c r="D114" s="12"/>
      <c r="E114" s="14"/>
      <c r="F114" s="15"/>
    </row>
    <row r="115" spans="1:6" x14ac:dyDescent="0.25">
      <c r="A115" s="12"/>
      <c r="B115" s="12"/>
      <c r="C115" s="13"/>
      <c r="D115" s="12"/>
      <c r="E115" s="14"/>
      <c r="F115" s="15"/>
    </row>
    <row r="116" spans="1:6" x14ac:dyDescent="0.25">
      <c r="A116" s="12"/>
      <c r="B116" s="12"/>
      <c r="C116" s="13"/>
      <c r="D116" s="12"/>
      <c r="E116" s="14"/>
      <c r="F116" s="15"/>
    </row>
    <row r="117" spans="1:6" x14ac:dyDescent="0.25">
      <c r="A117" s="12"/>
      <c r="B117" s="12"/>
      <c r="C117" s="13"/>
      <c r="D117" s="12"/>
      <c r="E117" s="14"/>
      <c r="F117" s="15"/>
    </row>
    <row r="118" spans="1:6" x14ac:dyDescent="0.25">
      <c r="A118" s="12"/>
      <c r="B118" s="12"/>
      <c r="C118" s="13"/>
      <c r="D118" s="12"/>
      <c r="E118" s="14"/>
      <c r="F118" s="15"/>
    </row>
    <row r="119" spans="1:6" x14ac:dyDescent="0.25">
      <c r="A119" s="12"/>
      <c r="B119" s="12"/>
      <c r="C119" s="13"/>
      <c r="D119" s="12"/>
      <c r="E119" s="14"/>
      <c r="F119" s="15"/>
    </row>
    <row r="120" spans="1:6" x14ac:dyDescent="0.25">
      <c r="A120" s="12"/>
      <c r="B120" s="12"/>
      <c r="C120" s="13"/>
      <c r="D120" s="12"/>
      <c r="E120" s="14"/>
      <c r="F120" s="15"/>
    </row>
    <row r="121" spans="1:6" x14ac:dyDescent="0.25">
      <c r="A121" s="12"/>
      <c r="B121" s="12"/>
      <c r="C121" s="13"/>
      <c r="D121" s="12"/>
      <c r="E121" s="14"/>
      <c r="F121" s="18"/>
    </row>
    <row r="122" spans="1:6" x14ac:dyDescent="0.25">
      <c r="A122" s="12"/>
      <c r="B122" s="12"/>
      <c r="C122" s="13"/>
      <c r="D122" s="12"/>
      <c r="E122" s="14"/>
      <c r="F122" s="18"/>
    </row>
    <row r="123" spans="1:6" x14ac:dyDescent="0.25">
      <c r="A123" s="12"/>
      <c r="B123" s="12"/>
      <c r="C123" s="13"/>
      <c r="D123" s="12"/>
      <c r="E123" s="14"/>
      <c r="F123" s="15"/>
    </row>
    <row r="124" spans="1:6" hidden="1" x14ac:dyDescent="0.25">
      <c r="A124" s="12"/>
      <c r="B124" s="12"/>
      <c r="C124" s="13"/>
      <c r="D124" s="12"/>
      <c r="E124" s="14"/>
      <c r="F124" s="15"/>
    </row>
    <row r="125" spans="1:6" hidden="1" x14ac:dyDescent="0.25">
      <c r="A125" s="12"/>
      <c r="B125" s="12"/>
      <c r="C125" s="13"/>
      <c r="D125" s="12"/>
      <c r="E125" s="14"/>
      <c r="F125" s="15"/>
    </row>
    <row r="126" spans="1:6" hidden="1" x14ac:dyDescent="0.25">
      <c r="A126" s="12"/>
      <c r="B126" s="12"/>
      <c r="C126" s="13"/>
      <c r="D126" s="12"/>
      <c r="E126" s="14"/>
      <c r="F126" s="15"/>
    </row>
    <row r="127" spans="1:6" hidden="1" x14ac:dyDescent="0.25">
      <c r="A127" s="12"/>
      <c r="B127" s="12"/>
      <c r="C127" s="13"/>
      <c r="D127" s="12"/>
      <c r="E127" s="14"/>
      <c r="F127" s="15"/>
    </row>
    <row r="128" spans="1:6" hidden="1" x14ac:dyDescent="0.25">
      <c r="A128" s="12"/>
      <c r="B128" s="12"/>
      <c r="C128" s="13"/>
      <c r="D128" s="12"/>
      <c r="E128" s="14"/>
      <c r="F128" s="15"/>
    </row>
    <row r="129" spans="1:6" hidden="1" x14ac:dyDescent="0.25">
      <c r="A129" s="12"/>
      <c r="B129" s="12"/>
      <c r="C129" s="13"/>
      <c r="D129" s="12"/>
      <c r="E129" s="14"/>
      <c r="F129" s="15"/>
    </row>
    <row r="130" spans="1:6" hidden="1" x14ac:dyDescent="0.25">
      <c r="A130" s="12"/>
      <c r="B130" s="12"/>
      <c r="C130" s="13"/>
      <c r="D130" s="12"/>
      <c r="E130" s="14"/>
      <c r="F130" s="15"/>
    </row>
    <row r="131" spans="1:6" hidden="1" x14ac:dyDescent="0.25">
      <c r="A131" s="12"/>
      <c r="B131" s="12"/>
      <c r="C131" s="13"/>
      <c r="D131" s="12"/>
      <c r="E131" s="14"/>
      <c r="F131" s="15"/>
    </row>
    <row r="132" spans="1:6" hidden="1" x14ac:dyDescent="0.25">
      <c r="A132" s="12"/>
      <c r="B132" s="12"/>
      <c r="C132" s="13"/>
      <c r="D132" s="12"/>
      <c r="E132" s="14"/>
      <c r="F132" s="15"/>
    </row>
    <row r="133" spans="1:6" hidden="1" x14ac:dyDescent="0.25">
      <c r="A133" s="12"/>
      <c r="B133" s="12"/>
      <c r="C133" s="13"/>
      <c r="D133" s="12"/>
      <c r="E133" s="14"/>
      <c r="F133" s="15"/>
    </row>
    <row r="134" spans="1:6" hidden="1" x14ac:dyDescent="0.25">
      <c r="A134" s="12"/>
      <c r="B134" s="12"/>
      <c r="C134" s="13"/>
      <c r="D134" s="12"/>
      <c r="E134" s="14"/>
      <c r="F134" s="15"/>
    </row>
    <row r="135" spans="1:6" hidden="1" x14ac:dyDescent="0.25">
      <c r="A135" s="12"/>
      <c r="B135" s="12"/>
      <c r="C135" s="13"/>
      <c r="D135" s="12"/>
      <c r="E135" s="14"/>
      <c r="F135" s="15"/>
    </row>
    <row r="136" spans="1:6" hidden="1" x14ac:dyDescent="0.25">
      <c r="A136" s="12"/>
      <c r="B136" s="12"/>
      <c r="C136" s="13"/>
      <c r="D136" s="12"/>
      <c r="E136" s="14"/>
      <c r="F136" s="15"/>
    </row>
    <row r="137" spans="1:6" hidden="1" x14ac:dyDescent="0.25">
      <c r="A137" s="12"/>
      <c r="B137" s="12"/>
      <c r="C137" s="13"/>
      <c r="D137" s="12"/>
      <c r="E137" s="14"/>
      <c r="F137" s="15"/>
    </row>
    <row r="138" spans="1:6" hidden="1" x14ac:dyDescent="0.25">
      <c r="A138" s="12"/>
      <c r="B138" s="12"/>
      <c r="C138" s="13"/>
      <c r="D138" s="12"/>
      <c r="E138" s="14"/>
      <c r="F138" s="15"/>
    </row>
    <row r="139" spans="1:6" hidden="1" x14ac:dyDescent="0.25">
      <c r="A139" s="12"/>
      <c r="B139" s="12"/>
      <c r="C139" s="13"/>
      <c r="D139" s="12"/>
      <c r="E139" s="14"/>
      <c r="F139" s="15"/>
    </row>
    <row r="140" spans="1:6" hidden="1" x14ac:dyDescent="0.25">
      <c r="A140" s="12"/>
      <c r="B140" s="12"/>
      <c r="C140" s="13"/>
      <c r="D140" s="12"/>
      <c r="E140" s="14"/>
      <c r="F140" s="15"/>
    </row>
    <row r="141" spans="1:6" hidden="1" x14ac:dyDescent="0.25">
      <c r="A141" s="12"/>
      <c r="B141" s="12"/>
      <c r="C141" s="13"/>
      <c r="D141" s="12"/>
      <c r="E141" s="14"/>
      <c r="F141" s="15"/>
    </row>
    <row r="142" spans="1:6" hidden="1" x14ac:dyDescent="0.25">
      <c r="A142" s="12"/>
      <c r="B142" s="12"/>
      <c r="C142" s="13"/>
      <c r="D142" s="12"/>
      <c r="E142" s="14"/>
      <c r="F142" s="15"/>
    </row>
    <row r="143" spans="1:6" hidden="1" x14ac:dyDescent="0.25">
      <c r="A143" s="12"/>
      <c r="B143" s="12"/>
      <c r="C143" s="13"/>
      <c r="D143" s="12"/>
      <c r="E143" s="14"/>
      <c r="F143" s="15"/>
    </row>
    <row r="144" spans="1:6" hidden="1" x14ac:dyDescent="0.25">
      <c r="A144" s="12"/>
      <c r="B144" s="12"/>
      <c r="C144" s="13"/>
      <c r="D144" s="12"/>
      <c r="E144" s="14"/>
      <c r="F144" s="15"/>
    </row>
    <row r="145" spans="1:6" hidden="1" x14ac:dyDescent="0.25">
      <c r="A145" s="12"/>
      <c r="B145" s="12"/>
      <c r="C145" s="13"/>
      <c r="D145" s="12"/>
      <c r="E145" s="14"/>
      <c r="F145" s="15"/>
    </row>
    <row r="146" spans="1:6" hidden="1" x14ac:dyDescent="0.25">
      <c r="A146" s="12"/>
      <c r="B146" s="12"/>
      <c r="C146" s="13"/>
      <c r="D146" s="12"/>
      <c r="E146" s="14"/>
      <c r="F146" s="15"/>
    </row>
    <row r="147" spans="1:6" hidden="1" x14ac:dyDescent="0.25">
      <c r="A147" s="12"/>
      <c r="B147" s="12"/>
      <c r="C147" s="13"/>
      <c r="D147" s="12"/>
      <c r="E147" s="14"/>
      <c r="F147" s="15"/>
    </row>
    <row r="148" spans="1:6" hidden="1" x14ac:dyDescent="0.25">
      <c r="A148" s="12"/>
      <c r="B148" s="12"/>
      <c r="C148" s="13"/>
      <c r="D148" s="12"/>
      <c r="E148" s="14"/>
      <c r="F148" s="15"/>
    </row>
    <row r="149" spans="1:6" hidden="1" x14ac:dyDescent="0.25">
      <c r="A149" s="12"/>
      <c r="B149" s="12"/>
      <c r="C149" s="13"/>
      <c r="D149" s="12"/>
      <c r="E149" s="14"/>
      <c r="F149" s="15"/>
    </row>
    <row r="150" spans="1:6" hidden="1" x14ac:dyDescent="0.25">
      <c r="A150" s="12"/>
      <c r="B150" s="12"/>
      <c r="C150" s="13"/>
      <c r="D150" s="12"/>
      <c r="E150" s="14"/>
      <c r="F150" s="15"/>
    </row>
    <row r="151" spans="1:6" hidden="1" x14ac:dyDescent="0.25">
      <c r="A151" s="12"/>
      <c r="B151" s="12"/>
      <c r="C151" s="13"/>
      <c r="D151" s="12"/>
      <c r="E151" s="14"/>
      <c r="F151" s="15"/>
    </row>
    <row r="152" spans="1:6" hidden="1" x14ac:dyDescent="0.25">
      <c r="A152" s="12"/>
      <c r="B152" s="12"/>
      <c r="C152" s="13"/>
      <c r="D152" s="12"/>
      <c r="E152" s="14"/>
      <c r="F152" s="15"/>
    </row>
    <row r="153" spans="1:6" hidden="1" x14ac:dyDescent="0.25">
      <c r="A153" s="12"/>
      <c r="B153" s="12"/>
      <c r="C153" s="13"/>
      <c r="D153" s="12"/>
      <c r="E153" s="14"/>
      <c r="F153" s="15"/>
    </row>
    <row r="154" spans="1:6" hidden="1" x14ac:dyDescent="0.25">
      <c r="A154" s="12"/>
      <c r="B154" s="12"/>
      <c r="C154" s="13"/>
      <c r="D154" s="12"/>
      <c r="E154" s="14"/>
      <c r="F154" s="15"/>
    </row>
    <row r="155" spans="1:6" hidden="1" x14ac:dyDescent="0.25">
      <c r="A155" s="12"/>
      <c r="B155" s="12"/>
      <c r="C155" s="13"/>
      <c r="D155" s="12"/>
      <c r="E155" s="14"/>
      <c r="F155" s="15"/>
    </row>
    <row r="156" spans="1:6" hidden="1" x14ac:dyDescent="0.25">
      <c r="A156" s="12"/>
      <c r="B156" s="12"/>
      <c r="C156" s="13"/>
      <c r="D156" s="12"/>
      <c r="E156" s="14"/>
      <c r="F156" s="15"/>
    </row>
    <row r="157" spans="1:6" hidden="1" x14ac:dyDescent="0.25">
      <c r="A157" s="12"/>
      <c r="B157" s="12"/>
      <c r="C157" s="13"/>
      <c r="D157" s="12"/>
      <c r="E157" s="14"/>
      <c r="F157" s="15"/>
    </row>
    <row r="158" spans="1:6" hidden="1" x14ac:dyDescent="0.25">
      <c r="A158" s="12"/>
      <c r="B158" s="12"/>
      <c r="C158" s="13"/>
      <c r="D158" s="12"/>
      <c r="E158" s="14"/>
      <c r="F158" s="15"/>
    </row>
    <row r="159" spans="1:6" hidden="1" x14ac:dyDescent="0.25">
      <c r="A159" s="12"/>
      <c r="B159" s="12"/>
      <c r="C159" s="13"/>
      <c r="D159" s="12"/>
      <c r="E159" s="14"/>
      <c r="F159" s="15"/>
    </row>
    <row r="160" spans="1:6" hidden="1" x14ac:dyDescent="0.25">
      <c r="A160" s="12"/>
      <c r="B160" s="12"/>
      <c r="C160" s="13"/>
      <c r="D160" s="12"/>
      <c r="E160" s="14"/>
      <c r="F160" s="15"/>
    </row>
    <row r="161" spans="1:6" hidden="1" x14ac:dyDescent="0.25">
      <c r="A161" s="12"/>
      <c r="B161" s="12"/>
      <c r="C161" s="13"/>
      <c r="D161" s="12"/>
      <c r="E161" s="14"/>
      <c r="F161" s="15"/>
    </row>
    <row r="162" spans="1:6" hidden="1" x14ac:dyDescent="0.25">
      <c r="A162" s="12"/>
      <c r="B162" s="12"/>
      <c r="C162" s="13"/>
      <c r="D162" s="12"/>
      <c r="E162" s="14"/>
      <c r="F162" s="15"/>
    </row>
    <row r="163" spans="1:6" hidden="1" x14ac:dyDescent="0.25">
      <c r="A163" s="12"/>
      <c r="B163" s="12"/>
      <c r="C163" s="13"/>
      <c r="D163" s="12"/>
      <c r="E163" s="14"/>
      <c r="F163" s="15"/>
    </row>
    <row r="164" spans="1:6" hidden="1" x14ac:dyDescent="0.25">
      <c r="A164" s="12"/>
      <c r="B164" s="12"/>
      <c r="C164" s="13"/>
      <c r="D164" s="12"/>
      <c r="E164" s="14"/>
      <c r="F164" s="15"/>
    </row>
    <row r="165" spans="1:6" hidden="1" x14ac:dyDescent="0.25">
      <c r="A165" s="12"/>
      <c r="B165" s="12"/>
      <c r="C165" s="13"/>
      <c r="D165" s="12"/>
      <c r="E165" s="14"/>
      <c r="F165" s="15"/>
    </row>
    <row r="166" spans="1:6" hidden="1" x14ac:dyDescent="0.25">
      <c r="A166" s="12"/>
      <c r="B166" s="12"/>
      <c r="C166" s="13"/>
      <c r="D166" s="12"/>
      <c r="E166" s="14"/>
      <c r="F166" s="15"/>
    </row>
    <row r="167" spans="1:6" hidden="1" x14ac:dyDescent="0.25">
      <c r="A167" s="12"/>
      <c r="B167" s="12"/>
      <c r="C167" s="13"/>
      <c r="D167" s="12"/>
      <c r="E167" s="14"/>
      <c r="F167" s="15"/>
    </row>
    <row r="168" spans="1:6" hidden="1" x14ac:dyDescent="0.25">
      <c r="A168" s="12"/>
      <c r="B168" s="12"/>
      <c r="C168" s="13"/>
      <c r="D168" s="12"/>
      <c r="E168" s="14"/>
      <c r="F168" s="15"/>
    </row>
    <row r="169" spans="1:6" hidden="1" x14ac:dyDescent="0.25">
      <c r="A169" s="12"/>
      <c r="B169" s="12"/>
      <c r="C169" s="13"/>
      <c r="D169" s="12"/>
      <c r="E169" s="14"/>
      <c r="F169" s="15"/>
    </row>
    <row r="170" spans="1:6" hidden="1" x14ac:dyDescent="0.25">
      <c r="A170" s="12"/>
      <c r="B170" s="12"/>
      <c r="C170" s="13"/>
      <c r="D170" s="12"/>
      <c r="E170" s="14"/>
      <c r="F170" s="15"/>
    </row>
    <row r="171" spans="1:6" hidden="1" x14ac:dyDescent="0.25">
      <c r="A171" s="12"/>
      <c r="B171" s="12"/>
      <c r="C171" s="13"/>
      <c r="D171" s="12"/>
      <c r="E171" s="14"/>
      <c r="F171" s="15"/>
    </row>
    <row r="172" spans="1:6" hidden="1" x14ac:dyDescent="0.25">
      <c r="A172" s="12"/>
      <c r="B172" s="12"/>
      <c r="C172" s="13"/>
      <c r="D172" s="12"/>
      <c r="E172" s="14"/>
      <c r="F172" s="15"/>
    </row>
    <row r="173" spans="1:6" hidden="1" x14ac:dyDescent="0.25">
      <c r="A173" s="12"/>
      <c r="B173" s="12"/>
      <c r="C173" s="13"/>
      <c r="D173" s="12"/>
      <c r="E173" s="14"/>
      <c r="F173" s="15"/>
    </row>
    <row r="174" spans="1:6" hidden="1" x14ac:dyDescent="0.25">
      <c r="A174" s="12"/>
      <c r="B174" s="12"/>
      <c r="C174" s="13"/>
      <c r="D174" s="12"/>
      <c r="E174" s="14"/>
      <c r="F174" s="15"/>
    </row>
    <row r="175" spans="1:6" hidden="1" x14ac:dyDescent="0.25">
      <c r="A175" s="12"/>
      <c r="B175" s="12"/>
      <c r="C175" s="13"/>
      <c r="D175" s="12"/>
      <c r="E175" s="14"/>
      <c r="F175" s="15"/>
    </row>
    <row r="176" spans="1:6" hidden="1" x14ac:dyDescent="0.25">
      <c r="A176" s="12"/>
      <c r="B176" s="12"/>
      <c r="C176" s="13"/>
      <c r="D176" s="12"/>
      <c r="E176" s="14"/>
      <c r="F176" s="15"/>
    </row>
    <row r="177" spans="1:6" hidden="1" x14ac:dyDescent="0.25">
      <c r="A177" s="12"/>
      <c r="B177" s="12"/>
      <c r="C177" s="13"/>
      <c r="D177" s="12"/>
      <c r="E177" s="14"/>
      <c r="F177" s="15"/>
    </row>
    <row r="178" spans="1:6" hidden="1" x14ac:dyDescent="0.25">
      <c r="A178" s="12"/>
      <c r="B178" s="12"/>
      <c r="C178" s="13"/>
      <c r="D178" s="12"/>
      <c r="E178" s="14"/>
      <c r="F178" s="15"/>
    </row>
    <row r="179" spans="1:6" hidden="1" x14ac:dyDescent="0.25">
      <c r="A179" s="12"/>
      <c r="B179" s="12"/>
      <c r="C179" s="13"/>
      <c r="D179" s="12"/>
      <c r="E179" s="14"/>
      <c r="F179" s="15"/>
    </row>
    <row r="180" spans="1:6" hidden="1" x14ac:dyDescent="0.25">
      <c r="A180" s="12"/>
      <c r="B180" s="12"/>
      <c r="C180" s="13"/>
      <c r="D180" s="12"/>
      <c r="E180" s="14"/>
      <c r="F180" s="15"/>
    </row>
    <row r="181" spans="1:6" hidden="1" x14ac:dyDescent="0.25">
      <c r="A181" s="12"/>
      <c r="B181" s="12"/>
      <c r="C181" s="13"/>
      <c r="D181" s="12"/>
      <c r="E181" s="14"/>
      <c r="F181" s="15"/>
    </row>
    <row r="182" spans="1:6" hidden="1" x14ac:dyDescent="0.25">
      <c r="A182" s="12"/>
      <c r="B182" s="12"/>
      <c r="C182" s="13"/>
      <c r="D182" s="12"/>
      <c r="E182" s="14"/>
      <c r="F182" s="15"/>
    </row>
    <row r="183" spans="1:6" hidden="1" x14ac:dyDescent="0.25">
      <c r="A183" s="12"/>
      <c r="B183" s="12"/>
      <c r="C183" s="13"/>
      <c r="D183" s="12"/>
      <c r="E183" s="14"/>
      <c r="F183" s="15"/>
    </row>
    <row r="184" spans="1:6" hidden="1" x14ac:dyDescent="0.25">
      <c r="A184" s="12"/>
      <c r="B184" s="12"/>
      <c r="C184" s="13"/>
      <c r="D184" s="12"/>
      <c r="E184" s="14"/>
      <c r="F184" s="15"/>
    </row>
    <row r="185" spans="1:6" hidden="1" x14ac:dyDescent="0.25">
      <c r="A185" s="12"/>
      <c r="B185" s="12"/>
      <c r="C185" s="13"/>
      <c r="D185" s="12"/>
      <c r="E185" s="14"/>
      <c r="F185" s="15"/>
    </row>
    <row r="186" spans="1:6" hidden="1" x14ac:dyDescent="0.25">
      <c r="A186" s="12"/>
      <c r="B186" s="12"/>
      <c r="C186" s="13"/>
      <c r="D186" s="12"/>
      <c r="E186" s="14"/>
      <c r="F186" s="15"/>
    </row>
    <row r="187" spans="1:6" hidden="1" x14ac:dyDescent="0.25">
      <c r="A187" s="12"/>
      <c r="B187" s="12"/>
      <c r="C187" s="13"/>
      <c r="D187" s="12"/>
      <c r="E187" s="14"/>
      <c r="F187" s="15"/>
    </row>
    <row r="188" spans="1:6" hidden="1" x14ac:dyDescent="0.25">
      <c r="A188" s="12"/>
      <c r="B188" s="12"/>
      <c r="C188" s="13"/>
      <c r="D188" s="12"/>
      <c r="E188" s="14"/>
      <c r="F188" s="15"/>
    </row>
    <row r="189" spans="1:6" hidden="1" x14ac:dyDescent="0.25">
      <c r="A189" s="12"/>
      <c r="B189" s="12"/>
      <c r="C189" s="13"/>
      <c r="D189" s="12"/>
      <c r="E189" s="14"/>
      <c r="F189" s="15"/>
    </row>
    <row r="190" spans="1:6" hidden="1" x14ac:dyDescent="0.25">
      <c r="A190" s="12"/>
      <c r="B190" s="12"/>
      <c r="C190" s="13"/>
      <c r="D190" s="12"/>
      <c r="E190" s="12"/>
      <c r="F190" s="12"/>
    </row>
    <row r="191" spans="1:6" hidden="1" x14ac:dyDescent="0.25">
      <c r="A191" s="12"/>
      <c r="B191" s="12"/>
      <c r="C191" s="13"/>
      <c r="D191" s="12"/>
      <c r="E191" s="12"/>
      <c r="F191" s="12"/>
    </row>
    <row r="192" spans="1:6" hidden="1" x14ac:dyDescent="0.25">
      <c r="A192" s="12"/>
      <c r="B192" s="12"/>
      <c r="C192" s="13"/>
      <c r="D192" s="12"/>
      <c r="E192" s="12"/>
      <c r="F192" s="12"/>
    </row>
    <row r="193" spans="1:6" hidden="1" x14ac:dyDescent="0.25">
      <c r="A193" s="12"/>
      <c r="B193" s="12"/>
      <c r="C193" s="13"/>
      <c r="D193" s="12"/>
      <c r="E193" s="12"/>
      <c r="F193" s="12"/>
    </row>
    <row r="194" spans="1:6" hidden="1" x14ac:dyDescent="0.25">
      <c r="A194" s="12"/>
      <c r="B194" s="12"/>
      <c r="C194" s="13"/>
      <c r="D194" s="12"/>
      <c r="E194" s="12"/>
      <c r="F194" s="12"/>
    </row>
    <row r="195" spans="1:6" hidden="1" x14ac:dyDescent="0.25">
      <c r="A195" s="12"/>
      <c r="B195" s="12"/>
      <c r="C195" s="13"/>
      <c r="D195" s="12"/>
      <c r="E195" s="12"/>
      <c r="F195" s="12"/>
    </row>
    <row r="196" spans="1:6" hidden="1" x14ac:dyDescent="0.25">
      <c r="A196" s="12"/>
      <c r="B196" s="12"/>
      <c r="C196" s="13"/>
      <c r="D196" s="12"/>
      <c r="E196" s="12"/>
      <c r="F196" s="12"/>
    </row>
    <row r="197" spans="1:6" hidden="1" x14ac:dyDescent="0.25">
      <c r="A197" s="12"/>
      <c r="B197" s="12"/>
      <c r="C197" s="13"/>
      <c r="D197" s="12"/>
      <c r="E197" s="12"/>
      <c r="F197" s="12"/>
    </row>
    <row r="198" spans="1:6" hidden="1" x14ac:dyDescent="0.25">
      <c r="A198" s="12"/>
      <c r="B198" s="12"/>
      <c r="C198" s="13"/>
      <c r="D198" s="12"/>
      <c r="E198" s="12"/>
      <c r="F198" s="12"/>
    </row>
    <row r="199" spans="1:6" hidden="1" x14ac:dyDescent="0.25">
      <c r="A199" s="12"/>
      <c r="B199" s="12"/>
      <c r="C199" s="13"/>
      <c r="D199" s="12"/>
      <c r="E199" s="12"/>
      <c r="F199" s="12"/>
    </row>
    <row r="200" spans="1:6" hidden="1" x14ac:dyDescent="0.25">
      <c r="A200" s="12"/>
      <c r="B200" s="12"/>
      <c r="C200" s="13"/>
      <c r="D200" s="12"/>
      <c r="E200" s="12"/>
      <c r="F200" s="12"/>
    </row>
    <row r="201" spans="1:6" hidden="1" x14ac:dyDescent="0.25">
      <c r="A201" s="12"/>
      <c r="B201" s="12"/>
      <c r="C201" s="13"/>
      <c r="D201" s="12"/>
      <c r="E201" s="12"/>
      <c r="F201" s="12"/>
    </row>
    <row r="202" spans="1:6" hidden="1" x14ac:dyDescent="0.25">
      <c r="A202" s="12"/>
      <c r="B202" s="12"/>
      <c r="C202" s="13"/>
      <c r="D202" s="12"/>
      <c r="E202" s="12"/>
      <c r="F202" s="12"/>
    </row>
    <row r="203" spans="1:6" hidden="1" x14ac:dyDescent="0.25">
      <c r="A203" s="12"/>
      <c r="B203" s="12"/>
      <c r="C203" s="13"/>
      <c r="D203" s="12"/>
      <c r="E203" s="12"/>
      <c r="F203" s="12"/>
    </row>
    <row r="204" spans="1:6" hidden="1" x14ac:dyDescent="0.25">
      <c r="A204" s="12"/>
      <c r="B204" s="12"/>
      <c r="C204" s="13"/>
      <c r="D204" s="12"/>
      <c r="E204" s="12"/>
      <c r="F204" s="12"/>
    </row>
    <row r="205" spans="1:6" hidden="1" x14ac:dyDescent="0.25">
      <c r="A205" s="12"/>
      <c r="B205" s="12"/>
      <c r="C205" s="13"/>
      <c r="D205" s="12"/>
      <c r="E205" s="12"/>
      <c r="F205" s="12"/>
    </row>
    <row r="206" spans="1:6" hidden="1" x14ac:dyDescent="0.25">
      <c r="A206" s="12"/>
      <c r="B206" s="12"/>
      <c r="C206" s="13"/>
      <c r="D206" s="12"/>
      <c r="E206" s="12"/>
      <c r="F206" s="12"/>
    </row>
  </sheetData>
  <mergeCells count="1">
    <mergeCell ref="A10:E10"/>
  </mergeCells>
  <conditionalFormatting sqref="A108:A206">
    <cfRule type="duplicateValues" dxfId="1" priority="8"/>
  </conditionalFormatting>
  <conditionalFormatting sqref="G10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2:G105">
    <cfRule type="colorScale" priority="3">
      <colorScale>
        <cfvo type="min"/>
        <cfvo type="num" val="0.25"/>
        <cfvo type="max"/>
        <color rgb="FFF8696B"/>
        <color rgb="FFFFEB84"/>
        <color rgb="FF63BE7B"/>
      </colorScale>
    </cfRule>
  </conditionalFormatting>
  <conditionalFormatting sqref="E12:E10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05">
    <cfRule type="cellIs" dxfId="0" priority="1" operator="equal">
      <formula>6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Plate 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Thomas Nymann</cp:lastModifiedBy>
  <cp:lastPrinted>2016-12-27T15:59:42Z</cp:lastPrinted>
  <dcterms:created xsi:type="dcterms:W3CDTF">2016-12-27T15:39:32Z</dcterms:created>
  <dcterms:modified xsi:type="dcterms:W3CDTF">2022-07-20T11:28:16Z</dcterms:modified>
</cp:coreProperties>
</file>