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eba\Desktop\"/>
    </mc:Choice>
  </mc:AlternateContent>
  <xr:revisionPtr revIDLastSave="0" documentId="13_ncr:1_{6DFAF901-2E6E-4FB5-9F6C-2C5134EC384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J17" i="1"/>
  <c r="J11" i="1"/>
  <c r="J12" i="1"/>
  <c r="J13" i="1"/>
  <c r="J14" i="1"/>
  <c r="J15" i="1"/>
  <c r="J16" i="1"/>
  <c r="J10" i="1"/>
  <c r="J4" i="1"/>
  <c r="J5" i="1"/>
  <c r="J6" i="1"/>
  <c r="J7" i="1"/>
  <c r="J8" i="1"/>
  <c r="J9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<sst xmlns="http://schemas.openxmlformats.org/spreadsheetml/2006/main" count="13" uniqueCount="9">
  <si>
    <t>Uwe</t>
  </si>
  <si>
    <t>Uwy</t>
  </si>
  <si>
    <t>f</t>
  </si>
  <si>
    <t>phase</t>
  </si>
  <si>
    <t>[V]</t>
  </si>
  <si>
    <t>[^\circ]</t>
  </si>
  <si>
    <t>[kHz]</t>
  </si>
  <si>
    <t>KU</t>
  </si>
  <si>
    <t>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</si>
</sst>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K</a:t>
            </a:r>
            <a:r>
              <a:rPr lang="pl-PL" baseline="-25000"/>
              <a:t>U</a:t>
            </a:r>
            <a:r>
              <a:rPr lang="pl-PL"/>
              <a:t>(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pl-PL">
                <a:latin typeface="Times New Roman" panose="02020603050405020304" pitchFamily="18" charset="0"/>
                <a:cs typeface="Times New Roman" panose="02020603050405020304" pitchFamily="18" charset="0"/>
              </a:rPr>
              <a:t>) w skali logarytmicznej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Arkusz1!$G$3:$G$17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  <c:pt idx="13">
                  <c:v>1000000</c:v>
                </c:pt>
                <c:pt idx="14">
                  <c:v>5000000</c:v>
                </c:pt>
              </c:numCache>
            </c:numRef>
          </c:xVal>
          <c:yVal>
            <c:numRef>
              <c:f>Arkusz1!$H$3:$H$17</c:f>
              <c:numCache>
                <c:formatCode>General</c:formatCode>
                <c:ptCount val="15"/>
                <c:pt idx="0">
                  <c:v>-21.838769530107491</c:v>
                </c:pt>
                <c:pt idx="1">
                  <c:v>-15.747838142371124</c:v>
                </c:pt>
                <c:pt idx="2">
                  <c:v>4.2104494853011056</c:v>
                </c:pt>
                <c:pt idx="3">
                  <c:v>18.233803175077224</c:v>
                </c:pt>
                <c:pt idx="4">
                  <c:v>24.921572584817142</c:v>
                </c:pt>
                <c:pt idx="5">
                  <c:v>29.257616312101046</c:v>
                </c:pt>
                <c:pt idx="6">
                  <c:v>31.544728152058603</c:v>
                </c:pt>
                <c:pt idx="7">
                  <c:v>31.416045951950409</c:v>
                </c:pt>
                <c:pt idx="8">
                  <c:v>30.026781348484558</c:v>
                </c:pt>
                <c:pt idx="9">
                  <c:v>27.04365036222725</c:v>
                </c:pt>
                <c:pt idx="10">
                  <c:v>24.770750949192362</c:v>
                </c:pt>
                <c:pt idx="11">
                  <c:v>18.149095847887875</c:v>
                </c:pt>
                <c:pt idx="12">
                  <c:v>3.4919253593745996</c:v>
                </c:pt>
                <c:pt idx="13">
                  <c:v>-2.8764816153734745</c:v>
                </c:pt>
                <c:pt idx="14">
                  <c:v>-28.331225275008997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C-4706-99CA-1A94E19F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4776"/>
        <c:axId val="353000288"/>
      </c:scatterChart>
      <c:valAx>
        <c:axId val="436434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ω [Hz]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000288"/>
        <c:crosses val="autoZero"/>
        <c:crossBetween val="midCat"/>
      </c:valAx>
      <c:valAx>
        <c:axId val="3530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l-PL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l-PL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[dB]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4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φ</a:t>
            </a:r>
            <a:r>
              <a:rPr lang="pl-PL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pl-PL">
                <a:latin typeface="Times New Roman" panose="02020603050405020304" pitchFamily="18" charset="0"/>
                <a:cs typeface="Times New Roman" panose="02020603050405020304" pitchFamily="18" charset="0"/>
              </a:rPr>
              <a:t>) w skali logarytmicznej</a:t>
            </a:r>
            <a:r>
              <a:rPr lang="pl-PL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  <c:pt idx="13">
                  <c:v>1000000</c:v>
                </c:pt>
                <c:pt idx="14">
                  <c:v>5000000</c:v>
                </c:pt>
              </c:numCache>
            </c:numRef>
          </c:xVal>
          <c:yVal>
            <c:numRef>
              <c:f>Arkusz1!$J$3:$J$17</c:f>
              <c:numCache>
                <c:formatCode>General</c:formatCode>
                <c:ptCount val="15"/>
                <c:pt idx="0">
                  <c:v>-89.7</c:v>
                </c:pt>
                <c:pt idx="1">
                  <c:v>-89.2</c:v>
                </c:pt>
                <c:pt idx="2">
                  <c:v>-93.3</c:v>
                </c:pt>
                <c:pt idx="3">
                  <c:v>-102</c:v>
                </c:pt>
                <c:pt idx="4">
                  <c:v>-119</c:v>
                </c:pt>
                <c:pt idx="5">
                  <c:v>-138</c:v>
                </c:pt>
                <c:pt idx="6">
                  <c:v>-169</c:v>
                </c:pt>
                <c:pt idx="7">
                  <c:v>-200</c:v>
                </c:pt>
                <c:pt idx="8">
                  <c:v>-218</c:v>
                </c:pt>
                <c:pt idx="9">
                  <c:v>-236</c:v>
                </c:pt>
                <c:pt idx="10">
                  <c:v>-247</c:v>
                </c:pt>
                <c:pt idx="11">
                  <c:v>-262.8</c:v>
                </c:pt>
                <c:pt idx="12">
                  <c:v>-289.5</c:v>
                </c:pt>
                <c:pt idx="13">
                  <c:v>-317.60000000000002</c:v>
                </c:pt>
                <c:pt idx="14">
                  <c:v>-322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8-4FB7-B2B1-3E29ABC8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1176"/>
        <c:axId val="509332976"/>
      </c:scatterChart>
      <c:valAx>
        <c:axId val="509331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ω [Hz]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332976"/>
        <c:crosses val="autoZero"/>
        <c:crossBetween val="midCat"/>
      </c:valAx>
      <c:valAx>
        <c:axId val="5093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pl-PL" sz="1000" b="0" i="0" u="none" strike="noStrike" baseline="0">
                    <a:effectLst/>
                  </a:rPr>
                  <a:t> [</a:t>
                </a:r>
                <a:r>
                  <a:rPr lang="pl-PL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⸰</a:t>
                </a:r>
                <a:r>
                  <a:rPr lang="pl-PL" sz="1000" b="0" i="0" u="none" strike="noStrike" baseline="0">
                    <a:effectLst/>
                  </a:rPr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33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</xdr:row>
      <xdr:rowOff>147637</xdr:rowOff>
    </xdr:from>
    <xdr:to>
      <xdr:col>18</xdr:col>
      <xdr:colOff>247650</xdr:colOff>
      <xdr:row>17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7879C5D-BA3A-323E-8B8F-FA3597721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147637</xdr:rowOff>
    </xdr:from>
    <xdr:to>
      <xdr:col>18</xdr:col>
      <xdr:colOff>285750</xdr:colOff>
      <xdr:row>32</xdr:row>
      <xdr:rowOff>33337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F17856C-21AE-09A0-FD94-502DB6202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I27" sqref="I2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G1" t="s">
        <v>2</v>
      </c>
      <c r="H1" t="s">
        <v>7</v>
      </c>
      <c r="I1" t="s">
        <v>2</v>
      </c>
    </row>
    <row r="2" spans="1:10" x14ac:dyDescent="0.25">
      <c r="A2" t="s">
        <v>4</v>
      </c>
      <c r="B2" t="s">
        <v>4</v>
      </c>
      <c r="C2" t="s">
        <v>5</v>
      </c>
      <c r="D2" t="s">
        <v>6</v>
      </c>
      <c r="G2" t="s">
        <v>8</v>
      </c>
      <c r="I2" t="s">
        <v>8</v>
      </c>
    </row>
    <row r="3" spans="1:10" x14ac:dyDescent="0.25">
      <c r="A3">
        <v>3.04</v>
      </c>
      <c r="B3">
        <v>0.246</v>
      </c>
      <c r="C3">
        <v>89.7</v>
      </c>
      <c r="D3">
        <v>0.05</v>
      </c>
      <c r="G3">
        <f>D3*1000</f>
        <v>50</v>
      </c>
      <c r="H3">
        <f>20*LOG10(B3/A3)</f>
        <v>-21.838769530107491</v>
      </c>
      <c r="I3">
        <v>50</v>
      </c>
      <c r="J3">
        <f>-C3</f>
        <v>-89.7</v>
      </c>
    </row>
    <row r="4" spans="1:10" x14ac:dyDescent="0.25">
      <c r="A4">
        <v>3.04</v>
      </c>
      <c r="B4">
        <v>0.496</v>
      </c>
      <c r="C4">
        <v>89.2</v>
      </c>
      <c r="D4">
        <v>0.1</v>
      </c>
      <c r="G4">
        <f>D4*1000</f>
        <v>100</v>
      </c>
      <c r="H4">
        <f>20*LOG10(B4/A4)</f>
        <v>-15.747838142371124</v>
      </c>
      <c r="I4">
        <v>100</v>
      </c>
      <c r="J4">
        <f>-C4</f>
        <v>-89.2</v>
      </c>
    </row>
    <row r="5" spans="1:10" x14ac:dyDescent="0.25">
      <c r="A5">
        <v>1.01</v>
      </c>
      <c r="B5">
        <v>1.64</v>
      </c>
      <c r="C5">
        <v>93.3</v>
      </c>
      <c r="D5">
        <v>1</v>
      </c>
      <c r="G5">
        <f>D5*1000</f>
        <v>1000</v>
      </c>
      <c r="H5">
        <f>20*LOG10(B5/A5)</f>
        <v>4.2104494853011056</v>
      </c>
      <c r="I5">
        <v>1000</v>
      </c>
      <c r="J5">
        <f>-C5</f>
        <v>-93.3</v>
      </c>
    </row>
    <row r="6" spans="1:10" x14ac:dyDescent="0.25">
      <c r="A6">
        <v>1</v>
      </c>
      <c r="B6">
        <v>8.16</v>
      </c>
      <c r="C6">
        <v>102</v>
      </c>
      <c r="D6">
        <v>5</v>
      </c>
      <c r="G6">
        <f>D6*1000</f>
        <v>5000</v>
      </c>
      <c r="H6">
        <f>20*LOG10(B6/A6)</f>
        <v>18.233803175077224</v>
      </c>
      <c r="I6">
        <v>5000</v>
      </c>
      <c r="J6">
        <f>-C6</f>
        <v>-102</v>
      </c>
    </row>
    <row r="7" spans="1:10" x14ac:dyDescent="0.25">
      <c r="A7">
        <v>0.97599999999999998</v>
      </c>
      <c r="B7">
        <v>17.2</v>
      </c>
      <c r="C7">
        <v>119</v>
      </c>
      <c r="D7">
        <v>10</v>
      </c>
      <c r="G7">
        <f>D7*1000</f>
        <v>10000</v>
      </c>
      <c r="H7">
        <f>20*LOG10(B7/A7)</f>
        <v>24.921572584817142</v>
      </c>
      <c r="I7">
        <v>10000</v>
      </c>
      <c r="J7">
        <f>-C7</f>
        <v>-119</v>
      </c>
    </row>
    <row r="8" spans="1:10" x14ac:dyDescent="0.25">
      <c r="A8">
        <v>0.372</v>
      </c>
      <c r="B8">
        <v>10.8</v>
      </c>
      <c r="C8">
        <v>138</v>
      </c>
      <c r="D8">
        <v>15</v>
      </c>
      <c r="G8">
        <f>D8*1000</f>
        <v>15000</v>
      </c>
      <c r="H8">
        <f>20*LOG10(B8/A8)</f>
        <v>29.257616312101046</v>
      </c>
      <c r="I8">
        <v>15000</v>
      </c>
      <c r="J8">
        <f>-C8</f>
        <v>-138</v>
      </c>
    </row>
    <row r="9" spans="1:10" x14ac:dyDescent="0.25">
      <c r="A9">
        <v>0.36</v>
      </c>
      <c r="B9">
        <v>13.6</v>
      </c>
      <c r="C9">
        <v>169</v>
      </c>
      <c r="D9">
        <v>20</v>
      </c>
      <c r="G9">
        <f>D9*1000</f>
        <v>20000</v>
      </c>
      <c r="H9">
        <f>20*LOG10(B9/A9)</f>
        <v>31.544728152058603</v>
      </c>
      <c r="I9">
        <v>20000</v>
      </c>
      <c r="J9">
        <f>-C9</f>
        <v>-169</v>
      </c>
    </row>
    <row r="10" spans="1:10" x14ac:dyDescent="0.25">
      <c r="A10">
        <v>0.36</v>
      </c>
      <c r="B10">
        <v>13.4</v>
      </c>
      <c r="C10">
        <v>-160</v>
      </c>
      <c r="D10">
        <v>25</v>
      </c>
      <c r="G10">
        <f>D10*1000</f>
        <v>25000</v>
      </c>
      <c r="H10">
        <f>20*LOG10(B10/A10)</f>
        <v>31.416045951950409</v>
      </c>
      <c r="I10">
        <v>25000</v>
      </c>
      <c r="J10">
        <f>-(C10+360)</f>
        <v>-200</v>
      </c>
    </row>
    <row r="11" spans="1:10" x14ac:dyDescent="0.25">
      <c r="A11">
        <v>0.372</v>
      </c>
      <c r="B11">
        <v>11.8</v>
      </c>
      <c r="C11">
        <v>-142</v>
      </c>
      <c r="D11">
        <v>30</v>
      </c>
      <c r="G11">
        <f>D11*1000</f>
        <v>30000</v>
      </c>
      <c r="H11">
        <f>20*LOG10(B11/A11)</f>
        <v>30.026781348484558</v>
      </c>
      <c r="I11">
        <v>30000</v>
      </c>
      <c r="J11">
        <f>-(C11+360)</f>
        <v>-218</v>
      </c>
    </row>
    <row r="12" spans="1:10" x14ac:dyDescent="0.25">
      <c r="A12">
        <v>0.38400000000000001</v>
      </c>
      <c r="B12">
        <v>8.64</v>
      </c>
      <c r="C12">
        <v>-124</v>
      </c>
      <c r="D12">
        <v>40</v>
      </c>
      <c r="G12">
        <f>D12*1000</f>
        <v>40000</v>
      </c>
      <c r="H12">
        <f>20*LOG10(B12/A12)</f>
        <v>27.04365036222725</v>
      </c>
      <c r="I12">
        <v>40000</v>
      </c>
      <c r="J12">
        <f>-(C12+360)</f>
        <v>-236</v>
      </c>
    </row>
    <row r="13" spans="1:10" x14ac:dyDescent="0.25">
      <c r="A13">
        <v>0.38800000000000001</v>
      </c>
      <c r="B13">
        <v>6.72</v>
      </c>
      <c r="C13">
        <v>-113</v>
      </c>
      <c r="D13">
        <v>50</v>
      </c>
      <c r="G13">
        <f>D13*1000</f>
        <v>50000</v>
      </c>
      <c r="H13">
        <f>20*LOG10(B13/A13)</f>
        <v>24.770750949192362</v>
      </c>
      <c r="I13">
        <v>50000</v>
      </c>
      <c r="J13">
        <f>-(C13+360)</f>
        <v>-247</v>
      </c>
    </row>
    <row r="14" spans="1:10" x14ac:dyDescent="0.25">
      <c r="A14">
        <v>0.39600000000000002</v>
      </c>
      <c r="B14">
        <v>3.2</v>
      </c>
      <c r="C14">
        <v>-97.2</v>
      </c>
      <c r="D14">
        <v>100</v>
      </c>
      <c r="G14">
        <f>D14*1000</f>
        <v>100000</v>
      </c>
      <c r="H14">
        <f>20*LOG10(B14/A14)</f>
        <v>18.149095847887875</v>
      </c>
      <c r="I14">
        <v>100000</v>
      </c>
      <c r="J14">
        <f>-(C14+360)</f>
        <v>-262.8</v>
      </c>
    </row>
    <row r="15" spans="1:10" x14ac:dyDescent="0.25">
      <c r="A15">
        <v>0.38800000000000001</v>
      </c>
      <c r="B15">
        <v>0.57999999999999996</v>
      </c>
      <c r="C15">
        <v>-70.5</v>
      </c>
      <c r="D15">
        <v>500</v>
      </c>
      <c r="G15">
        <f>D15*1000</f>
        <v>500000</v>
      </c>
      <c r="H15">
        <f>20*LOG10(B15/A15)</f>
        <v>3.4919253593745996</v>
      </c>
      <c r="I15">
        <v>500000</v>
      </c>
      <c r="J15">
        <f>-(C15+360)</f>
        <v>-289.5</v>
      </c>
    </row>
    <row r="16" spans="1:10" x14ac:dyDescent="0.25">
      <c r="A16">
        <v>0.376</v>
      </c>
      <c r="B16">
        <v>0.27</v>
      </c>
      <c r="C16">
        <v>-42.4</v>
      </c>
      <c r="D16">
        <v>1000</v>
      </c>
      <c r="G16">
        <f>D16*1000</f>
        <v>1000000</v>
      </c>
      <c r="H16">
        <f>20*LOG10(B16/A16)</f>
        <v>-2.8764816153734745</v>
      </c>
      <c r="I16">
        <v>1000000</v>
      </c>
      <c r="J16">
        <f>-(C16+360)</f>
        <v>-317.60000000000002</v>
      </c>
    </row>
    <row r="17" spans="1:10" x14ac:dyDescent="0.25">
      <c r="A17">
        <v>0.54800000000000004</v>
      </c>
      <c r="B17">
        <v>2.1000000000000001E-2</v>
      </c>
      <c r="C17">
        <v>38</v>
      </c>
      <c r="D17">
        <v>5000</v>
      </c>
      <c r="G17">
        <f>D17*1000</f>
        <v>5000000</v>
      </c>
      <c r="H17">
        <f>20*LOG10(B17/A17)</f>
        <v>-28.331225275008997</v>
      </c>
      <c r="I17">
        <v>5000000</v>
      </c>
      <c r="J17">
        <f>-360+C17</f>
        <v>-322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LabUE</dc:creator>
  <cp:lastModifiedBy>Seba</cp:lastModifiedBy>
  <dcterms:created xsi:type="dcterms:W3CDTF">2023-03-27T08:45:56Z</dcterms:created>
  <dcterms:modified xsi:type="dcterms:W3CDTF">2023-03-27T18:21:30Z</dcterms:modified>
</cp:coreProperties>
</file>