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TL_parameter_computation\src\data\"/>
    </mc:Choice>
  </mc:AlternateContent>
  <xr:revisionPtr revIDLastSave="0" documentId="13_ncr:1_{BBB48C82-B957-44DD-B4F1-8FB36C8FC708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6" i="7" l="1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38" i="7"/>
  <c r="Y21" i="7"/>
  <c r="Y22" i="7"/>
  <c r="Y23" i="7"/>
  <c r="Y24" i="7"/>
  <c r="Y25" i="7"/>
  <c r="Y26" i="7"/>
  <c r="Y27" i="7"/>
  <c r="Y28" i="7"/>
  <c r="Y29" i="7"/>
  <c r="Y30" i="7"/>
  <c r="Y31" i="7"/>
  <c r="Y33" i="7"/>
  <c r="Y34" i="7"/>
  <c r="Y35" i="7"/>
  <c r="Y36" i="7"/>
  <c r="Y37" i="7"/>
  <c r="Y32" i="7"/>
  <c r="Q67" i="1"/>
  <c r="O66" i="1"/>
  <c r="P66" i="1"/>
  <c r="Q66" i="1"/>
  <c r="R66" i="1"/>
  <c r="S66" i="1"/>
  <c r="T66" i="1"/>
  <c r="U66" i="1"/>
  <c r="Y66" i="1"/>
  <c r="Z66" i="1"/>
  <c r="AA66" i="1"/>
  <c r="O67" i="1"/>
  <c r="P67" i="1"/>
  <c r="R67" i="1"/>
  <c r="S67" i="1"/>
  <c r="T67" i="1"/>
  <c r="U67" i="1"/>
  <c r="Y67" i="1"/>
  <c r="Z67" i="1"/>
  <c r="AA67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P104" i="2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J29" i="7"/>
  <c r="H29" i="7"/>
  <c r="G29" i="7"/>
  <c r="K28" i="7"/>
  <c r="J28" i="7"/>
  <c r="H28" i="7"/>
  <c r="G28" i="7"/>
  <c r="K27" i="7"/>
  <c r="J27" i="7"/>
  <c r="H27" i="7"/>
  <c r="G27" i="7"/>
  <c r="K25" i="7"/>
  <c r="J25" i="7"/>
  <c r="H25" i="7"/>
  <c r="G25" i="7"/>
  <c r="G22" i="7"/>
  <c r="J22" i="7"/>
  <c r="K22" i="7"/>
  <c r="F2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7" i="1"/>
  <c r="V67" i="1" s="1"/>
  <c r="K66" i="1"/>
  <c r="L66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A61" i="1"/>
  <c r="Z61" i="1"/>
  <c r="Y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N67" i="1" l="1"/>
  <c r="M67" i="1"/>
  <c r="L67" i="1"/>
  <c r="X66" i="1"/>
  <c r="W66" i="1"/>
  <c r="V66" i="1"/>
  <c r="X67" i="1"/>
  <c r="W67" i="1"/>
  <c r="X61" i="1"/>
  <c r="N66" i="1"/>
  <c r="M66" i="1"/>
  <c r="V48" i="1"/>
  <c r="AC61" i="1"/>
  <c r="L61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<sst xmlns="http://schemas.openxmlformats.org/spreadsheetml/2006/main" count="2248" uniqueCount="665">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</sst>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2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7" si="34">((G36*H36)/I36)*J36*(1/304.8)</f>
        <v>10.840634357325053</v>
      </c>
      <c r="L36" s="46">
        <f t="shared" ref="L36:L64" si="35">AC36+(AD36*(1/12))-K36</f>
        <v>116.15936564267494</v>
      </c>
      <c r="M36" s="47">
        <f t="shared" ref="M36:M64" si="36">AE36+(AF36*(1/12))-K36</f>
        <v>94.159365642674942</v>
      </c>
      <c r="N36" s="47">
        <f t="shared" ref="N36:N64" si="37">AG36+(AH36*(1/12))-K36</f>
        <v>94.159365642674942</v>
      </c>
      <c r="O36" s="48">
        <f t="shared" ref="O36:O64" si="38">AI36+(AJ36*(1/12))</f>
        <v>0</v>
      </c>
      <c r="P36" s="47">
        <f t="shared" ref="P36:P64" si="39">AK36+(AL36*(1/12))</f>
        <v>-13.5</v>
      </c>
      <c r="Q36" s="49">
        <f t="shared" ref="Q36:Q64" si="40">AM36+(AN36*(1/12))</f>
        <v>13.5</v>
      </c>
      <c r="R36" s="59">
        <f t="shared" ref="R36:R64" si="41">AP36+((1/12)*AQ36)</f>
        <v>127</v>
      </c>
      <c r="S36" s="60">
        <f t="shared" ref="S36:S64" si="42">AR36+((1/12)*AS36)</f>
        <v>-10</v>
      </c>
      <c r="T36" s="60">
        <f t="shared" ref="T36:T64" si="43">AT36+((1/12)*AU36)</f>
        <v>127</v>
      </c>
      <c r="U36" s="62">
        <f t="shared" ref="U36:U64" si="44">AV36+((1/12)*AW36)</f>
        <v>10</v>
      </c>
      <c r="V36" s="53">
        <f t="shared" ref="V36:V64" si="45">AY36+(AZ36*(1/12))-K36</f>
        <v>-10.840634357325053</v>
      </c>
      <c r="W36" s="54">
        <f t="shared" ref="W36:W64" si="46">BA36+(BB36*(1/12))-K36</f>
        <v>-10.840634357325053</v>
      </c>
      <c r="X36" s="54">
        <f t="shared" ref="X36:X64" si="47">BC36+(BD36*(1/12))-K36</f>
        <v>-10.840634357325053</v>
      </c>
      <c r="Y36" s="55">
        <f t="shared" ref="Y36:Y64" si="48">BE36+(BF36*(1/12))</f>
        <v>0</v>
      </c>
      <c r="Z36" s="55">
        <f t="shared" ref="Z36:Z64" si="49">BG36+(BH36*(1/12))</f>
        <v>0</v>
      </c>
      <c r="AA36" s="56">
        <f t="shared" ref="AA36:AA64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x14ac:dyDescent="0.3">
      <c r="A65" s="1" t="s">
        <v>634</v>
      </c>
      <c r="B65" t="s">
        <v>263</v>
      </c>
      <c r="C65" t="s">
        <v>635</v>
      </c>
      <c r="D65" t="s">
        <v>635</v>
      </c>
      <c r="E65" s="70">
        <v>1</v>
      </c>
      <c r="F65" s="70">
        <v>1</v>
      </c>
      <c r="G65" s="45">
        <v>33</v>
      </c>
      <c r="H65" s="71">
        <v>0</v>
      </c>
      <c r="I65" s="71">
        <v>0</v>
      </c>
      <c r="J65" s="71">
        <v>0</v>
      </c>
      <c r="K65" s="72">
        <v>0</v>
      </c>
      <c r="L65" s="46">
        <f>AC65+(AD65*(1/12))-K65</f>
        <v>29</v>
      </c>
      <c r="M65" s="47">
        <f>AE65+(AF65*(1/12))-K65</f>
        <v>29</v>
      </c>
      <c r="N65" s="47">
        <f>AG65+(AH65*(1/12))-K65</f>
        <v>29</v>
      </c>
      <c r="O65" s="47">
        <f>AI65+(AJ65*(1/12))</f>
        <v>-4</v>
      </c>
      <c r="P65" s="101">
        <f>AK65+(AL65*(1/12))</f>
        <v>-1.5</v>
      </c>
      <c r="Q65" s="49">
        <f>AM65+(AN65*(1/12))</f>
        <v>3</v>
      </c>
      <c r="R65" s="59">
        <f>AP65+((1/12)*AQ65)</f>
        <v>25</v>
      </c>
      <c r="S65" s="60">
        <f>AR65+((1/12)*AS65)</f>
        <v>0</v>
      </c>
      <c r="T65" s="60">
        <f>AT65+((1/12)*AU65)</f>
        <v>0</v>
      </c>
      <c r="U65" s="62">
        <f>AV65+((1/12)*AW65)</f>
        <v>0</v>
      </c>
      <c r="V65" s="53">
        <f>AY65+(AZ65*(1/12))-K65</f>
        <v>0</v>
      </c>
      <c r="W65" s="54">
        <f>BA65+(BB65*(1/12))-K65</f>
        <v>0</v>
      </c>
      <c r="X65" s="54">
        <f>BC65+(BD65*(1/12))-K65</f>
        <v>0</v>
      </c>
      <c r="Y65" s="55">
        <f>BE65+(BF65*(1/12))</f>
        <v>0</v>
      </c>
      <c r="Z65" s="55">
        <f>BG65+(BH65*(1/12))</f>
        <v>0</v>
      </c>
      <c r="AA65" s="56">
        <f>BI65+(BJ65*(1/12))</f>
        <v>0</v>
      </c>
      <c r="AC65" s="18">
        <v>29</v>
      </c>
      <c r="AD65" s="18">
        <v>0</v>
      </c>
      <c r="AE65" s="18">
        <v>29</v>
      </c>
      <c r="AF65" s="18">
        <v>0</v>
      </c>
      <c r="AG65" s="18">
        <v>29</v>
      </c>
      <c r="AH65" s="18">
        <v>0</v>
      </c>
      <c r="AI65" s="18">
        <v>-4</v>
      </c>
      <c r="AJ65" s="18">
        <v>0</v>
      </c>
      <c r="AK65" s="18">
        <v>-1</v>
      </c>
      <c r="AL65" s="18">
        <v>-6</v>
      </c>
      <c r="AM65" s="18">
        <v>3</v>
      </c>
      <c r="AN65" s="18">
        <v>0</v>
      </c>
      <c r="AP65" s="18">
        <v>25</v>
      </c>
      <c r="AQ65" s="18">
        <v>0</v>
      </c>
      <c r="AR65" s="18">
        <v>0</v>
      </c>
      <c r="AS65" s="18">
        <v>0</v>
      </c>
    </row>
    <row r="66" spans="1:71" ht="18.75" customHeight="1" x14ac:dyDescent="0.3">
      <c r="A66" s="42" t="s">
        <v>356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ref="L66:L72" si="51">AC66+(AD66*(1/12))-K66</f>
        <v>-23.095264500388154</v>
      </c>
      <c r="M66" s="47">
        <f t="shared" ref="M66:M72" si="52">AE66+(AF66*(1/12))-K66</f>
        <v>-23.095264500388154</v>
      </c>
      <c r="N66" s="47">
        <f t="shared" ref="N66:N72" si="53">AG66+(AH66*(1/12))-K66</f>
        <v>-23.095264500388154</v>
      </c>
      <c r="O66" s="47">
        <f t="shared" ref="O66:O72" si="54">AI66+(AJ66*(1/12))</f>
        <v>0</v>
      </c>
      <c r="P66" s="48">
        <f t="shared" ref="P66:P72" si="55">AK66+(AL66*(1/12))</f>
        <v>0</v>
      </c>
      <c r="Q66" s="49">
        <f t="shared" ref="Q66:Q72" si="56">AM66+(AN66*(1/12))</f>
        <v>0</v>
      </c>
      <c r="R66" s="59">
        <f t="shared" ref="R66:R72" si="57">AP66+((1/12)*AQ66)</f>
        <v>0</v>
      </c>
      <c r="S66" s="60">
        <f t="shared" ref="S66:S72" si="58">AR66+((1/12)*AS66)</f>
        <v>0</v>
      </c>
      <c r="T66" s="60">
        <f t="shared" ref="T66:T72" si="59">AT66+((1/12)*AU66)</f>
        <v>0</v>
      </c>
      <c r="U66" s="62">
        <f t="shared" ref="U66:U72" si="60">AV66+((1/12)*AW66)</f>
        <v>0</v>
      </c>
      <c r="V66" s="53">
        <f t="shared" ref="V66:V72" si="61">AY66+(AZ66*(1/12))-K66</f>
        <v>-23.095264500388154</v>
      </c>
      <c r="W66" s="54">
        <f t="shared" ref="W66:W72" si="62">BA66+(BB66*(1/12))-K66</f>
        <v>-23.095264500388154</v>
      </c>
      <c r="X66" s="54">
        <f t="shared" ref="X66:X72" si="63">BC66+(BD66*(1/12))-K66</f>
        <v>-23.095264500388154</v>
      </c>
      <c r="Y66" s="55">
        <f t="shared" ref="Y66:Y72" si="64">BE66+(BF66*(1/12))</f>
        <v>0</v>
      </c>
      <c r="Z66" s="55">
        <f t="shared" ref="Z66:Z72" si="65">BG66+(BH66*(1/12))</f>
        <v>0</v>
      </c>
      <c r="AA66" s="56">
        <f t="shared" ref="AA66:AA72" si="66">BI66+(BJ66*(1/12))</f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357</v>
      </c>
      <c r="E67" s="69"/>
      <c r="F67" s="69"/>
      <c r="G67" s="45">
        <v>735</v>
      </c>
      <c r="H67" s="44">
        <v>20</v>
      </c>
      <c r="I67" s="44">
        <v>355</v>
      </c>
      <c r="J67" s="44">
        <v>170</v>
      </c>
      <c r="K67" s="43">
        <f t="shared" si="34"/>
        <v>23.095264500388154</v>
      </c>
      <c r="L67" s="46">
        <f t="shared" si="51"/>
        <v>-23.095264500388154</v>
      </c>
      <c r="M67" s="47">
        <f t="shared" si="52"/>
        <v>-23.095264500388154</v>
      </c>
      <c r="N67" s="47">
        <f t="shared" si="53"/>
        <v>-23.095264500388154</v>
      </c>
      <c r="O67" s="47">
        <f t="shared" si="54"/>
        <v>0</v>
      </c>
      <c r="P67" s="48">
        <f t="shared" si="55"/>
        <v>0</v>
      </c>
      <c r="Q67" s="49">
        <f>AM67+(AN67*(1/12))</f>
        <v>0</v>
      </c>
      <c r="R67" s="59">
        <f t="shared" si="57"/>
        <v>0</v>
      </c>
      <c r="S67" s="60">
        <f t="shared" si="58"/>
        <v>0</v>
      </c>
      <c r="T67" s="60">
        <f t="shared" si="59"/>
        <v>0</v>
      </c>
      <c r="U67" s="62">
        <f t="shared" si="60"/>
        <v>0</v>
      </c>
      <c r="V67" s="53">
        <f t="shared" si="61"/>
        <v>-23.095264500388154</v>
      </c>
      <c r="W67" s="54">
        <f t="shared" si="62"/>
        <v>-23.095264500388154</v>
      </c>
      <c r="X67" s="54">
        <f t="shared" si="63"/>
        <v>-23.095264500388154</v>
      </c>
      <c r="Y67" s="55">
        <f t="shared" si="64"/>
        <v>0</v>
      </c>
      <c r="Z67" s="55">
        <f t="shared" si="65"/>
        <v>0</v>
      </c>
      <c r="AA67" s="56">
        <f t="shared" si="66"/>
        <v>0</v>
      </c>
      <c r="AB67" s="9"/>
      <c r="AC67" s="63"/>
      <c r="AD67" s="15"/>
      <c r="AE67" s="63"/>
      <c r="AF67" s="15"/>
      <c r="AG67" s="63"/>
      <c r="AH67" s="15"/>
      <c r="AI67" s="15"/>
      <c r="AJ67" s="15"/>
      <c r="AK67" s="15"/>
      <c r="AL67" s="15"/>
      <c r="AM67" s="15"/>
      <c r="AN67" s="15"/>
      <c r="AO67" s="9"/>
      <c r="AP67" s="15"/>
      <c r="AQ67" s="15"/>
      <c r="AR67" s="15"/>
      <c r="AS67" s="15"/>
      <c r="AT67" s="15"/>
      <c r="AU67" s="15"/>
      <c r="AV67" s="15"/>
      <c r="AW67" s="15"/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3">
      <c r="L68" s="46"/>
      <c r="M68" s="47"/>
      <c r="N68" s="47"/>
      <c r="O68" s="47"/>
      <c r="P68" s="48"/>
      <c r="Q68" s="49"/>
      <c r="R68" s="59"/>
      <c r="S68" s="60"/>
      <c r="T68" s="60"/>
      <c r="U68" s="62"/>
      <c r="V68" s="53"/>
      <c r="W68" s="54"/>
      <c r="X68" s="54"/>
      <c r="Y68" s="55"/>
      <c r="Z68" s="55"/>
      <c r="AA68" s="56"/>
    </row>
    <row r="69" spans="1:71" x14ac:dyDescent="0.3">
      <c r="L69" s="46"/>
      <c r="M69" s="47"/>
      <c r="N69" s="47"/>
      <c r="O69" s="47"/>
      <c r="P69" s="48"/>
      <c r="Q69" s="49"/>
      <c r="R69" s="59"/>
      <c r="S69" s="60"/>
      <c r="T69" s="60"/>
      <c r="U69" s="62"/>
      <c r="V69" s="53"/>
      <c r="W69" s="54"/>
      <c r="X69" s="54"/>
      <c r="Y69" s="55"/>
      <c r="Z69" s="55"/>
      <c r="AA69" s="56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0"/>
  <sheetViews>
    <sheetView workbookViewId="0">
      <pane xSplit="4" ySplit="1" topLeftCell="E97" activePane="bottomRight" state="frozen"/>
      <selection pane="topRight" activeCell="E1" sqref="E1"/>
      <selection pane="bottomLeft" activeCell="A2" sqref="A2"/>
      <selection pane="bottomRight" activeCell="H124" sqref="H124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</row>
    <row r="6" spans="1:17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</row>
    <row r="7" spans="1:17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</row>
    <row r="8" spans="1:17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</row>
    <row r="9" spans="1:17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</row>
    <row r="10" spans="1:17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</row>
    <row r="11" spans="1:17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</row>
    <row r="12" spans="1:17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</row>
    <row r="13" spans="1:17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</row>
    <row r="14" spans="1:17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</row>
    <row r="15" spans="1:17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</row>
    <row r="16" spans="1:17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</row>
    <row r="17" spans="1:25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</row>
    <row r="18" spans="1:25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</row>
    <row r="19" spans="1:25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</row>
    <row r="20" spans="1:25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</row>
    <row r="21" spans="1:25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Y21">
        <f t="shared" ref="Y21:Y31" si="1">(1.779/60)*LN(1/(E21*0.5/12))*5.28</f>
        <v>0.46951059056034328</v>
      </c>
    </row>
    <row r="22" spans="1:25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U22" s="81" t="s">
        <v>458</v>
      </c>
      <c r="W22" s="78" t="s">
        <v>486</v>
      </c>
      <c r="Y22">
        <f t="shared" si="1"/>
        <v>0.46730101963483411</v>
      </c>
    </row>
    <row r="23" spans="1:25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U23" s="83" t="s">
        <v>459</v>
      </c>
      <c r="Y23">
        <f t="shared" si="1"/>
        <v>0.46309888366360913</v>
      </c>
    </row>
    <row r="24" spans="1:25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Y24">
        <f t="shared" si="1"/>
        <v>0.46147397805813245</v>
      </c>
    </row>
    <row r="25" spans="1:25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U25" s="81" t="s">
        <v>458</v>
      </c>
      <c r="W25" s="78" t="s">
        <v>486</v>
      </c>
      <c r="Y25">
        <f t="shared" si="1"/>
        <v>0.45730228294635122</v>
      </c>
    </row>
    <row r="26" spans="1:25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Y26">
        <f t="shared" si="1"/>
        <v>0.45112960771703275</v>
      </c>
    </row>
    <row r="27" spans="1:25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/>
      <c r="U27" s="81" t="s">
        <v>458</v>
      </c>
      <c r="W27" s="78" t="s">
        <v>486</v>
      </c>
      <c r="Y27">
        <f t="shared" si="1"/>
        <v>0.44688114458234635</v>
      </c>
    </row>
    <row r="28" spans="1:25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/>
      <c r="U28" s="81" t="s">
        <v>458</v>
      </c>
      <c r="W28" s="78" t="s">
        <v>486</v>
      </c>
      <c r="Y28">
        <f t="shared" si="1"/>
        <v>0.44186480940860945</v>
      </c>
    </row>
    <row r="29" spans="1:25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/>
      <c r="U29" s="81" t="s">
        <v>458</v>
      </c>
      <c r="W29" s="78" t="s">
        <v>486</v>
      </c>
      <c r="Y29">
        <f t="shared" si="1"/>
        <v>0.43775048132961991</v>
      </c>
    </row>
    <row r="30" spans="1:25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Y30">
        <f t="shared" si="1"/>
        <v>0.43384571267784378</v>
      </c>
    </row>
    <row r="31" spans="1:25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Y31">
        <f t="shared" si="1"/>
        <v>0.42942682003556393</v>
      </c>
    </row>
    <row r="32" spans="1:25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Y32">
        <f>(1.779/60)*LN(1/(E32*0.5/12))*5.28</f>
        <v>0.40885187681726176</v>
      </c>
    </row>
    <row r="33" spans="1:25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Y33">
        <f t="shared" ref="Y33:Y96" si="2">(1.779/60)*LN(1/(E33*0.5/12))*5.28</f>
        <v>0.57933863413195119</v>
      </c>
    </row>
    <row r="34" spans="1:25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3">_xlfn.CONCAT(A34,B34)</f>
        <v>AACTulip</v>
      </c>
      <c r="Y34">
        <f t="shared" si="2"/>
        <v>0.56116368718140408</v>
      </c>
    </row>
    <row r="35" spans="1:25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3"/>
        <v>AACCosmos</v>
      </c>
      <c r="Y35">
        <f t="shared" si="2"/>
        <v>0.53403765267251102</v>
      </c>
    </row>
    <row r="36" spans="1:25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3"/>
        <v>AACSyringa</v>
      </c>
      <c r="Y36">
        <f t="shared" si="2"/>
        <v>0.53344577295047813</v>
      </c>
    </row>
    <row r="37" spans="1:25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3"/>
        <v>AACZinnia</v>
      </c>
      <c r="Y37">
        <f t="shared" si="2"/>
        <v>0.53032632727596696</v>
      </c>
    </row>
    <row r="38" spans="1:25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3"/>
        <v>AACDahlia</v>
      </c>
      <c r="Y38">
        <f t="shared" si="2"/>
        <v>0.52187215575810109</v>
      </c>
    </row>
    <row r="39" spans="1:25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3"/>
        <v>AACOrchid</v>
      </c>
      <c r="Y39">
        <f t="shared" si="2"/>
        <v>0.51092494178742409</v>
      </c>
    </row>
    <row r="40" spans="1:25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3"/>
        <v>AACViolet</v>
      </c>
      <c r="Y40">
        <f t="shared" si="2"/>
        <v>0.50165488527599689</v>
      </c>
    </row>
    <row r="41" spans="1:25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3"/>
        <v>AACArbutus</v>
      </c>
      <c r="Y41">
        <f t="shared" si="2"/>
        <v>0.49351234615964823</v>
      </c>
    </row>
    <row r="42" spans="1:25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3"/>
        <v>AACMagnolia</v>
      </c>
      <c r="Y42">
        <f t="shared" si="2"/>
        <v>0.47923073266826544</v>
      </c>
    </row>
    <row r="43" spans="1:25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3"/>
        <v>AACBluebell</v>
      </c>
      <c r="Y43">
        <f t="shared" si="2"/>
        <v>0.47295143236498099</v>
      </c>
    </row>
    <row r="44" spans="1:25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3"/>
        <v>AACMarigold</v>
      </c>
      <c r="T44" s="93"/>
      <c r="Y44">
        <f t="shared" si="2"/>
        <v>0.46691431215125517</v>
      </c>
    </row>
    <row r="45" spans="1:25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3"/>
        <v>AACColumbine</v>
      </c>
      <c r="Y45">
        <f t="shared" si="2"/>
        <v>0.45171266984352415</v>
      </c>
    </row>
    <row r="46" spans="1:25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3"/>
        <v>AACCoreopsis</v>
      </c>
      <c r="Y46">
        <f t="shared" si="2"/>
        <v>0.43893039236199505</v>
      </c>
    </row>
    <row r="47" spans="1:25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3"/>
        <v>AACCowslip</v>
      </c>
      <c r="Y47">
        <f t="shared" si="2"/>
        <v>0.42104250476873906</v>
      </c>
    </row>
    <row r="48" spans="1:25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3"/>
        <v>AACLupine</v>
      </c>
      <c r="Y48">
        <f t="shared" si="2"/>
        <v>0.40352379103034908</v>
      </c>
    </row>
    <row r="49" spans="1:25" x14ac:dyDescent="0.3">
      <c r="A49" t="s">
        <v>362</v>
      </c>
      <c r="B49" s="75" t="s">
        <v>546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3"/>
        <v>AAAC1439_2</v>
      </c>
      <c r="V49" s="91" t="s">
        <v>512</v>
      </c>
      <c r="Y49">
        <f t="shared" si="2"/>
        <v>0.44688114458234635</v>
      </c>
    </row>
    <row r="50" spans="1:25" x14ac:dyDescent="0.3">
      <c r="A50" t="s">
        <v>362</v>
      </c>
      <c r="B50" s="75" t="s">
        <v>547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4">F50*(1/0.983)*1.03</f>
        <v>1.5654323499491356E-2</v>
      </c>
      <c r="H50" s="89">
        <f t="shared" ref="H50:H60" si="5">F50*(1/0.906)*1.03</f>
        <v>1.6984768211920527E-2</v>
      </c>
      <c r="I50" s="89">
        <f t="shared" ref="I50:I60" si="6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3"/>
        <v>AAAC1348_8</v>
      </c>
      <c r="Y50">
        <f t="shared" si="2"/>
        <v>0.45194650409162812</v>
      </c>
    </row>
    <row r="51" spans="1:25" x14ac:dyDescent="0.3">
      <c r="A51" t="s">
        <v>362</v>
      </c>
      <c r="B51" s="75" t="s">
        <v>548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4"/>
        <v>1.6765005086469994E-2</v>
      </c>
      <c r="H51" s="89">
        <f t="shared" si="5"/>
        <v>1.8189845474613685E-2</v>
      </c>
      <c r="I51" s="89">
        <f t="shared" si="6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3"/>
        <v>AAAC1259_6</v>
      </c>
      <c r="Y51">
        <f t="shared" si="2"/>
        <v>0.45730228294635122</v>
      </c>
    </row>
    <row r="52" spans="1:25" x14ac:dyDescent="0.3">
      <c r="A52" t="s">
        <v>362</v>
      </c>
      <c r="B52" s="75" t="s">
        <v>549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4"/>
        <v>1.8127161749745678E-2</v>
      </c>
      <c r="H52" s="89">
        <f t="shared" si="5"/>
        <v>1.9667770419426047E-2</v>
      </c>
      <c r="I52" s="89">
        <f t="shared" si="6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3"/>
        <v>AAAC1165_1</v>
      </c>
      <c r="Y52">
        <f t="shared" si="2"/>
        <v>0.46322457776911691</v>
      </c>
    </row>
    <row r="53" spans="1:25" x14ac:dyDescent="0.3">
      <c r="A53" t="s">
        <v>362</v>
      </c>
      <c r="B53" s="75" t="s">
        <v>550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4"/>
        <v>1.9594099694811802E-2</v>
      </c>
      <c r="H53" s="89">
        <f t="shared" si="5"/>
        <v>2.1259381898454749E-2</v>
      </c>
      <c r="I53" s="89">
        <f t="shared" si="6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3"/>
        <v>AAAC1077_4</v>
      </c>
      <c r="Y53">
        <f t="shared" si="2"/>
        <v>0.46951059056034328</v>
      </c>
    </row>
    <row r="54" spans="1:25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4"/>
        <v>2.2768972533062055E-2</v>
      </c>
      <c r="H54" s="89">
        <f t="shared" si="5"/>
        <v>2.4704083885209709E-2</v>
      </c>
      <c r="I54" s="89">
        <f t="shared" si="6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3"/>
        <v>AAACGreeley</v>
      </c>
      <c r="V54" s="81" t="s">
        <v>494</v>
      </c>
      <c r="Y54">
        <f t="shared" si="2"/>
        <v>0.48147524423316179</v>
      </c>
    </row>
    <row r="55" spans="1:25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4"/>
        <v>2.8500508646998983E-2</v>
      </c>
      <c r="H55" s="89">
        <f t="shared" si="5"/>
        <v>3.0922737306843261E-2</v>
      </c>
      <c r="I55" s="89">
        <f t="shared" si="6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3"/>
        <v>AAACFlint</v>
      </c>
      <c r="V55" s="78" t="s">
        <v>496</v>
      </c>
      <c r="Y55">
        <f t="shared" si="2"/>
        <v>0.49894602990541487</v>
      </c>
    </row>
    <row r="56" spans="1:25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4"/>
        <v>0.32366937945066127</v>
      </c>
      <c r="H56" s="89">
        <f t="shared" si="5"/>
        <v>0.35117770419426042</v>
      </c>
      <c r="I56" s="89">
        <f t="shared" si="6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3"/>
        <v>AAACElgin</v>
      </c>
      <c r="Y56">
        <f t="shared" si="2"/>
        <v>0.50939759308737731</v>
      </c>
    </row>
    <row r="57" spans="1:25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4"/>
        <v>3.774221770091557E-2</v>
      </c>
      <c r="H57" s="89">
        <f t="shared" si="5"/>
        <v>4.094988962472406E-2</v>
      </c>
      <c r="I57" s="89">
        <f t="shared" si="6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3"/>
        <v>AAACDarien</v>
      </c>
      <c r="Y57">
        <f t="shared" si="2"/>
        <v>0.52150680670080363</v>
      </c>
    </row>
    <row r="58" spans="1:25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4"/>
        <v>4.537029501525941E-2</v>
      </c>
      <c r="H58" s="89">
        <f t="shared" si="5"/>
        <v>4.9226269315673282E-2</v>
      </c>
      <c r="I58" s="89">
        <f t="shared" si="6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3"/>
        <v>AAACCairo</v>
      </c>
      <c r="Y58">
        <f t="shared" si="2"/>
        <v>0.53582683786109098</v>
      </c>
    </row>
    <row r="59" spans="1:25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4"/>
        <v>5.35118006103764E-2</v>
      </c>
      <c r="H59" s="89">
        <f t="shared" si="5"/>
        <v>5.8059713024282554E-2</v>
      </c>
      <c r="I59" s="89">
        <f t="shared" si="6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3"/>
        <v>AAACCanton</v>
      </c>
      <c r="Y59">
        <f t="shared" si="2"/>
        <v>0.54874136946360974</v>
      </c>
    </row>
    <row r="60" spans="1:25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4"/>
        <v>6.7510579857578856E-2</v>
      </c>
      <c r="H60" s="89">
        <f t="shared" si="5"/>
        <v>7.3248233995584972E-2</v>
      </c>
      <c r="I60" s="89">
        <f t="shared" si="6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3"/>
        <v>AAACButte</v>
      </c>
      <c r="Y60">
        <f t="shared" si="2"/>
        <v>0.56690935956457233</v>
      </c>
    </row>
    <row r="61" spans="1:25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3"/>
        <v>ACARPelican</v>
      </c>
      <c r="V61" s="78"/>
      <c r="Y61">
        <f t="shared" si="2"/>
        <v>0.52974828846541344</v>
      </c>
    </row>
    <row r="62" spans="1:25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7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3"/>
        <v>ACAROsprey</v>
      </c>
      <c r="Y62">
        <f t="shared" si="2"/>
        <v>0.51772125438143324</v>
      </c>
    </row>
    <row r="63" spans="1:25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7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3"/>
        <v>ACARDove</v>
      </c>
      <c r="Y63">
        <f t="shared" si="2"/>
        <v>0.50939759308737731</v>
      </c>
    </row>
    <row r="64" spans="1:25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7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3"/>
        <v>ACARDove</v>
      </c>
      <c r="Y64">
        <f t="shared" si="2"/>
        <v>0.50939759308737731</v>
      </c>
    </row>
    <row r="65" spans="1:25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7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3"/>
        <v>ACARGrosbeak</v>
      </c>
      <c r="Y65">
        <f t="shared" si="2"/>
        <v>0.49910408342716894</v>
      </c>
    </row>
    <row r="66" spans="1:25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7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8">_xlfn.CONCAT(A66,B66)</f>
        <v>ACARTern</v>
      </c>
      <c r="Y66">
        <f t="shared" si="2"/>
        <v>0.48796612325365452</v>
      </c>
    </row>
    <row r="67" spans="1:25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7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8"/>
        <v>ACARTern</v>
      </c>
      <c r="Y67">
        <f t="shared" si="2"/>
        <v>0.48796612325365452</v>
      </c>
    </row>
    <row r="68" spans="1:25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7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8"/>
        <v>ACARDrake</v>
      </c>
      <c r="Y68">
        <f t="shared" si="2"/>
        <v>0.48147524423316179</v>
      </c>
    </row>
    <row r="69" spans="1:25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7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8"/>
        <v>ACARRail</v>
      </c>
      <c r="Y69">
        <f t="shared" si="2"/>
        <v>0.47362189163384222</v>
      </c>
    </row>
    <row r="70" spans="1:25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7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8"/>
        <v>ACARRail</v>
      </c>
      <c r="V70" s="91" t="s">
        <v>511</v>
      </c>
      <c r="Y70">
        <f t="shared" si="2"/>
        <v>0.47362189163384222</v>
      </c>
    </row>
    <row r="71" spans="1:25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7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8"/>
        <v>ACARCardinal</v>
      </c>
      <c r="Y71">
        <f t="shared" si="2"/>
        <v>0.46951059056034328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7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8"/>
        <v>ACARCardinal</v>
      </c>
      <c r="Y72">
        <f t="shared" si="2"/>
        <v>0.46951059056034328</v>
      </c>
    </row>
    <row r="73" spans="1:25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7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8"/>
        <v>ACAROrtolan</v>
      </c>
      <c r="Y73">
        <f t="shared" si="2"/>
        <v>0.46743013469369926</v>
      </c>
    </row>
    <row r="74" spans="1:25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7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8"/>
        <v>ACAROrtolan</v>
      </c>
      <c r="Y74">
        <f t="shared" si="2"/>
        <v>0.46743013469369926</v>
      </c>
    </row>
    <row r="75" spans="1:25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7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8"/>
        <v>ACARCurlew</v>
      </c>
      <c r="Y75">
        <f t="shared" si="2"/>
        <v>0.46309888366360913</v>
      </c>
    </row>
    <row r="76" spans="1:25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7"/>
        <v>1.805E-2</v>
      </c>
      <c r="I76">
        <v>1.95E-2</v>
      </c>
      <c r="J76">
        <v>0.46300000000000002</v>
      </c>
      <c r="K76">
        <v>7.3999999999999996E-2</v>
      </c>
      <c r="Q76" t="str">
        <f t="shared" si="8"/>
        <v>ACARCurlew</v>
      </c>
      <c r="Y76">
        <f t="shared" si="2"/>
        <v>0.46309888366360913</v>
      </c>
    </row>
    <row r="77" spans="1:25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7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8"/>
        <v>ACARBluejay</v>
      </c>
      <c r="Y77">
        <f t="shared" si="2"/>
        <v>0.46147397805813245</v>
      </c>
    </row>
    <row r="78" spans="1:25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7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8"/>
        <v>ACARBluejay</v>
      </c>
      <c r="Y78">
        <f t="shared" si="2"/>
        <v>0.46147397805813245</v>
      </c>
    </row>
    <row r="79" spans="1:25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7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8"/>
        <v>ACARBunting</v>
      </c>
      <c r="Y79">
        <f t="shared" si="2"/>
        <v>0.45621636876578664</v>
      </c>
    </row>
    <row r="80" spans="1:25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7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8"/>
        <v>ACARBunting</v>
      </c>
      <c r="Y80">
        <f t="shared" si="2"/>
        <v>0.45621636876578664</v>
      </c>
    </row>
    <row r="81" spans="1:25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7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8"/>
        <v>ACARBittern</v>
      </c>
      <c r="Y81">
        <f t="shared" si="2"/>
        <v>0.45112960771703275</v>
      </c>
    </row>
    <row r="82" spans="1:25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7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8"/>
        <v>ACARBobolink</v>
      </c>
      <c r="Y82">
        <f t="shared" si="2"/>
        <v>0.44186480940860945</v>
      </c>
    </row>
    <row r="83" spans="1:25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7"/>
        <v>1.2500000000000001E-2</v>
      </c>
      <c r="I83">
        <v>1.35E-2</v>
      </c>
      <c r="J83">
        <v>0.434</v>
      </c>
      <c r="K83">
        <v>6.9599999999999995E-2</v>
      </c>
      <c r="Q83" t="str">
        <f t="shared" si="8"/>
        <v>ACARLapwing</v>
      </c>
      <c r="Y83">
        <f t="shared" si="2"/>
        <v>0.43363739328582723</v>
      </c>
    </row>
    <row r="84" spans="1:25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7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8"/>
        <v>ACARFalcon</v>
      </c>
      <c r="Y84">
        <f t="shared" si="2"/>
        <v>0.42942682003556393</v>
      </c>
    </row>
    <row r="85" spans="1:25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7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8"/>
        <v>ACARChukar</v>
      </c>
      <c r="Y85">
        <f t="shared" si="2"/>
        <v>0.4237551072873767</v>
      </c>
    </row>
    <row r="86" spans="1:25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7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8"/>
        <v>ACARBluebird</v>
      </c>
      <c r="Y86">
        <f t="shared" si="2"/>
        <v>0.40885187681726176</v>
      </c>
    </row>
    <row r="87" spans="1:25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7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8"/>
        <v>ACARBluebird</v>
      </c>
      <c r="Y87">
        <f t="shared" si="2"/>
        <v>0.40885187681726176</v>
      </c>
    </row>
    <row r="88" spans="1:25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7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8"/>
        <v>ACARKingfisher</v>
      </c>
      <c r="Y88">
        <f t="shared" si="2"/>
        <v>0.4036956373703266</v>
      </c>
    </row>
    <row r="89" spans="1:25" x14ac:dyDescent="0.3">
      <c r="A89" t="s">
        <v>513</v>
      </c>
      <c r="B89" t="s">
        <v>514</v>
      </c>
      <c r="C89">
        <v>383.2</v>
      </c>
      <c r="D89" s="102" t="s">
        <v>638</v>
      </c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0.55809600000000026</v>
      </c>
      <c r="K89" s="86">
        <v>8.659090909090908E-2</v>
      </c>
      <c r="L89">
        <v>558</v>
      </c>
      <c r="Q89" t="str">
        <f t="shared" si="8"/>
        <v>ACCCOCEANSIDE</v>
      </c>
      <c r="T89" s="86"/>
      <c r="Y89">
        <f t="shared" si="2"/>
        <v>0.55790691594470943</v>
      </c>
    </row>
    <row r="90" spans="1:25" x14ac:dyDescent="0.3">
      <c r="A90" t="s">
        <v>513</v>
      </c>
      <c r="B90" t="s">
        <v>515</v>
      </c>
      <c r="C90">
        <v>430.5</v>
      </c>
      <c r="D90" s="102" t="s">
        <v>639</v>
      </c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0.54912000000000005</v>
      </c>
      <c r="K90" s="86">
        <v>8.5340909090909092E-2</v>
      </c>
      <c r="L90">
        <v>602</v>
      </c>
      <c r="Q90" t="str">
        <f t="shared" si="8"/>
        <v>ACCCLINNET</v>
      </c>
      <c r="T90" s="86"/>
      <c r="Y90">
        <f t="shared" si="2"/>
        <v>0.54895865194123783</v>
      </c>
    </row>
    <row r="91" spans="1:25" x14ac:dyDescent="0.3">
      <c r="A91" t="s">
        <v>513</v>
      </c>
      <c r="B91" t="s">
        <v>516</v>
      </c>
      <c r="C91">
        <v>438.6</v>
      </c>
      <c r="D91" s="102" t="s">
        <v>640</v>
      </c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0.54489599999999994</v>
      </c>
      <c r="K91" s="86">
        <v>8.4412878787878787E-2</v>
      </c>
      <c r="L91">
        <v>612</v>
      </c>
      <c r="Q91" t="str">
        <f t="shared" si="8"/>
        <v>ACCCORIOLE</v>
      </c>
      <c r="T91" s="86"/>
      <c r="Y91">
        <f t="shared" si="2"/>
        <v>0.54445787379249022</v>
      </c>
    </row>
    <row r="92" spans="1:25" x14ac:dyDescent="0.3">
      <c r="A92" t="s">
        <v>513</v>
      </c>
      <c r="B92" t="s">
        <v>517</v>
      </c>
      <c r="C92">
        <v>454</v>
      </c>
      <c r="D92" s="102" t="s">
        <v>641</v>
      </c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0.53856000000000004</v>
      </c>
      <c r="K92" s="86">
        <v>8.3428030303030296E-2</v>
      </c>
      <c r="L92">
        <v>628</v>
      </c>
      <c r="Q92" t="str">
        <f t="shared" si="8"/>
        <v>ACCCWACO</v>
      </c>
      <c r="T92" s="86"/>
      <c r="Y92">
        <f t="shared" si="2"/>
        <v>0.53844785980340149</v>
      </c>
    </row>
    <row r="93" spans="1:25" x14ac:dyDescent="0.3">
      <c r="A93" t="s">
        <v>513</v>
      </c>
      <c r="B93" t="s">
        <v>518</v>
      </c>
      <c r="C93">
        <v>529.79999999999995</v>
      </c>
      <c r="D93" s="102" t="s">
        <v>642</v>
      </c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0.53116799999999997</v>
      </c>
      <c r="K93" s="86">
        <v>8.2670454545454547E-2</v>
      </c>
      <c r="L93">
        <v>687</v>
      </c>
      <c r="Q93" t="str">
        <f t="shared" si="8"/>
        <v>ACCCLAREDO</v>
      </c>
      <c r="T93" s="86"/>
      <c r="Y93">
        <f t="shared" si="2"/>
        <v>0.53110038076884614</v>
      </c>
    </row>
    <row r="94" spans="1:25" x14ac:dyDescent="0.3">
      <c r="A94" t="s">
        <v>513</v>
      </c>
      <c r="B94" t="s">
        <v>519</v>
      </c>
      <c r="C94">
        <v>609.5</v>
      </c>
      <c r="D94" s="102" t="s">
        <v>643</v>
      </c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0.51744000000000012</v>
      </c>
      <c r="K94" s="86">
        <v>8.0359848484848478E-2</v>
      </c>
      <c r="L94">
        <v>753</v>
      </c>
      <c r="Q94" t="str">
        <f t="shared" si="8"/>
        <v>ACCCIRVING</v>
      </c>
      <c r="T94" s="86"/>
      <c r="Y94">
        <f t="shared" si="2"/>
        <v>0.51718785693186797</v>
      </c>
    </row>
    <row r="95" spans="1:25" x14ac:dyDescent="0.3">
      <c r="A95" t="s">
        <v>513</v>
      </c>
      <c r="B95" t="s">
        <v>520</v>
      </c>
      <c r="C95">
        <v>611.29999999999995</v>
      </c>
      <c r="D95" s="102" t="s">
        <v>644</v>
      </c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0.52166400000000002</v>
      </c>
      <c r="K95" s="86">
        <v>8.136363636363636E-2</v>
      </c>
      <c r="L95">
        <v>753</v>
      </c>
      <c r="Q95" t="str">
        <f t="shared" si="8"/>
        <v>ACCCHAWK</v>
      </c>
      <c r="T95" s="86"/>
      <c r="Y95">
        <f t="shared" si="2"/>
        <v>0.52150680670080363</v>
      </c>
    </row>
    <row r="96" spans="1:25" x14ac:dyDescent="0.3">
      <c r="A96" t="s">
        <v>513</v>
      </c>
      <c r="B96" t="s">
        <v>521</v>
      </c>
      <c r="C96">
        <v>713.5</v>
      </c>
      <c r="D96" s="102" t="s">
        <v>429</v>
      </c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0.50952000000000008</v>
      </c>
      <c r="K96" s="86">
        <v>7.9545454545454544E-2</v>
      </c>
      <c r="L96">
        <v>826</v>
      </c>
      <c r="Q96" t="str">
        <f t="shared" si="8"/>
        <v>ACCCDOVE</v>
      </c>
      <c r="T96" s="86"/>
      <c r="Y96">
        <f t="shared" si="2"/>
        <v>0.50939759308737731</v>
      </c>
    </row>
    <row r="97" spans="1:25" x14ac:dyDescent="0.3">
      <c r="A97" t="s">
        <v>513</v>
      </c>
      <c r="B97" t="s">
        <v>522</v>
      </c>
      <c r="C97">
        <v>784.7</v>
      </c>
      <c r="D97" s="102" t="s">
        <v>645</v>
      </c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0.49948800000000004</v>
      </c>
      <c r="K97" s="86">
        <v>7.7784090909090914E-2</v>
      </c>
      <c r="L97">
        <v>879</v>
      </c>
      <c r="Q97" t="str">
        <f t="shared" si="8"/>
        <v>ACCCAMARILLO</v>
      </c>
      <c r="T97" s="86"/>
      <c r="Y97">
        <f t="shared" ref="Y97:Y160" si="9">(1.779/60)*LN(1/(E97*0.5/12))*5.28</f>
        <v>0.49910408342716894</v>
      </c>
    </row>
    <row r="98" spans="1:25" x14ac:dyDescent="0.3">
      <c r="A98" t="s">
        <v>513</v>
      </c>
      <c r="B98" t="s">
        <v>523</v>
      </c>
      <c r="C98">
        <v>821.4</v>
      </c>
      <c r="D98" s="102" t="s">
        <v>646</v>
      </c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0.49948800000000004</v>
      </c>
      <c r="K98" s="86">
        <v>7.8049242424242424E-2</v>
      </c>
      <c r="L98">
        <v>898</v>
      </c>
      <c r="Q98" t="str">
        <f t="shared" ref="Q98:Q129" si="10">_xlfn.CONCAT(A98,B98)</f>
        <v>ACCCGROSBEAK</v>
      </c>
      <c r="T98" s="86"/>
      <c r="Y98">
        <f t="shared" si="9"/>
        <v>0.49910408342716894</v>
      </c>
    </row>
    <row r="99" spans="1:25" x14ac:dyDescent="0.3">
      <c r="A99" t="s">
        <v>513</v>
      </c>
      <c r="B99" t="s">
        <v>524</v>
      </c>
      <c r="C99">
        <v>903.9</v>
      </c>
      <c r="D99" s="102" t="s">
        <v>647</v>
      </c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0.49156800000000006</v>
      </c>
      <c r="K99" s="86">
        <v>7.6912878787878794E-2</v>
      </c>
      <c r="L99">
        <v>956</v>
      </c>
      <c r="Q99" t="str">
        <f t="shared" si="10"/>
        <v>ACCCLUBBOCK</v>
      </c>
      <c r="T99" s="86"/>
      <c r="Y99">
        <f t="shared" si="9"/>
        <v>0.49139060216305908</v>
      </c>
    </row>
    <row r="100" spans="1:25" x14ac:dyDescent="0.3">
      <c r="A100" t="s">
        <v>513</v>
      </c>
      <c r="B100" t="s">
        <v>525</v>
      </c>
      <c r="C100">
        <v>1011.3</v>
      </c>
      <c r="D100" s="102" t="s">
        <v>648</v>
      </c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0.48417600000000005</v>
      </c>
      <c r="K100" s="86">
        <v>7.5890151515151508E-2</v>
      </c>
      <c r="L100">
        <v>1022</v>
      </c>
      <c r="Q100" t="str">
        <f t="shared" si="10"/>
        <v>ACCCGALVESTON</v>
      </c>
      <c r="T100" s="86"/>
      <c r="Y100">
        <f t="shared" si="9"/>
        <v>0.48403939254670236</v>
      </c>
    </row>
    <row r="101" spans="1:25" x14ac:dyDescent="0.3">
      <c r="A101" t="s">
        <v>513</v>
      </c>
      <c r="B101" t="s">
        <v>526</v>
      </c>
      <c r="C101">
        <v>1025.5999999999999</v>
      </c>
      <c r="D101" s="102" t="s">
        <v>649</v>
      </c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0.48153600000000002</v>
      </c>
      <c r="K101" s="86">
        <v>7.5397727272727269E-2</v>
      </c>
      <c r="L101">
        <v>1036</v>
      </c>
      <c r="Q101" t="str">
        <f t="shared" si="10"/>
        <v>ACCCDRAKE</v>
      </c>
      <c r="T101" s="86"/>
      <c r="Y101">
        <f t="shared" si="9"/>
        <v>0.48147524423316179</v>
      </c>
    </row>
    <row r="102" spans="1:25" x14ac:dyDescent="0.3">
      <c r="A102" t="s">
        <v>513</v>
      </c>
      <c r="B102" t="s">
        <v>527</v>
      </c>
      <c r="C102">
        <v>1033</v>
      </c>
      <c r="D102" s="102" t="s">
        <v>650</v>
      </c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0.47731200000000001</v>
      </c>
      <c r="K102" s="86">
        <v>7.4621212121212116E-2</v>
      </c>
      <c r="L102">
        <v>1042</v>
      </c>
      <c r="Q102" t="str">
        <f t="shared" si="10"/>
        <v>ACCCCURLEW</v>
      </c>
      <c r="T102" s="86"/>
      <c r="Y102">
        <f t="shared" si="9"/>
        <v>0.47701794671238418</v>
      </c>
    </row>
    <row r="103" spans="1:25" x14ac:dyDescent="0.3">
      <c r="A103" t="s">
        <v>513</v>
      </c>
      <c r="B103" t="s">
        <v>528</v>
      </c>
      <c r="C103">
        <v>1059.5</v>
      </c>
      <c r="D103" s="102" t="s">
        <v>651</v>
      </c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0.47889600000000004</v>
      </c>
      <c r="K103" s="86">
        <v>7.5208333333333335E-2</v>
      </c>
      <c r="L103">
        <v>1050</v>
      </c>
      <c r="Q103" t="str">
        <f t="shared" si="10"/>
        <v>ACCCPLANO</v>
      </c>
      <c r="T103" s="86"/>
      <c r="Y103">
        <f t="shared" si="9"/>
        <v>0.47881344588188807</v>
      </c>
    </row>
    <row r="104" spans="1:25" x14ac:dyDescent="0.3">
      <c r="A104" t="s">
        <v>513</v>
      </c>
      <c r="B104" t="s">
        <v>529</v>
      </c>
      <c r="C104">
        <v>1103</v>
      </c>
      <c r="D104" s="102" t="s">
        <v>652</v>
      </c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0.47625600000000001</v>
      </c>
      <c r="K104" s="86">
        <v>7.4848484848484845E-2</v>
      </c>
      <c r="L104">
        <v>1076</v>
      </c>
      <c r="Q104" t="str">
        <f t="shared" si="10"/>
        <v>ACCCCORPUS_CHRISTI</v>
      </c>
      <c r="T104" s="86"/>
      <c r="Y104">
        <f t="shared" si="9"/>
        <v>0.47619614954969663</v>
      </c>
    </row>
    <row r="105" spans="1:25" x14ac:dyDescent="0.3">
      <c r="A105" t="s">
        <v>513</v>
      </c>
      <c r="B105" t="s">
        <v>530</v>
      </c>
      <c r="C105">
        <v>1151</v>
      </c>
      <c r="D105" s="102" t="s">
        <v>653</v>
      </c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0.47203200000000001</v>
      </c>
      <c r="K105" s="86">
        <v>7.4147727272727268E-2</v>
      </c>
      <c r="L105">
        <v>1106</v>
      </c>
      <c r="Q105" t="str">
        <f t="shared" si="10"/>
        <v>ACCCARLINGTON</v>
      </c>
      <c r="T105" s="86"/>
      <c r="Y105">
        <f t="shared" si="9"/>
        <v>0.47201758724403226</v>
      </c>
    </row>
    <row r="106" spans="1:25" x14ac:dyDescent="0.3">
      <c r="A106" t="s">
        <v>513</v>
      </c>
      <c r="B106" t="s">
        <v>531</v>
      </c>
      <c r="C106">
        <v>1221.8</v>
      </c>
      <c r="D106" s="102" t="s">
        <v>654</v>
      </c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0.46939200000000003</v>
      </c>
      <c r="K106" s="86">
        <v>7.3863636363636367E-2</v>
      </c>
      <c r="L106">
        <v>1146</v>
      </c>
      <c r="Q106" t="str">
        <f t="shared" si="10"/>
        <v>ACCCCARDINAL</v>
      </c>
      <c r="T106" s="86"/>
      <c r="Y106">
        <f t="shared" si="9"/>
        <v>0.46924901656465273</v>
      </c>
    </row>
    <row r="107" spans="1:25" x14ac:dyDescent="0.3">
      <c r="A107" t="s">
        <v>513</v>
      </c>
      <c r="B107" t="s">
        <v>532</v>
      </c>
      <c r="C107">
        <v>1300.4000000000001</v>
      </c>
      <c r="D107" s="102" t="s">
        <v>655</v>
      </c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0.46411200000000008</v>
      </c>
      <c r="K107" s="86">
        <v>7.3011363636363638E-2</v>
      </c>
      <c r="L107">
        <v>1189</v>
      </c>
      <c r="Q107" t="str">
        <f t="shared" si="10"/>
        <v>ACCCFORT_WORTH</v>
      </c>
      <c r="T107" s="86"/>
      <c r="Y107">
        <f t="shared" si="9"/>
        <v>0.46385456654683954</v>
      </c>
    </row>
    <row r="108" spans="1:25" x14ac:dyDescent="0.3">
      <c r="A108" t="s">
        <v>513</v>
      </c>
      <c r="B108" t="s">
        <v>533</v>
      </c>
      <c r="C108">
        <v>1349.9</v>
      </c>
      <c r="D108" s="102" t="s">
        <v>656</v>
      </c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0.46252799999999999</v>
      </c>
      <c r="K108" s="86">
        <v>7.2916666666666671E-2</v>
      </c>
      <c r="L108">
        <v>1212</v>
      </c>
      <c r="Q108" t="str">
        <f t="shared" si="10"/>
        <v>ACCCEL_PASO</v>
      </c>
      <c r="T108" s="86"/>
      <c r="Y108">
        <f t="shared" si="9"/>
        <v>0.46234683097635998</v>
      </c>
    </row>
    <row r="109" spans="1:25" x14ac:dyDescent="0.3">
      <c r="A109" t="s">
        <v>513</v>
      </c>
      <c r="B109" t="s">
        <v>534</v>
      </c>
      <c r="C109">
        <v>1428.6</v>
      </c>
      <c r="D109" s="102" t="s">
        <v>657</v>
      </c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0.45724799999999999</v>
      </c>
      <c r="K109" s="86">
        <v>7.2102272727272723E-2</v>
      </c>
      <c r="L109">
        <v>1257</v>
      </c>
      <c r="Q109" t="str">
        <f t="shared" si="10"/>
        <v>ACCCBEAUMONT</v>
      </c>
      <c r="T109" s="86"/>
      <c r="Y109">
        <f t="shared" si="9"/>
        <v>0.45718125317611752</v>
      </c>
    </row>
    <row r="110" spans="1:25" x14ac:dyDescent="0.3">
      <c r="A110" t="s">
        <v>513</v>
      </c>
      <c r="B110" t="s">
        <v>535</v>
      </c>
      <c r="C110">
        <v>1474.9</v>
      </c>
      <c r="D110" s="102" t="s">
        <v>658</v>
      </c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0.45460800000000001</v>
      </c>
      <c r="K110" s="86">
        <v>7.1723484848484842E-2</v>
      </c>
      <c r="L110">
        <v>1302</v>
      </c>
      <c r="Q110" t="str">
        <f t="shared" si="10"/>
        <v>ACCCSAN_ANTONIO</v>
      </c>
      <c r="T110" s="86"/>
      <c r="Y110">
        <f t="shared" si="9"/>
        <v>0.45466100557096645</v>
      </c>
    </row>
    <row r="111" spans="1:25" x14ac:dyDescent="0.3">
      <c r="A111" t="s">
        <v>513</v>
      </c>
      <c r="B111" t="s">
        <v>536</v>
      </c>
      <c r="C111">
        <v>1581.6</v>
      </c>
      <c r="D111" s="102" t="s">
        <v>659</v>
      </c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0.45144000000000006</v>
      </c>
      <c r="K111" s="86">
        <v>7.1363636363636365E-2</v>
      </c>
      <c r="L111">
        <v>1331</v>
      </c>
      <c r="Q111" t="str">
        <f t="shared" si="10"/>
        <v>ACCCBITTERN</v>
      </c>
      <c r="T111" s="86"/>
      <c r="Y111">
        <f t="shared" si="9"/>
        <v>0.45112960771703275</v>
      </c>
    </row>
    <row r="112" spans="1:25" x14ac:dyDescent="0.3">
      <c r="A112" t="s">
        <v>513</v>
      </c>
      <c r="B112" t="s">
        <v>537</v>
      </c>
      <c r="C112">
        <v>1794.9</v>
      </c>
      <c r="D112" s="102" t="s">
        <v>660</v>
      </c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0.43929600000000002</v>
      </c>
      <c r="K112" s="86">
        <v>6.9545454545454549E-2</v>
      </c>
      <c r="L112">
        <v>1434</v>
      </c>
      <c r="Q112" t="str">
        <f t="shared" si="10"/>
        <v>ACCCDALLAS</v>
      </c>
      <c r="T112" s="86"/>
      <c r="Y112">
        <f t="shared" si="9"/>
        <v>0.43914588035197105</v>
      </c>
    </row>
    <row r="113" spans="1:25" x14ac:dyDescent="0.3">
      <c r="A113" t="s">
        <v>513</v>
      </c>
      <c r="B113" t="s">
        <v>538</v>
      </c>
      <c r="C113">
        <v>1927.4</v>
      </c>
      <c r="D113" s="102" t="s">
        <v>661</v>
      </c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0.43348800000000004</v>
      </c>
      <c r="K113" s="86">
        <v>6.8655303030303025E-2</v>
      </c>
      <c r="L113">
        <v>1502</v>
      </c>
      <c r="Q113" t="str">
        <f t="shared" si="10"/>
        <v>ACCCHOUSTON</v>
      </c>
      <c r="T113" s="86"/>
      <c r="Y113">
        <f t="shared" si="9"/>
        <v>0.43342935073029359</v>
      </c>
    </row>
    <row r="114" spans="1:25" x14ac:dyDescent="0.3">
      <c r="A114" t="s">
        <v>513</v>
      </c>
      <c r="B114" t="s">
        <v>539</v>
      </c>
      <c r="C114">
        <v>1948.9</v>
      </c>
      <c r="D114" s="102" t="s">
        <v>662</v>
      </c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0.43401600000000001</v>
      </c>
      <c r="K114" s="86">
        <v>6.8806818181818177E-2</v>
      </c>
      <c r="L114">
        <v>1502</v>
      </c>
      <c r="Q114" t="str">
        <f t="shared" si="10"/>
        <v>ACCCLAPWING</v>
      </c>
      <c r="T114" s="86"/>
      <c r="Y114">
        <f t="shared" si="9"/>
        <v>0.43363739328582723</v>
      </c>
    </row>
    <row r="115" spans="1:25" x14ac:dyDescent="0.3">
      <c r="A115" t="s">
        <v>513</v>
      </c>
      <c r="B115" t="s">
        <v>540</v>
      </c>
      <c r="C115">
        <v>2045.1</v>
      </c>
      <c r="D115" s="102" t="s">
        <v>663</v>
      </c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0.42979200000000001</v>
      </c>
      <c r="K115" s="86">
        <v>6.8125000000000005E-2</v>
      </c>
      <c r="L115">
        <v>1555</v>
      </c>
      <c r="Q115" t="str">
        <f t="shared" si="10"/>
        <v>ACCCFALCON</v>
      </c>
      <c r="T115" s="86"/>
      <c r="Y115">
        <f t="shared" si="9"/>
        <v>0.42942682003556393</v>
      </c>
    </row>
    <row r="116" spans="1:25" x14ac:dyDescent="0.3">
      <c r="A116" t="s">
        <v>513</v>
      </c>
      <c r="B116" t="s">
        <v>541</v>
      </c>
      <c r="C116">
        <v>2740.6</v>
      </c>
      <c r="D116" s="102" t="s">
        <v>664</v>
      </c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0.40920000000000001</v>
      </c>
      <c r="K116" s="86">
        <v>6.5246212121212108E-2</v>
      </c>
      <c r="L116">
        <v>1808</v>
      </c>
      <c r="Q116" t="str">
        <f t="shared" si="10"/>
        <v>ACCCBLUEBIRD</v>
      </c>
      <c r="T116" s="86"/>
      <c r="Y116">
        <f>(1.779/60)*LN(1/(E116*0.5/12))*5.28</f>
        <v>0.40885187681726176</v>
      </c>
    </row>
    <row r="117" spans="1:25" x14ac:dyDescent="0.3">
      <c r="A117" t="s">
        <v>582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10"/>
        <v>ACSSPartridge</v>
      </c>
      <c r="Y117">
        <f t="shared" si="9"/>
        <v>0.56690935956457233</v>
      </c>
    </row>
    <row r="118" spans="1:25" x14ac:dyDescent="0.3">
      <c r="A118" t="s">
        <v>582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10"/>
        <v>ACSSOriole</v>
      </c>
      <c r="Y118">
        <f t="shared" si="9"/>
        <v>0.54445787379249022</v>
      </c>
    </row>
    <row r="119" spans="1:25" x14ac:dyDescent="0.3">
      <c r="A119" t="s">
        <v>582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10"/>
        <v>ACSSLinnet</v>
      </c>
      <c r="Y119">
        <f t="shared" si="9"/>
        <v>0.54895865194123783</v>
      </c>
    </row>
    <row r="120" spans="1:25" x14ac:dyDescent="0.3">
      <c r="A120" t="s">
        <v>582</v>
      </c>
      <c r="B120" t="s">
        <v>583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10"/>
        <v>ACSSLark</v>
      </c>
      <c r="Y120">
        <f t="shared" si="9"/>
        <v>0.53129449362694547</v>
      </c>
    </row>
    <row r="121" spans="1:25" x14ac:dyDescent="0.3">
      <c r="A121" t="s">
        <v>582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10"/>
        <v>ACSSIbis</v>
      </c>
      <c r="Y121">
        <f t="shared" si="9"/>
        <v>0.53582683786109098</v>
      </c>
    </row>
    <row r="122" spans="1:25" x14ac:dyDescent="0.3">
      <c r="A122" t="s">
        <v>582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10"/>
        <v>ACSSHen</v>
      </c>
      <c r="Y122">
        <f t="shared" si="9"/>
        <v>0.51701046087889191</v>
      </c>
    </row>
    <row r="123" spans="1:25" x14ac:dyDescent="0.3">
      <c r="A123" t="s">
        <v>582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10"/>
        <v>ACSSHawk</v>
      </c>
      <c r="Y123">
        <f t="shared" si="9"/>
        <v>0.52150680670080363</v>
      </c>
    </row>
    <row r="124" spans="1:25" x14ac:dyDescent="0.3">
      <c r="A124" t="s">
        <v>582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10"/>
        <v>ACSSFlicker</v>
      </c>
      <c r="Y124">
        <f t="shared" si="9"/>
        <v>0.52371180089876967</v>
      </c>
    </row>
    <row r="125" spans="1:25" x14ac:dyDescent="0.3">
      <c r="A125" t="s">
        <v>582</v>
      </c>
      <c r="B125" t="s">
        <v>584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10"/>
        <v>ACSSEagle</v>
      </c>
      <c r="Y125">
        <f t="shared" si="9"/>
        <v>0.50506715528697055</v>
      </c>
    </row>
    <row r="126" spans="1:25" x14ac:dyDescent="0.3">
      <c r="A126" t="s">
        <v>582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10"/>
        <v>ACSSDove</v>
      </c>
      <c r="Y126">
        <f t="shared" si="9"/>
        <v>0.50939759308737731</v>
      </c>
    </row>
    <row r="127" spans="1:25" x14ac:dyDescent="0.3">
      <c r="A127" t="s">
        <v>582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10"/>
        <v>ACSSParakeet</v>
      </c>
      <c r="Y127">
        <f t="shared" si="9"/>
        <v>0.51160857606155297</v>
      </c>
    </row>
    <row r="128" spans="1:25" x14ac:dyDescent="0.3">
      <c r="A128" t="s">
        <v>582</v>
      </c>
      <c r="B128" t="s">
        <v>585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10"/>
        <v>ACSSPeacock</v>
      </c>
      <c r="Y128">
        <f t="shared" si="9"/>
        <v>0.50506715528697055</v>
      </c>
    </row>
    <row r="129" spans="1:25" x14ac:dyDescent="0.3">
      <c r="A129" t="s">
        <v>582</v>
      </c>
      <c r="B129" t="s">
        <v>586</v>
      </c>
      <c r="C129">
        <v>636</v>
      </c>
      <c r="D129" t="s">
        <v>602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10"/>
        <v>ACSSEgret</v>
      </c>
      <c r="Y129">
        <f t="shared" si="9"/>
        <v>0.49458409997875913</v>
      </c>
    </row>
    <row r="130" spans="1:25" x14ac:dyDescent="0.3">
      <c r="A130" t="s">
        <v>582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11">_xlfn.CONCAT(A130,B130)</f>
        <v>ACSSGrosbeak</v>
      </c>
      <c r="Y130">
        <f t="shared" si="9"/>
        <v>0.49910408342716894</v>
      </c>
    </row>
    <row r="131" spans="1:25" x14ac:dyDescent="0.3">
      <c r="A131" t="s">
        <v>582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11"/>
        <v>ACSSRook</v>
      </c>
      <c r="Y131">
        <f t="shared" si="9"/>
        <v>0.50117343333324138</v>
      </c>
    </row>
    <row r="132" spans="1:25" x14ac:dyDescent="0.3">
      <c r="A132" t="s">
        <v>582</v>
      </c>
      <c r="B132" t="s">
        <v>587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11"/>
        <v>ACSSFlamingo</v>
      </c>
      <c r="Y132">
        <f t="shared" si="9"/>
        <v>0.49753068324863159</v>
      </c>
    </row>
    <row r="133" spans="1:25" x14ac:dyDescent="0.3">
      <c r="A133" t="s">
        <v>582</v>
      </c>
      <c r="B133" t="s">
        <v>588</v>
      </c>
      <c r="C133">
        <v>715.5</v>
      </c>
      <c r="D133" t="s">
        <v>602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11"/>
        <v>ACSSRedwing</v>
      </c>
      <c r="Y133">
        <f t="shared" si="9"/>
        <v>0.48533738984878977</v>
      </c>
    </row>
    <row r="134" spans="1:25" x14ac:dyDescent="0.3">
      <c r="A134" t="s">
        <v>582</v>
      </c>
      <c r="B134" t="s">
        <v>589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11"/>
        <v>ACSSStarling</v>
      </c>
      <c r="Y134">
        <f t="shared" si="9"/>
        <v>0.48974345927831464</v>
      </c>
    </row>
    <row r="135" spans="1:25" x14ac:dyDescent="0.3">
      <c r="A135" t="s">
        <v>582</v>
      </c>
      <c r="B135" t="s">
        <v>590</v>
      </c>
      <c r="C135">
        <v>795</v>
      </c>
      <c r="D135" t="s">
        <v>602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11"/>
        <v>ACSSMallard</v>
      </c>
      <c r="Y135">
        <f t="shared" si="9"/>
        <v>0.47701794671238418</v>
      </c>
    </row>
    <row r="136" spans="1:25" x14ac:dyDescent="0.3">
      <c r="A136" t="s">
        <v>582</v>
      </c>
      <c r="B136" t="s">
        <v>591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11"/>
        <v>ACSSCondor</v>
      </c>
      <c r="Y136">
        <f t="shared" si="9"/>
        <v>0.48375240438200612</v>
      </c>
    </row>
    <row r="137" spans="1:25" x14ac:dyDescent="0.3">
      <c r="A137" t="s">
        <v>582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11"/>
        <v>ACSSTern</v>
      </c>
      <c r="Y137">
        <f t="shared" si="9"/>
        <v>0.48796612325365452</v>
      </c>
    </row>
    <row r="138" spans="1:25" x14ac:dyDescent="0.3">
      <c r="A138" t="s">
        <v>582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11"/>
        <v>ACSSDrake</v>
      </c>
      <c r="Y138">
        <f t="shared" si="9"/>
        <v>0.48147524423316179</v>
      </c>
    </row>
    <row r="139" spans="1:25" x14ac:dyDescent="0.3">
      <c r="A139" t="s">
        <v>582</v>
      </c>
      <c r="B139" t="s">
        <v>592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11"/>
        <v>ACSSCuckoo</v>
      </c>
      <c r="Y139">
        <f t="shared" si="9"/>
        <v>0.48375240438200612</v>
      </c>
    </row>
    <row r="140" spans="1:25" x14ac:dyDescent="0.3">
      <c r="A140" t="s">
        <v>582</v>
      </c>
      <c r="B140" t="s">
        <v>593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11"/>
        <v>ACSSCanary</v>
      </c>
      <c r="Y140">
        <f t="shared" si="9"/>
        <v>0.4740255497861422</v>
      </c>
    </row>
    <row r="141" spans="1:25" x14ac:dyDescent="0.3">
      <c r="A141" t="s">
        <v>582</v>
      </c>
      <c r="B141" t="s">
        <v>594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11"/>
        <v>ACSSRuddy</v>
      </c>
      <c r="Y141">
        <f t="shared" si="9"/>
        <v>0.47825878808291217</v>
      </c>
    </row>
    <row r="142" spans="1:25" x14ac:dyDescent="0.3">
      <c r="A142" t="s">
        <v>582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11"/>
        <v>ACSSCardinal</v>
      </c>
      <c r="Y142">
        <f t="shared" si="9"/>
        <v>0.46951059056034328</v>
      </c>
    </row>
    <row r="143" spans="1:25" x14ac:dyDescent="0.3">
      <c r="A143" t="s">
        <v>582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11"/>
        <v>ACSSRail</v>
      </c>
      <c r="Y143">
        <f t="shared" si="9"/>
        <v>0.47362189163384222</v>
      </c>
    </row>
    <row r="144" spans="1:25" x14ac:dyDescent="0.3">
      <c r="A144" t="s">
        <v>582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11"/>
        <v>ACSSCurlew</v>
      </c>
      <c r="Y144">
        <f t="shared" si="9"/>
        <v>0.46322457776911691</v>
      </c>
    </row>
    <row r="145" spans="1:25" x14ac:dyDescent="0.3">
      <c r="A145" t="s">
        <v>582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11"/>
        <v>ACSSOrtolan</v>
      </c>
      <c r="Y145">
        <f t="shared" si="9"/>
        <v>0.46743013469369926</v>
      </c>
    </row>
    <row r="146" spans="1:25" x14ac:dyDescent="0.3">
      <c r="A146" t="s">
        <v>582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11"/>
        <v>ACSSFinch</v>
      </c>
      <c r="Y146">
        <f t="shared" si="9"/>
        <v>0.45730228294635122</v>
      </c>
    </row>
    <row r="147" spans="1:25" x14ac:dyDescent="0.3">
      <c r="A147" t="s">
        <v>582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11"/>
        <v>ACSSBluejay</v>
      </c>
      <c r="Y147">
        <f t="shared" si="9"/>
        <v>0.46147397805813245</v>
      </c>
    </row>
    <row r="148" spans="1:25" x14ac:dyDescent="0.3">
      <c r="A148" t="s">
        <v>582</v>
      </c>
      <c r="B148" t="s">
        <v>595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11"/>
        <v>ACSSGrackle</v>
      </c>
      <c r="Y148">
        <f t="shared" si="9"/>
        <v>0.45194650409162812</v>
      </c>
    </row>
    <row r="149" spans="1:25" x14ac:dyDescent="0.3">
      <c r="A149" t="s">
        <v>582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11"/>
        <v>ACSSBunting</v>
      </c>
      <c r="Y149">
        <f t="shared" si="9"/>
        <v>0.45621636876578664</v>
      </c>
    </row>
    <row r="150" spans="1:25" x14ac:dyDescent="0.3">
      <c r="A150" t="s">
        <v>582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11"/>
        <v>ACSSPheasant</v>
      </c>
      <c r="Y150">
        <f t="shared" si="9"/>
        <v>0.44688114458234635</v>
      </c>
    </row>
    <row r="151" spans="1:25" x14ac:dyDescent="0.3">
      <c r="A151" t="s">
        <v>582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11"/>
        <v>ACSSBittern</v>
      </c>
      <c r="Y151">
        <f t="shared" si="9"/>
        <v>0.45112960771703275</v>
      </c>
    </row>
    <row r="152" spans="1:25" x14ac:dyDescent="0.3">
      <c r="A152" t="s">
        <v>582</v>
      </c>
      <c r="B152" t="s">
        <v>596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11"/>
        <v>ACSSMartin</v>
      </c>
      <c r="Y152">
        <f t="shared" si="9"/>
        <v>0.44219427708545495</v>
      </c>
    </row>
    <row r="153" spans="1:25" x14ac:dyDescent="0.3">
      <c r="A153" t="s">
        <v>582</v>
      </c>
      <c r="B153" t="s">
        <v>597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11"/>
        <v>ACSSDipper</v>
      </c>
      <c r="Y153">
        <f t="shared" si="9"/>
        <v>0.44642868183964479</v>
      </c>
    </row>
    <row r="154" spans="1:25" x14ac:dyDescent="0.3">
      <c r="A154" t="s">
        <v>582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11"/>
        <v>ACSSPlover</v>
      </c>
      <c r="Y154">
        <f t="shared" si="9"/>
        <v>0.43775048132961991</v>
      </c>
    </row>
    <row r="155" spans="1:25" x14ac:dyDescent="0.3">
      <c r="A155" t="s">
        <v>582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11"/>
        <v>ACSSBobolink</v>
      </c>
      <c r="Y155">
        <f t="shared" si="9"/>
        <v>0.44186480940860945</v>
      </c>
    </row>
    <row r="156" spans="1:25" x14ac:dyDescent="0.3">
      <c r="A156" t="s">
        <v>582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11"/>
        <v>ACSSFalcon</v>
      </c>
      <c r="Y156">
        <f t="shared" si="9"/>
        <v>0.42942682003556393</v>
      </c>
    </row>
    <row r="157" spans="1:25" x14ac:dyDescent="0.3">
      <c r="A157" t="s">
        <v>582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11"/>
        <v>ACSSLapwing</v>
      </c>
      <c r="Y157">
        <f t="shared" si="9"/>
        <v>0.43363739328582723</v>
      </c>
    </row>
    <row r="158" spans="1:25" x14ac:dyDescent="0.3">
      <c r="A158" t="s">
        <v>582</v>
      </c>
      <c r="B158" t="s">
        <v>598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11"/>
        <v>ACSSChukar*</v>
      </c>
      <c r="Y158">
        <f t="shared" si="9"/>
        <v>0.4237551072873767</v>
      </c>
    </row>
    <row r="159" spans="1:25" x14ac:dyDescent="0.3">
      <c r="A159" t="s">
        <v>582</v>
      </c>
      <c r="B159" t="s">
        <v>599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11"/>
        <v>ACSSBluebird*</v>
      </c>
      <c r="Y159">
        <f t="shared" si="9"/>
        <v>0.40885187681726176</v>
      </c>
    </row>
    <row r="160" spans="1:25" x14ac:dyDescent="0.3">
      <c r="A160" t="s">
        <v>582</v>
      </c>
      <c r="B160" t="s">
        <v>600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11"/>
        <v>ACSSKiwi*</v>
      </c>
      <c r="Y160">
        <f t="shared" si="9"/>
        <v>0.41126937066621916</v>
      </c>
    </row>
    <row r="161" spans="1:25" x14ac:dyDescent="0.3">
      <c r="A161" t="s">
        <v>582</v>
      </c>
      <c r="B161" t="s">
        <v>601</v>
      </c>
      <c r="C161">
        <v>2312</v>
      </c>
      <c r="D161" t="s">
        <v>603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11"/>
        <v>ACSSThrasher*</v>
      </c>
      <c r="Y161">
        <f t="shared" ref="Y161" si="12">(1.779/60)*LN(1/(E161*0.5/12))*5.28</f>
        <v>0.40533765518372206</v>
      </c>
    </row>
    <row r="162" spans="1:25" x14ac:dyDescent="0.3">
      <c r="Q162" t="str">
        <f t="shared" ref="Q162:Q193" si="13">_xlfn.CONCAT(A162,B162)</f>
        <v/>
      </c>
    </row>
    <row r="163" spans="1:25" x14ac:dyDescent="0.3">
      <c r="Q163" t="str">
        <f t="shared" si="13"/>
        <v/>
      </c>
    </row>
    <row r="164" spans="1:25" x14ac:dyDescent="0.3">
      <c r="Q164" t="str">
        <f t="shared" si="13"/>
        <v/>
      </c>
    </row>
    <row r="165" spans="1:25" x14ac:dyDescent="0.3">
      <c r="Q165" t="str">
        <f t="shared" si="13"/>
        <v/>
      </c>
    </row>
    <row r="166" spans="1:25" x14ac:dyDescent="0.3">
      <c r="Q166" t="str">
        <f t="shared" si="13"/>
        <v/>
      </c>
    </row>
    <row r="167" spans="1:25" x14ac:dyDescent="0.3">
      <c r="Q167" t="str">
        <f t="shared" si="13"/>
        <v/>
      </c>
    </row>
    <row r="168" spans="1:25" x14ac:dyDescent="0.3">
      <c r="Q168" t="str">
        <f t="shared" si="13"/>
        <v/>
      </c>
    </row>
    <row r="169" spans="1:25" x14ac:dyDescent="0.3">
      <c r="Q169" t="str">
        <f t="shared" si="13"/>
        <v/>
      </c>
    </row>
    <row r="170" spans="1:25" x14ac:dyDescent="0.3">
      <c r="Q170" t="str">
        <f t="shared" si="13"/>
        <v/>
      </c>
    </row>
    <row r="171" spans="1:25" x14ac:dyDescent="0.3">
      <c r="Q171" t="str">
        <f t="shared" si="13"/>
        <v/>
      </c>
    </row>
    <row r="172" spans="1:25" x14ac:dyDescent="0.3">
      <c r="Q172" t="str">
        <f t="shared" si="13"/>
        <v/>
      </c>
    </row>
    <row r="173" spans="1:25" x14ac:dyDescent="0.3">
      <c r="Q173" t="str">
        <f t="shared" si="13"/>
        <v/>
      </c>
    </row>
    <row r="174" spans="1:25" x14ac:dyDescent="0.3">
      <c r="Q174" t="str">
        <f t="shared" si="13"/>
        <v/>
      </c>
    </row>
    <row r="175" spans="1:25" x14ac:dyDescent="0.3">
      <c r="Q175" t="str">
        <f t="shared" si="13"/>
        <v/>
      </c>
    </row>
    <row r="176" spans="1:25" x14ac:dyDescent="0.3">
      <c r="Q176" t="str">
        <f t="shared" si="13"/>
        <v/>
      </c>
    </row>
    <row r="177" spans="17:17" x14ac:dyDescent="0.3">
      <c r="Q177" t="str">
        <f t="shared" si="13"/>
        <v/>
      </c>
    </row>
    <row r="178" spans="17:17" x14ac:dyDescent="0.3">
      <c r="Q178" t="str">
        <f t="shared" si="13"/>
        <v/>
      </c>
    </row>
    <row r="179" spans="17:17" x14ac:dyDescent="0.3">
      <c r="Q179" t="str">
        <f t="shared" si="13"/>
        <v/>
      </c>
    </row>
    <row r="180" spans="17:17" x14ac:dyDescent="0.3">
      <c r="Q180" t="str">
        <f t="shared" si="13"/>
        <v/>
      </c>
    </row>
    <row r="181" spans="17:17" x14ac:dyDescent="0.3">
      <c r="Q181" t="str">
        <f t="shared" si="13"/>
        <v/>
      </c>
    </row>
    <row r="182" spans="17:17" x14ac:dyDescent="0.3">
      <c r="Q182" t="str">
        <f t="shared" si="13"/>
        <v/>
      </c>
    </row>
    <row r="183" spans="17:17" x14ac:dyDescent="0.3">
      <c r="Q183" t="str">
        <f t="shared" si="13"/>
        <v/>
      </c>
    </row>
    <row r="184" spans="17:17" x14ac:dyDescent="0.3">
      <c r="Q184" t="str">
        <f t="shared" si="13"/>
        <v/>
      </c>
    </row>
    <row r="185" spans="17:17" x14ac:dyDescent="0.3">
      <c r="Q185" t="str">
        <f t="shared" si="13"/>
        <v/>
      </c>
    </row>
    <row r="186" spans="17:17" x14ac:dyDescent="0.3">
      <c r="Q186" t="str">
        <f t="shared" si="13"/>
        <v/>
      </c>
    </row>
    <row r="187" spans="17:17" x14ac:dyDescent="0.3">
      <c r="Q187" t="str">
        <f t="shared" si="13"/>
        <v/>
      </c>
    </row>
    <row r="188" spans="17:17" x14ac:dyDescent="0.3">
      <c r="Q188" t="str">
        <f t="shared" si="13"/>
        <v/>
      </c>
    </row>
    <row r="189" spans="17:17" x14ac:dyDescent="0.3">
      <c r="Q189" t="str">
        <f t="shared" si="13"/>
        <v/>
      </c>
    </row>
    <row r="190" spans="17:17" x14ac:dyDescent="0.3">
      <c r="Q190" t="str">
        <f t="shared" si="13"/>
        <v/>
      </c>
    </row>
    <row r="191" spans="17:17" x14ac:dyDescent="0.3">
      <c r="Q191" t="str">
        <f t="shared" si="13"/>
        <v/>
      </c>
    </row>
    <row r="192" spans="17:17" x14ac:dyDescent="0.3">
      <c r="Q192" t="str">
        <f t="shared" si="13"/>
        <v/>
      </c>
    </row>
    <row r="193" spans="17:17" x14ac:dyDescent="0.3">
      <c r="Q193" t="str">
        <f t="shared" si="13"/>
        <v/>
      </c>
    </row>
    <row r="194" spans="17:17" x14ac:dyDescent="0.3">
      <c r="Q194" t="str">
        <f t="shared" ref="Q194:Q200" si="14">_xlfn.CONCAT(A194,B194)</f>
        <v/>
      </c>
    </row>
    <row r="195" spans="17:17" x14ac:dyDescent="0.3">
      <c r="Q195" t="str">
        <f t="shared" si="14"/>
        <v/>
      </c>
    </row>
    <row r="196" spans="17:17" x14ac:dyDescent="0.3">
      <c r="Q196" t="str">
        <f t="shared" si="14"/>
        <v/>
      </c>
    </row>
    <row r="197" spans="17:17" x14ac:dyDescent="0.3">
      <c r="Q197" t="str">
        <f t="shared" si="14"/>
        <v/>
      </c>
    </row>
    <row r="198" spans="17:17" x14ac:dyDescent="0.3">
      <c r="Q198" t="str">
        <f t="shared" si="14"/>
        <v/>
      </c>
    </row>
    <row r="199" spans="17:17" x14ac:dyDescent="0.3">
      <c r="Q199" t="str">
        <f t="shared" si="14"/>
        <v/>
      </c>
    </row>
    <row r="200" spans="17:17" x14ac:dyDescent="0.3">
      <c r="Q200" t="str">
        <f t="shared" si="14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E16" sqref="E16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2024-11-13T03:07:15Z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