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TL_parameter_computation\src\data\"/>
    </mc:Choice>
  </mc:AlternateContent>
  <xr:revisionPtr revIDLastSave="0" documentId="13_ncr:1_{E0CCE4CA-E85D-40E0-B90E-13A602E64B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Validation" sheetId="4" r:id="rId6"/>
    <sheet name="Sources" sheetId="5" r:id="rId7"/>
    <sheet name="TL_Geometry (2)" sheetId="6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6" i="1" l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L66" i="1"/>
  <c r="M66" i="1"/>
  <c r="N66" i="1"/>
  <c r="O66" i="1"/>
  <c r="P66" i="1"/>
  <c r="R66" i="1"/>
  <c r="S66" i="1"/>
  <c r="T66" i="1"/>
  <c r="U66" i="1"/>
  <c r="V66" i="1"/>
  <c r="W66" i="1"/>
  <c r="X66" i="1"/>
  <c r="Y66" i="1"/>
  <c r="Z66" i="1"/>
  <c r="AA66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P104" i="2"/>
  <c r="P103" i="2"/>
  <c r="P102" i="2"/>
  <c r="P101" i="2"/>
  <c r="P85" i="2"/>
  <c r="P82" i="2"/>
  <c r="P81" i="2"/>
  <c r="P80" i="2"/>
  <c r="P74" i="2"/>
  <c r="P69" i="2"/>
  <c r="Q117" i="7"/>
  <c r="Q118" i="7"/>
  <c r="Q119" i="7"/>
  <c r="Q120" i="7"/>
  <c r="Q121" i="7"/>
  <c r="Q122" i="7"/>
  <c r="Q123" i="7"/>
  <c r="Q124" i="7"/>
  <c r="Q125" i="7"/>
  <c r="Q126" i="7"/>
  <c r="Q127" i="7"/>
  <c r="Q128" i="7"/>
  <c r="Q129" i="7"/>
  <c r="Q130" i="7"/>
  <c r="Q131" i="7"/>
  <c r="Q132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3" i="7"/>
  <c r="Q154" i="7"/>
  <c r="Q155" i="7"/>
  <c r="Q156" i="7"/>
  <c r="Q157" i="7"/>
  <c r="Q158" i="7"/>
  <c r="Q159" i="7"/>
  <c r="Q160" i="7"/>
  <c r="Q161" i="7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Y4" i="2"/>
  <c r="BX4" i="2"/>
  <c r="BW4" i="2"/>
  <c r="BV4" i="2"/>
  <c r="BU4" i="2"/>
  <c r="BT4" i="2"/>
  <c r="BS4" i="2"/>
  <c r="BR4" i="2"/>
  <c r="BQ4" i="2"/>
  <c r="BP4" i="2"/>
  <c r="BO4" i="2"/>
  <c r="BN4" i="2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AZ3" i="2"/>
  <c r="AY3" i="2"/>
  <c r="AX3" i="2"/>
  <c r="AW3" i="2"/>
  <c r="AV3" i="2"/>
  <c r="AU3" i="2"/>
  <c r="AT3" i="2"/>
  <c r="AS3" i="2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D3" i="2"/>
  <c r="AC3" i="2"/>
  <c r="AB3" i="2"/>
  <c r="AA3" i="2"/>
  <c r="Z3" i="2"/>
  <c r="Y3" i="2"/>
  <c r="CH2" i="2"/>
  <c r="CG2" i="2"/>
  <c r="CF2" i="2"/>
  <c r="CE2" i="2"/>
  <c r="CD2" i="2"/>
  <c r="CC2" i="2"/>
  <c r="CB2" i="2"/>
  <c r="CA2" i="2"/>
  <c r="BZ2" i="2"/>
  <c r="BY2" i="2"/>
  <c r="BX2" i="2"/>
  <c r="BW2" i="2"/>
  <c r="BV2" i="2"/>
  <c r="BU2" i="2"/>
  <c r="BT2" i="2"/>
  <c r="BS2" i="2"/>
  <c r="BR2" i="2"/>
  <c r="BQ2" i="2"/>
  <c r="BP2" i="2"/>
  <c r="BO2" i="2"/>
  <c r="BN2" i="2"/>
  <c r="BM2" i="2"/>
  <c r="BL2" i="2"/>
  <c r="BK2" i="2"/>
  <c r="BJ2" i="2"/>
  <c r="BI2" i="2"/>
  <c r="BH2" i="2"/>
  <c r="BG2" i="2"/>
  <c r="BF2" i="2"/>
  <c r="BE2" i="2"/>
  <c r="BD2" i="2"/>
  <c r="BC2" i="2"/>
  <c r="BB2" i="2"/>
  <c r="BA2" i="2"/>
  <c r="AZ2" i="2"/>
  <c r="AY2" i="2"/>
  <c r="AX2" i="2"/>
  <c r="AW2" i="2"/>
  <c r="AV2" i="2"/>
  <c r="AU2" i="2"/>
  <c r="AT2" i="2"/>
  <c r="AS2" i="2"/>
  <c r="AR2" i="2"/>
  <c r="AQ2" i="2"/>
  <c r="AP2" i="2"/>
  <c r="AO2" i="2"/>
  <c r="AN2" i="2"/>
  <c r="AM2" i="2"/>
  <c r="AL2" i="2"/>
  <c r="AK2" i="2"/>
  <c r="AJ2" i="2"/>
  <c r="AI2" i="2"/>
  <c r="AH2" i="2"/>
  <c r="AG2" i="2"/>
  <c r="AF2" i="2"/>
  <c r="AE2" i="2"/>
  <c r="AD2" i="2"/>
  <c r="AC2" i="2"/>
  <c r="AB2" i="2"/>
  <c r="AA2" i="2"/>
  <c r="Z2" i="2"/>
  <c r="Y2" i="2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Q164" i="7"/>
  <c r="Q165" i="7"/>
  <c r="Q166" i="7"/>
  <c r="Q167" i="7"/>
  <c r="Q168" i="7"/>
  <c r="Q169" i="7"/>
  <c r="Q170" i="7"/>
  <c r="Q171" i="7"/>
  <c r="Q172" i="7"/>
  <c r="Q173" i="7"/>
  <c r="Q174" i="7"/>
  <c r="Q175" i="7"/>
  <c r="Q176" i="7"/>
  <c r="Q177" i="7"/>
  <c r="Q178" i="7"/>
  <c r="Q179" i="7"/>
  <c r="Q180" i="7"/>
  <c r="Q181" i="7"/>
  <c r="Q182" i="7"/>
  <c r="Q183" i="7"/>
  <c r="Q184" i="7"/>
  <c r="Q185" i="7"/>
  <c r="Q186" i="7"/>
  <c r="Q187" i="7"/>
  <c r="Q188" i="7"/>
  <c r="Q189" i="7"/>
  <c r="Q190" i="7"/>
  <c r="Q191" i="7"/>
  <c r="Q192" i="7"/>
  <c r="Q193" i="7"/>
  <c r="Q194" i="7"/>
  <c r="Q195" i="7"/>
  <c r="Q196" i="7"/>
  <c r="Q197" i="7"/>
  <c r="Q198" i="7"/>
  <c r="Q199" i="7"/>
  <c r="Q200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3" i="7"/>
  <c r="Q24" i="7"/>
  <c r="Q25" i="7"/>
  <c r="Q26" i="7"/>
  <c r="Q27" i="7"/>
  <c r="Q28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49" i="7"/>
  <c r="Q50" i="7"/>
  <c r="Q51" i="7"/>
  <c r="Q52" i="7"/>
  <c r="Q53" i="7"/>
  <c r="Q54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5" i="7"/>
  <c r="Q76" i="7"/>
  <c r="Q77" i="7"/>
  <c r="Q78" i="7"/>
  <c r="Q79" i="7"/>
  <c r="Q80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1" i="7"/>
  <c r="Q102" i="7"/>
  <c r="Q103" i="7"/>
  <c r="Q104" i="7"/>
  <c r="Q105" i="7"/>
  <c r="Q106" i="7"/>
  <c r="Q107" i="7"/>
  <c r="Q108" i="7"/>
  <c r="Q109" i="7"/>
  <c r="Q110" i="7"/>
  <c r="Q111" i="7"/>
  <c r="Q112" i="7"/>
  <c r="Q113" i="7"/>
  <c r="Q114" i="7"/>
  <c r="Q115" i="7"/>
  <c r="Q116" i="7"/>
  <c r="Q162" i="7"/>
  <c r="Q163" i="7"/>
  <c r="Q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S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S29" i="7" s="1"/>
  <c r="J29" i="7"/>
  <c r="H29" i="7"/>
  <c r="G29" i="7"/>
  <c r="S30" i="7"/>
  <c r="K28" i="7"/>
  <c r="S28" i="7" s="1"/>
  <c r="J28" i="7"/>
  <c r="H28" i="7"/>
  <c r="G28" i="7"/>
  <c r="K27" i="7"/>
  <c r="S27" i="7" s="1"/>
  <c r="J27" i="7"/>
  <c r="H27" i="7"/>
  <c r="G27" i="7"/>
  <c r="K25" i="7"/>
  <c r="S25" i="7" s="1"/>
  <c r="J25" i="7"/>
  <c r="H25" i="7"/>
  <c r="G25" i="7"/>
  <c r="G22" i="7"/>
  <c r="J22" i="7"/>
  <c r="K22" i="7"/>
  <c r="S22" i="7" s="1"/>
  <c r="F22" i="7"/>
  <c r="S21" i="7"/>
  <c r="S38" i="7"/>
  <c r="S39" i="7"/>
  <c r="S40" i="7"/>
  <c r="S41" i="7"/>
  <c r="S42" i="7"/>
  <c r="S43" i="7"/>
  <c r="S45" i="7"/>
  <c r="S46" i="7"/>
  <c r="S47" i="7"/>
  <c r="S48" i="7"/>
  <c r="S35" i="7"/>
  <c r="S36" i="7"/>
  <c r="S37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3" i="7"/>
  <c r="S24" i="7"/>
  <c r="S26" i="7"/>
  <c r="S31" i="7"/>
  <c r="S32" i="7"/>
  <c r="S33" i="7"/>
  <c r="S34" i="7"/>
  <c r="S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K66" i="1"/>
  <c r="K65" i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AN202" i="2" l="1"/>
  <c r="BJ202" i="2"/>
  <c r="CF202" i="2"/>
  <c r="AS202" i="2"/>
  <c r="AO202" i="2"/>
  <c r="CH202" i="2"/>
  <c r="AP202" i="2"/>
  <c r="BL202" i="2"/>
  <c r="BK202" i="2"/>
  <c r="CG202" i="2"/>
  <c r="AE202" i="2"/>
  <c r="BA202" i="2"/>
  <c r="BW202" i="2"/>
  <c r="CD202" i="2"/>
  <c r="BB202" i="2"/>
  <c r="CA202" i="2"/>
  <c r="AJ202" i="2"/>
  <c r="BF202" i="2"/>
  <c r="CB202" i="2"/>
  <c r="AL202" i="2"/>
  <c r="BH202" i="2"/>
  <c r="AC202" i="2"/>
  <c r="AY202" i="2"/>
  <c r="BU202" i="2"/>
  <c r="AK202" i="2"/>
  <c r="BG202" i="2"/>
  <c r="CC202" i="2"/>
  <c r="AW202" i="2"/>
  <c r="BM202" i="2"/>
  <c r="AT202" i="2"/>
  <c r="Y202" i="2"/>
  <c r="AU202" i="2"/>
  <c r="BQ202" i="2"/>
  <c r="AA202" i="2"/>
  <c r="BS202" i="2"/>
  <c r="AB202" i="2"/>
  <c r="AX202" i="2"/>
  <c r="BT202" i="2"/>
  <c r="BX202" i="2"/>
  <c r="BN202" i="2"/>
  <c r="AQ202" i="2"/>
  <c r="AR202" i="2"/>
  <c r="AI202" i="2"/>
  <c r="BO202" i="2"/>
  <c r="AF202" i="2"/>
  <c r="BE202" i="2"/>
  <c r="BP202" i="2"/>
  <c r="AM202" i="2"/>
  <c r="BI202" i="2"/>
  <c r="CE202" i="2"/>
  <c r="BD202" i="2"/>
  <c r="X202" i="2"/>
  <c r="Z202" i="2"/>
  <c r="AV202" i="2"/>
  <c r="BR202" i="2"/>
  <c r="AH202" i="2"/>
  <c r="BZ202" i="2"/>
  <c r="AD202" i="2"/>
  <c r="AZ202" i="2"/>
  <c r="BV202" i="2"/>
  <c r="AG202" i="2"/>
  <c r="BC202" i="2"/>
  <c r="BY202" i="2"/>
  <c r="I4" i="2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N43" i="1"/>
  <c r="X7" i="1"/>
  <c r="L22" i="1"/>
  <c r="L36" i="1"/>
  <c r="L44" i="1"/>
  <c r="AC59" i="1"/>
  <c r="L59" i="1" s="1"/>
  <c r="BA55" i="1"/>
  <c r="W55" i="1" s="1"/>
  <c r="BC55" i="1"/>
  <c r="X55" i="1" s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L19" i="1"/>
  <c r="L27" i="1"/>
  <c r="W16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X20" i="1"/>
  <c r="X40" i="1"/>
  <c r="X46" i="1"/>
  <c r="V62" i="1"/>
  <c r="AC64" i="1"/>
  <c r="L64" i="1" s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N30" i="1"/>
  <c r="N31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B74521A3-EB4A-4DA9-AC72-25CB49996848}" keepAlive="1" name="Query - ACSS_Electrical_Data_CME" description="Connection to the 'ACSS_Electrical_Data_CME' query in the workbook." type="5" refreshedVersion="0" background="1">
    <dbPr connection="Provider=Microsoft.Mashup.OleDb.1;Data Source=$Workbook$;Location=ACSS_Electrical_Data_CME;Extended Properties=&quot;&quot;" command="SELECT * FROM [ACSS_Electrical_Data_CME]"/>
  </connection>
  <connection id="8" xr16:uid="{FBC5F7F9-91D1-4DDF-8D64-EFB4B1621BD2}" keepAlive="1" name="Query - ACSS_Electrical_Data_CMEelectr" description="Connection to the 'ACSS_Electrical_Data_CMEelectr' query in the workbook." type="5" refreshedVersion="0" background="1">
    <dbPr connection="Provider=Microsoft.Mashup.OleDb.1;Data Source=$Workbook$;Location=ACSS_Electrical_Data_CMEelectr;Extended Properties=&quot;&quot;" command="SELECT * FROM [ACSS_Electrical_Data_CMEelectr]"/>
  </connection>
  <connection id="9" xr16:uid="{EF81C84E-97A8-4E12-82F2-5CDC217E449C}" keepAlive="1" name="Query - ACSS_Electrical_Data_CMEmech" description="Connection to the 'ACSS_Electrical_Data_CMEmech' query in the workbook." type="5" refreshedVersion="0" background="1">
    <dbPr connection="Provider=Microsoft.Mashup.OleDb.1;Data Source=$Workbook$;Location=ACSS_Electrical_Data_CMEmech;Extended Properties=&quot;&quot;" command="SELECT * FROM [ACSS_Electrical_Data_CMEmech]"/>
  </connection>
  <connection id="10" xr16:uid="{9FA5F952-A2F0-4174-B426-8A38830A40B6}" keepAlive="1" name="Query - ACSS_Electrical_Data_CMEmech (2)" description="Connection to the 'ACSS_Electrical_Data_CMEmech (2)' query in the workbook." type="5" refreshedVersion="0" background="1">
    <dbPr connection="Provider=Microsoft.Mashup.OleDb.1;Data Source=$Workbook$;Location=&quot;ACSS_Electrical_Data_CMEmech (2)&quot;;Extended Properties=&quot;&quot;" command="SELECT * FROM [ACSS_Electrical_Data_CMEmech (2)]"/>
  </connection>
  <connection id="11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12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13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<sst xmlns="http://schemas.openxmlformats.org/spreadsheetml/2006/main" count="2219" uniqueCount="638">
  <si>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</si>
  <si>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</si>
  <si>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</si>
  <si>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</si>
  <si>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</si>
  <si>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</si>
  <si>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</si>
  <si>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</si>
  <si>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</si>
  <si>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</si>
  <si>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</si>
  <si>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</si>
  <si>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</si>
  <si>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</si>
  <si>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</si>
  <si>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</si>
  <si>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</si>
  <si>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</si>
  <si>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</si>
  <si>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</si>
  <si>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</si>
  <si>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</si>
  <si>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</si>
  <si>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</si>
  <si>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</si>
  <si>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</si>
  <si>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</si>
  <si>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</si>
  <si>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</si>
  <si>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</si>
  <si>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</si>
  <si>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</si>
  <si>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</si>
  <si>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</si>
  <si>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</si>
  <si>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</si>
  <si>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</si>
  <si>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</si>
  <si>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</si>
  <si>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</si>
  <si>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</si>
  <si>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</si>
  <si>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</si>
  <si>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</si>
  <si>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</si>
  <si>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</si>
  <si>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</si>
  <si>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</si>
  <si>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</si>
  <si>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</si>
  <si>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</si>
  <si>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</si>
  <si>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</si>
  <si>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</si>
  <si>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</si>
  <si>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</si>
  <si>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</si>
  <si>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</si>
  <si>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</si>
  <si>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</si>
  <si>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</si>
  <si>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</si>
  <si>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</si>
  <si>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</si>
  <si>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</si>
  <si>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</si>
  <si>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</si>
  <si>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</si>
  <si>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</si>
  <si>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</si>
  <si>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</si>
  <si>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</si>
  <si>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</si>
  <si>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</si>
  <si>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</si>
  <si>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</si>
  <si>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</si>
  <si>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</si>
  <si>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</si>
  <si>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</si>
  <si>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</si>
  <si>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</si>
  <si>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</si>
  <si>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</si>
  <si>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</si>
  <si>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</si>
  <si>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</si>
  <si>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</si>
  <si>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</si>
  <si>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</si>
  <si>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</si>
  <si>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</si>
  <si>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</si>
  <si>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</si>
  <si>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</si>
  <si>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</si>
  <si>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</si>
  <si>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</si>
  <si>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</si>
  <si>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</si>
  <si>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</si>
  <si>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</si>
  <si>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</si>
  <si>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</si>
  <si>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</si>
  <si>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</si>
  <si>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</si>
  <si>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</si>
  <si>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</si>
  <si>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</si>
  <si>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</si>
  <si>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</si>
  <si>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</si>
  <si>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</si>
  <si>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</si>
  <si>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</si>
  <si>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</si>
  <si>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</si>
  <si>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</si>
  <si>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</si>
  <si>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</si>
  <si>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</si>
  <si>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</si>
  <si>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</si>
  <si>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</si>
  <si>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</si>
  <si>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</si>
  <si>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</si>
  <si>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</si>
  <si>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</si>
  <si>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</si>
  <si>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</si>
  <si>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</si>
  <si>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</si>
  <si>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</si>
  <si>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</si>
  <si>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</si>
  <si>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</si>
  <si>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</si>
  <si>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</si>
  <si>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</si>
  <si>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</si>
  <si>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</si>
  <si>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</si>
  <si>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</si>
  <si>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</si>
  <si>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</si>
  <si>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</si>
  <si>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</si>
  <si>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</si>
  <si>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</si>
  <si>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</si>
  <si>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</si>
  <si>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</si>
  <si>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</si>
  <si>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</si>
  <si>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</si>
  <si>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</si>
  <si>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</si>
  <si>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</si>
  <si>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</si>
  <si>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</si>
  <si>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</si>
  <si>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</si>
  <si>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</si>
  <si>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</si>
  <si>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</si>
  <si>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</si>
  <si>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</si>
  <si>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</si>
  <si>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</si>
  <si>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</si>
  <si>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</si>
  <si>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</si>
  <si>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</si>
  <si>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</si>
  <si>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</si>
  <si>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</si>
  <si>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</si>
  <si>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</si>
  <si>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</si>
  <si>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</si>
  <si>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</si>
  <si>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</si>
  <si>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</si>
  <si>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</si>
  <si>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</si>
  <si>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</si>
  <si>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</si>
  <si>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</si>
  <si>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</si>
  <si>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</si>
  <si>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</si>
  <si>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</si>
  <si>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</si>
  <si>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</si>
  <si>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</si>
  <si>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</si>
  <si>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</si>
  <si>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</si>
  <si>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</si>
  <si>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</si>
  <si>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</si>
  <si>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</si>
  <si>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</si>
  <si>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</si>
  <si>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</si>
  <si>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</si>
  <si>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</si>
  <si>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</si>
  <si>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</si>
  <si>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</si>
  <si>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</si>
  <si>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</si>
  <si>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</si>
  <si>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</si>
  <si>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</si>
  <si>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</si>
  <si>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</si>
  <si>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</si>
  <si>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</si>
  <si>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</si>
  <si>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</si>
  <si>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</si>
  <si>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</si>
  <si>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</si>
  <si>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</si>
  <si>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</si>
  <si>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</si>
  <si>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</si>
  <si>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</si>
  <si>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</si>
  <si>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</si>
  <si>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</si>
  <si>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</si>
  <si>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</si>
  <si>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</si>
  <si>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</si>
  <si>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</si>
  <si>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</si>
  <si>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</si>
  <si>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</si>
  <si>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</si>
  <si>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</si>
  <si>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</si>
  <si>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</si>
  <si>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</si>
  <si>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</si>
  <si>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</si>
  <si>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</si>
  <si>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</si>
  <si>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</si>
  <si>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</si>
  <si>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</si>
  <si>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</si>
  <si>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</si>
  <si>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</si>
  <si>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</si>
  <si>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</si>
  <si>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</si>
  <si>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</si>
  <si>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</si>
  <si>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</si>
  <si>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</si>
  <si>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</si>
  <si>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</si>
  <si>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</si>
  <si>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</si>
  <si>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</si>
  <si>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</si>
  <si>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</si>
  <si>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</si>
  <si>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</si>
  <si>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</si>
  <si>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</si>
  <si>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</si>
  <si>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</si>
  <si>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</si>
  <si>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</si>
  <si>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</si>
  <si>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</si>
  <si>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</si>
  <si>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</si>
  <si>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</si>
  <si>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</si>
  <si>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</si>
  <si>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</si>
  <si>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</si>
  <si>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</si>
  <si>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</si>
  <si>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</si>
  <si>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</si>
  <si>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</si>
  <si>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</si>
  <si>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</si>
  <si>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</si>
  <si>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</si>
  <si>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</si>
  <si>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</si>
  <si>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</si>
  <si>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</si>
  <si>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</si>
  <si>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</si>
  <si>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</si>
  <si>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</si>
  <si>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</si>
  <si>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</si>
  <si>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</si>
  <si>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</si>
  <si>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</si>
  <si>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</si>
  <si>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</si>
  <si>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</si>
  <si>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</si>
  <si>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</si>
  <si>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</si>
  <si>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</si>
  <si>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</si>
  <si>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</si>
  <si>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</si>
  <si>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</si>
  <si>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</si>
  <si>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</si>
  <si>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</si>
  <si>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</si>
  <si>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</si>
  <si>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</si>
  <si>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</si>
  <si>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</si>
  <si>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</si>
  <si>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</si>
  <si>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</si>
  <si>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</si>
  <si>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</si>
  <si>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</si>
  <si>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</si>
  <si>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</si>
  <si>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</si>
  <si>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</si>
  <si>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</si>
  <si>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</si>
  <si>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</si>
  <si>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</si>
  <si>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</si>
  <si>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</si>
  <si>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</si>
  <si>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</si>
  <si>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</si>
  <si>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</si>
  <si>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</si>
  <si>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</si>
  <si>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</si>
  <si>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</si>
  <si>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</si>
  <si>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</si>
  <si>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</si>
  <si>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</si>
  <si>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</si>
  <si>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</si>
  <si>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</si>
  <si>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</si>
  <si>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</si>
  <si>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</si>
  <si>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</si>
  <si>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</si>
  <si>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</si>
  <si>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</si>
  <si>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</si>
  <si>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</si>
  <si>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</si>
  <si>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</si>
  <si>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</si>
  <si>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</si>
  <si>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</si>
  <si>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</si>
  <si>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</si>
  <si>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</si>
  <si>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</si>
  <si>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</si>
  <si>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</si>
  <si>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</si>
  <si>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</si>
  <si>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</si>
  <si>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</si>
  <si>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</si>
  <si>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</si>
  <si>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</si>
  <si>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</si>
  <si>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</si>
  <si>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</si>
  <si>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</si>
  <si>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</si>
  <si>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</si>
  <si>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</si>
  <si>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</si>
  <si>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</si>
  <si>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</si>
  <si>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</si>
  <si>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</si>
  <si>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</si>
  <si>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</si>
  <si>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</si>
  <si>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</si>
  <si>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</si>
  <si>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</si>
  <si>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</si>
  <si>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</si>
  <si>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</si>
  <si>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</si>
  <si>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</si>
  <si>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</si>
  <si>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</si>
  <si>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</si>
  <si>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</si>
  <si>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</si>
  <si>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</si>
  <si>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</si>
  <si>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</si>
  <si>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</si>
  <si>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</si>
  <si>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</si>
  <si>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</si>
  <si>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</si>
  <si>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</si>
  <si>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</si>
  <si>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</si>
  <si>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</si>
  <si>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</si>
  <si>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</si>
  <si>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</si>
  <si>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</si>
  <si>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</si>
  <si>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</si>
  <si>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</si>
  <si>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</si>
  <si>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</si>
  <si>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</si>
  <si>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</si>
  <si>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</si>
  <si>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</si>
  <si>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</si>
  <si>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</si>
  <si>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</si>
  <si>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</si>
  <si>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</si>
  <si>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</si>
  <si>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</si>
  <si>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</si>
  <si>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</si>
  <si>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</si>
  <si>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</si>
  <si>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</si>
  <si>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</si>
  <si>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</si>
  <si>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</si>
  <si>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</si>
  <si>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</si>
  <si>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</si>
  <si>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</si>
  <si>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</si>
  <si>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</si>
  <si>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</si>
  <si>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</si>
  <si>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</si>
  <si>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</si>
  <si>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</si>
  <si>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</si>
  <si>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</si>
  <si>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</si>
  <si>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</si>
  <si>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</si>
  <si>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</si>
  <si>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</si>
  <si>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</si>
  <si>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</si>
  <si>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</si>
  <si>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</si>
  <si>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</si>
  <si>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</si>
  <si>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</si>
  <si>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</si>
  <si>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</si>
  <si>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</si>
  <si>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</si>
  <si>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</si>
  <si>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</si>
  <si>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</si>
  <si>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</si>
  <si>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</si>
  <si>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</si>
  <si>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</si>
  <si>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</si>
  <si>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</si>
  <si>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</si>
  <si>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</si>
  <si>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</si>
  <si>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</si>
  <si>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</si>
  <si>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</si>
  <si>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</si>
  <si>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</si>
  <si>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</si>
  <si>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</si>
  <si>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</si>
  <si>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</si>
  <si>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</si>
  <si>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</si>
  <si>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</si>
  <si>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</si>
  <si>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</si>
  <si>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</si>
  <si>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</si>
  <si>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</si>
  <si>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</si>
  <si>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</si>
  <si>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</si>
  <si>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</si>
  <si>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</si>
  <si>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</si>
  <si>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</si>
  <si>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</si>
  <si>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</si>
  <si>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</si>
  <si>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</si>
  <si>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</si>
  <si>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</si>
  <si>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</si>
  <si>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</si>
  <si>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</si>
  <si>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</si>
  <si>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</si>
  <si>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</si>
  <si>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</si>
  <si>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</si>
  <si>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</si>
  <si>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</si>
  <si>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</si>
  <si>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</si>
  <si>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</si>
  <si>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</si>
  <si>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</si>
  <si>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</si>
  <si>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</si>
  <si>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</si>
  <si>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</si>
  <si>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</si>
  <si>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</si>
  <si>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</si>
  <si>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</si>
  <si>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</si>
  <si>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</si>
  <si>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</si>
  <si>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</si>
  <si>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</si>
  <si>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breaking_load_lb</t>
  </si>
  <si>
    <t>weight_lb_kft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</si>
  <si>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</si>
  <si>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</si>
  <si>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</si>
  <si>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</si>
  <si>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</si>
  <si>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</si>
  <si>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</si>
  <si>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</si>
  <si>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</si>
  <si>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</si>
  <si>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</si>
  <si>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</si>
  <si>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</si>
  <si>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</si>
  <si>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</si>
  <si>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</si>
  <si>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</si>
  <si>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</si>
  <si>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</si>
  <si>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</si>
  <si>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</si>
  <si>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</si>
  <si>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</si>
  <si>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</si>
  <si>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</si>
  <si>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</si>
  <si>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wire_diameter_inch</t>
  </si>
  <si>
    <t>area_inches</t>
  </si>
  <si>
    <t>ACSS</t>
  </si>
  <si>
    <t>Lark</t>
  </si>
  <si>
    <t>Eagle</t>
  </si>
  <si>
    <t>Peacock</t>
  </si>
  <si>
    <t>Egret</t>
  </si>
  <si>
    <t>Flamingo</t>
  </si>
  <si>
    <t>Redwing</t>
  </si>
  <si>
    <t>Starling</t>
  </si>
  <si>
    <t>Mallard</t>
  </si>
  <si>
    <t>Condor</t>
  </si>
  <si>
    <t>Cuckoo</t>
  </si>
  <si>
    <t>Canary</t>
  </si>
  <si>
    <t>Ruddy</t>
  </si>
  <si>
    <t>Grackle</t>
  </si>
  <si>
    <t>Martin</t>
  </si>
  <si>
    <t>Dipper</t>
  </si>
  <si>
    <t>Chukar*</t>
  </si>
  <si>
    <t>Bluebird*</t>
  </si>
  <si>
    <t>Kiwi*</t>
  </si>
  <si>
    <t>Thrasher*</t>
  </si>
  <si>
    <t>30/19</t>
  </si>
  <si>
    <t>76/19</t>
  </si>
  <si>
    <t>weight lb_kft</t>
  </si>
  <si>
    <t>m_strength_kip</t>
  </si>
  <si>
    <t>Arizona Public Service Co.</t>
  </si>
  <si>
    <t>Baltimore Gas &amp; Electric Company</t>
  </si>
  <si>
    <t>Basin Electric Power Co-op.</t>
  </si>
  <si>
    <t>73/19</t>
  </si>
  <si>
    <t>Carolina Power &amp; Light Co.</t>
  </si>
  <si>
    <t>Duke Power Company</t>
  </si>
  <si>
    <t>Florida Power Corp</t>
  </si>
  <si>
    <t>General Public Utilities</t>
  </si>
  <si>
    <t xml:space="preserve">Georgia Power Company </t>
  </si>
  <si>
    <t>30/61</t>
  </si>
  <si>
    <t>Gulf States Utilities Co.</t>
  </si>
  <si>
    <t>Los Angeles Dept. of Water &amp; Power</t>
  </si>
  <si>
    <t>Louisiana Power &amp; Light</t>
  </si>
  <si>
    <t>Northern States Power Co.</t>
  </si>
  <si>
    <t>Pacific Gas &amp; Electric Co.</t>
  </si>
  <si>
    <t>Pennsylvania Power &amp; Light Company</t>
  </si>
  <si>
    <t>Portland General Electric Co.</t>
  </si>
  <si>
    <t>Potomac Electric Power Company</t>
  </si>
  <si>
    <t>Public Service Electric &amp; Gas Company</t>
  </si>
  <si>
    <t>Southern Calif. Edison Co.</t>
  </si>
  <si>
    <t>Tennessee Valley Authority</t>
  </si>
  <si>
    <t>Virginia Electric &amp; Power Co.</t>
  </si>
  <si>
    <t>84/7</t>
  </si>
  <si>
    <t>American Electric Power Company</t>
  </si>
  <si>
    <t>36/7</t>
  </si>
  <si>
    <t>Quebec Hydro Electric Commission</t>
  </si>
  <si>
    <t>Grade 180 Steel Glv</t>
  </si>
  <si>
    <t>Grade 220 Steel Glv</t>
  </si>
  <si>
    <t>EX_K4_1</t>
  </si>
  <si>
    <t>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</si>
</sst>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"/>
    <numFmt numFmtId="166" formatCode="#,##0.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  <xf numFmtId="166" fontId="1" fillId="3" borderId="1" xfId="0" applyNumberFormat="1" applyFont="1" applyFill="1" applyBorder="1" applyAlignment="1">
      <alignment horizontal="right" wrapText="1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72"/>
  <sheetViews>
    <sheetView tabSelected="1" workbookViewId="0">
      <pane ySplit="1" topLeftCell="A57" activePane="bottomLeft" state="frozen"/>
      <selection pane="bottomLeft" activeCell="G70" sqref="G70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15" width="6.33203125" style="73" customWidth="1"/>
    <col min="16" max="16" width="8.109375" style="73" customWidth="1"/>
    <col min="17" max="27" width="6.33203125" style="73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9</v>
      </c>
      <c r="Z22" s="55">
        <f t="shared" si="15"/>
        <v>13</v>
      </c>
      <c r="AA22" s="56">
        <f t="shared" si="16"/>
        <v>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9</v>
      </c>
      <c r="BF22" s="55">
        <v>0</v>
      </c>
      <c r="BG22" s="55">
        <v>13</v>
      </c>
      <c r="BH22" s="55">
        <v>0</v>
      </c>
      <c r="BI22" s="55">
        <v>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7" si="34">((G36*H36)/I36)*J36*(1/304.8)</f>
        <v>10.840634357325053</v>
      </c>
      <c r="L36" s="46">
        <f t="shared" ref="L36:L67" si="35">AC36+(AD36*(1/12))-K36</f>
        <v>116.15936564267494</v>
      </c>
      <c r="M36" s="47">
        <f t="shared" ref="M36:M67" si="36">AE36+(AF36*(1/12))-K36</f>
        <v>94.159365642674942</v>
      </c>
      <c r="N36" s="47">
        <f t="shared" ref="N36:N67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7" si="45">AY36+(AZ36*(1/12))-K36</f>
        <v>-10.840634357325053</v>
      </c>
      <c r="W36" s="54">
        <f t="shared" ref="W36:W67" si="46">BA36+(BB36*(1/12))-K36</f>
        <v>-10.840634357325053</v>
      </c>
      <c r="X36" s="54">
        <f t="shared" ref="X36:X67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ref="L65:L72" si="51">AC65+(AD65*(1/12))-K65</f>
        <v>-23.095264500388154</v>
      </c>
      <c r="M65" s="47">
        <f t="shared" ref="M65:M72" si="52">AE65+(AF65*(1/12))-K65</f>
        <v>-23.095264500388154</v>
      </c>
      <c r="N65" s="47">
        <f t="shared" ref="N65:N72" si="53">AG65+(AH65*(1/12))-K65</f>
        <v>-23.095264500388154</v>
      </c>
      <c r="O65" s="47">
        <f t="shared" ref="O65:O72" si="54">AI65+(AJ65*(1/12))</f>
        <v>0</v>
      </c>
      <c r="P65" s="48">
        <f t="shared" ref="P65:P72" si="55">AK65+(AL65*(1/12))</f>
        <v>0</v>
      </c>
      <c r="Q65" s="49">
        <f t="shared" ref="Q65:Q72" si="56">AM65+(AN65*(1/12))</f>
        <v>0</v>
      </c>
      <c r="R65" s="59">
        <f t="shared" ref="R65:R72" si="57">AP65+((1/12)*AQ65)</f>
        <v>0</v>
      </c>
      <c r="S65" s="60">
        <f t="shared" ref="S65:S72" si="58">AR65+((1/12)*AS65)</f>
        <v>0</v>
      </c>
      <c r="T65" s="60">
        <f t="shared" ref="T65:T72" si="59">AT65+((1/12)*AU65)</f>
        <v>0</v>
      </c>
      <c r="U65" s="62">
        <f t="shared" ref="U65:U72" si="60">AV65+((1/12)*AW65)</f>
        <v>0</v>
      </c>
      <c r="V65" s="53">
        <f t="shared" ref="V65:V72" si="61">AY65+(AZ65*(1/12))-K65</f>
        <v>-23.095264500388154</v>
      </c>
      <c r="W65" s="54">
        <f t="shared" ref="W65:W72" si="62">BA65+(BB65*(1/12))-K65</f>
        <v>-23.095264500388154</v>
      </c>
      <c r="X65" s="54">
        <f t="shared" ref="X65:X72" si="63">BC65+(BD65*(1/12))-K65</f>
        <v>-23.095264500388154</v>
      </c>
      <c r="Y65" s="55">
        <f t="shared" ref="Y65:Y72" si="64">BE65+(BF65*(1/12))</f>
        <v>0</v>
      </c>
      <c r="Z65" s="55">
        <f t="shared" ref="Z65:Z72" si="65">BG65+(BH65*(1/12))</f>
        <v>0</v>
      </c>
      <c r="AA65" s="56">
        <f t="shared" ref="AA65:AA72" si="66">BI65+(BJ65*(1/12))</f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51"/>
        <v>-23.095264500388154</v>
      </c>
      <c r="M66" s="47">
        <f t="shared" si="52"/>
        <v>-23.095264500388154</v>
      </c>
      <c r="N66" s="47">
        <f t="shared" si="53"/>
        <v>-23.095264500388154</v>
      </c>
      <c r="O66" s="47">
        <f t="shared" si="54"/>
        <v>0</v>
      </c>
      <c r="P66" s="48">
        <f t="shared" si="55"/>
        <v>0</v>
      </c>
      <c r="Q66" s="49">
        <f>AM66+(AN66*(1/12))</f>
        <v>0</v>
      </c>
      <c r="R66" s="59">
        <f t="shared" si="57"/>
        <v>0</v>
      </c>
      <c r="S66" s="60">
        <f t="shared" si="58"/>
        <v>0</v>
      </c>
      <c r="T66" s="60">
        <f t="shared" si="59"/>
        <v>0</v>
      </c>
      <c r="U66" s="62">
        <f t="shared" si="60"/>
        <v>0</v>
      </c>
      <c r="V66" s="53">
        <f t="shared" si="61"/>
        <v>-23.095264500388154</v>
      </c>
      <c r="W66" s="54">
        <f t="shared" si="62"/>
        <v>-23.095264500388154</v>
      </c>
      <c r="X66" s="54">
        <f t="shared" si="63"/>
        <v>-23.095264500388154</v>
      </c>
      <c r="Y66" s="55">
        <f t="shared" si="64"/>
        <v>0</v>
      </c>
      <c r="Z66" s="55">
        <f t="shared" si="65"/>
        <v>0</v>
      </c>
      <c r="AA66" s="56">
        <f t="shared" si="66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  <row r="67" spans="1:71" x14ac:dyDescent="0.3">
      <c r="A67" s="1" t="s">
        <v>636</v>
      </c>
      <c r="B67" t="s">
        <v>263</v>
      </c>
      <c r="D67" t="s">
        <v>637</v>
      </c>
      <c r="E67" s="70">
        <v>1</v>
      </c>
      <c r="F67" s="70">
        <v>1</v>
      </c>
      <c r="G67" s="102">
        <v>34.5</v>
      </c>
      <c r="H67" s="71">
        <v>0</v>
      </c>
      <c r="I67" s="71">
        <v>0</v>
      </c>
      <c r="J67" s="71">
        <v>0</v>
      </c>
      <c r="K67" s="72">
        <v>0</v>
      </c>
      <c r="L67" s="46">
        <f t="shared" si="51"/>
        <v>29</v>
      </c>
      <c r="M67" s="47">
        <f t="shared" si="52"/>
        <v>29</v>
      </c>
      <c r="N67" s="47">
        <f t="shared" si="53"/>
        <v>29</v>
      </c>
      <c r="O67" s="47">
        <f t="shared" si="54"/>
        <v>-4</v>
      </c>
      <c r="P67" s="101">
        <f t="shared" si="55"/>
        <v>-1.5</v>
      </c>
      <c r="Q67" s="49">
        <f t="shared" si="56"/>
        <v>3</v>
      </c>
      <c r="R67" s="59">
        <f t="shared" si="57"/>
        <v>25</v>
      </c>
      <c r="S67" s="60">
        <f t="shared" si="58"/>
        <v>0</v>
      </c>
      <c r="T67" s="60">
        <f t="shared" si="59"/>
        <v>0</v>
      </c>
      <c r="U67" s="62">
        <f t="shared" si="60"/>
        <v>0</v>
      </c>
      <c r="V67" s="53">
        <f t="shared" si="61"/>
        <v>0</v>
      </c>
      <c r="W67" s="54">
        <f t="shared" si="62"/>
        <v>0</v>
      </c>
      <c r="X67" s="54">
        <f t="shared" si="63"/>
        <v>0</v>
      </c>
      <c r="Y67" s="55">
        <f t="shared" si="64"/>
        <v>0</v>
      </c>
      <c r="Z67" s="55">
        <f t="shared" si="65"/>
        <v>0</v>
      </c>
      <c r="AA67" s="56">
        <f t="shared" si="66"/>
        <v>0</v>
      </c>
      <c r="AC67" s="18">
        <v>29</v>
      </c>
      <c r="AD67" s="18">
        <v>0</v>
      </c>
      <c r="AE67" s="18">
        <v>29</v>
      </c>
      <c r="AF67" s="18">
        <v>0</v>
      </c>
      <c r="AG67" s="18">
        <v>29</v>
      </c>
      <c r="AH67" s="18">
        <v>0</v>
      </c>
      <c r="AI67" s="18">
        <v>-4</v>
      </c>
      <c r="AJ67" s="18">
        <v>0</v>
      </c>
      <c r="AK67" s="18">
        <v>-1</v>
      </c>
      <c r="AL67" s="18">
        <v>-6</v>
      </c>
      <c r="AM67" s="18">
        <v>3</v>
      </c>
      <c r="AN67" s="18">
        <v>0</v>
      </c>
      <c r="AP67" s="18">
        <v>25</v>
      </c>
      <c r="AQ67" s="18">
        <v>0</v>
      </c>
      <c r="AR67" s="18">
        <v>0</v>
      </c>
      <c r="AS67" s="18">
        <v>0</v>
      </c>
    </row>
    <row r="68" spans="1:71" x14ac:dyDescent="0.3">
      <c r="L68" s="46">
        <f t="shared" si="51"/>
        <v>0</v>
      </c>
      <c r="M68" s="47">
        <f t="shared" si="52"/>
        <v>0</v>
      </c>
      <c r="N68" s="47">
        <f t="shared" si="53"/>
        <v>0</v>
      </c>
      <c r="O68" s="47">
        <f t="shared" si="54"/>
        <v>0</v>
      </c>
      <c r="P68" s="48">
        <f t="shared" si="55"/>
        <v>0</v>
      </c>
      <c r="Q68" s="49">
        <f t="shared" si="56"/>
        <v>0</v>
      </c>
      <c r="R68" s="59">
        <f t="shared" si="57"/>
        <v>0</v>
      </c>
      <c r="S68" s="60">
        <f t="shared" si="58"/>
        <v>0</v>
      </c>
      <c r="T68" s="60">
        <f t="shared" si="59"/>
        <v>0</v>
      </c>
      <c r="U68" s="62">
        <f t="shared" si="60"/>
        <v>0</v>
      </c>
      <c r="V68" s="53">
        <f t="shared" si="61"/>
        <v>0</v>
      </c>
      <c r="W68" s="54">
        <f t="shared" si="62"/>
        <v>0</v>
      </c>
      <c r="X68" s="54">
        <f t="shared" si="63"/>
        <v>0</v>
      </c>
      <c r="Y68" s="55">
        <f t="shared" si="64"/>
        <v>0</v>
      </c>
      <c r="Z68" s="55">
        <f t="shared" si="65"/>
        <v>0</v>
      </c>
      <c r="AA68" s="56">
        <f t="shared" si="66"/>
        <v>0</v>
      </c>
    </row>
    <row r="69" spans="1:71" x14ac:dyDescent="0.3">
      <c r="L69" s="46">
        <f t="shared" si="51"/>
        <v>0</v>
      </c>
      <c r="M69" s="47">
        <f t="shared" si="52"/>
        <v>0</v>
      </c>
      <c r="N69" s="47">
        <f t="shared" si="53"/>
        <v>0</v>
      </c>
      <c r="O69" s="47">
        <f t="shared" si="54"/>
        <v>0</v>
      </c>
      <c r="P69" s="48">
        <f t="shared" si="55"/>
        <v>0</v>
      </c>
      <c r="Q69" s="49">
        <f t="shared" si="56"/>
        <v>0</v>
      </c>
      <c r="R69" s="59">
        <f t="shared" si="57"/>
        <v>0</v>
      </c>
      <c r="S69" s="60">
        <f t="shared" si="58"/>
        <v>0</v>
      </c>
      <c r="T69" s="60">
        <f t="shared" si="59"/>
        <v>0</v>
      </c>
      <c r="U69" s="62">
        <f t="shared" si="60"/>
        <v>0</v>
      </c>
      <c r="V69" s="53">
        <f t="shared" si="61"/>
        <v>0</v>
      </c>
      <c r="W69" s="54">
        <f t="shared" si="62"/>
        <v>0</v>
      </c>
      <c r="X69" s="54">
        <f t="shared" si="63"/>
        <v>0</v>
      </c>
      <c r="Y69" s="55">
        <f t="shared" si="64"/>
        <v>0</v>
      </c>
      <c r="Z69" s="55">
        <f t="shared" si="65"/>
        <v>0</v>
      </c>
      <c r="AA69" s="56">
        <f t="shared" si="66"/>
        <v>0</v>
      </c>
    </row>
    <row r="70" spans="1:71" x14ac:dyDescent="0.3">
      <c r="L70" s="46">
        <f t="shared" si="51"/>
        <v>0</v>
      </c>
      <c r="M70" s="47">
        <f t="shared" si="52"/>
        <v>0</v>
      </c>
      <c r="N70" s="47">
        <f t="shared" si="53"/>
        <v>0</v>
      </c>
      <c r="O70" s="47">
        <f t="shared" si="54"/>
        <v>0</v>
      </c>
      <c r="P70" s="48">
        <f t="shared" si="55"/>
        <v>0</v>
      </c>
      <c r="Q70" s="49">
        <f t="shared" si="56"/>
        <v>0</v>
      </c>
      <c r="R70" s="59">
        <f t="shared" si="57"/>
        <v>0</v>
      </c>
      <c r="S70" s="60">
        <f t="shared" si="58"/>
        <v>0</v>
      </c>
      <c r="T70" s="60">
        <f t="shared" si="59"/>
        <v>0</v>
      </c>
      <c r="U70" s="62">
        <f t="shared" si="60"/>
        <v>0</v>
      </c>
      <c r="V70" s="53">
        <f t="shared" si="61"/>
        <v>0</v>
      </c>
      <c r="W70" s="54">
        <f t="shared" si="62"/>
        <v>0</v>
      </c>
      <c r="X70" s="54">
        <f t="shared" si="63"/>
        <v>0</v>
      </c>
      <c r="Y70" s="55">
        <f t="shared" si="64"/>
        <v>0</v>
      </c>
      <c r="Z70" s="55">
        <f t="shared" si="65"/>
        <v>0</v>
      </c>
      <c r="AA70" s="56">
        <f t="shared" si="66"/>
        <v>0</v>
      </c>
    </row>
    <row r="71" spans="1:71" x14ac:dyDescent="0.3">
      <c r="L71" s="46">
        <f t="shared" si="51"/>
        <v>0</v>
      </c>
      <c r="M71" s="47">
        <f t="shared" si="52"/>
        <v>0</v>
      </c>
      <c r="N71" s="47">
        <f t="shared" si="53"/>
        <v>0</v>
      </c>
      <c r="O71" s="47">
        <f t="shared" si="54"/>
        <v>0</v>
      </c>
      <c r="P71" s="48">
        <f t="shared" si="55"/>
        <v>0</v>
      </c>
      <c r="Q71" s="49">
        <f t="shared" si="56"/>
        <v>0</v>
      </c>
      <c r="R71" s="59">
        <f t="shared" si="57"/>
        <v>0</v>
      </c>
      <c r="S71" s="60">
        <f t="shared" si="58"/>
        <v>0</v>
      </c>
      <c r="T71" s="60">
        <f t="shared" si="59"/>
        <v>0</v>
      </c>
      <c r="U71" s="62">
        <f t="shared" si="60"/>
        <v>0</v>
      </c>
      <c r="V71" s="53">
        <f t="shared" si="61"/>
        <v>0</v>
      </c>
      <c r="W71" s="54">
        <f t="shared" si="62"/>
        <v>0</v>
      </c>
      <c r="X71" s="54">
        <f t="shared" si="63"/>
        <v>0</v>
      </c>
      <c r="Y71" s="55">
        <f t="shared" si="64"/>
        <v>0</v>
      </c>
      <c r="Z71" s="55">
        <f t="shared" si="65"/>
        <v>0</v>
      </c>
      <c r="AA71" s="56">
        <f t="shared" si="66"/>
        <v>0</v>
      </c>
    </row>
    <row r="72" spans="1:71" x14ac:dyDescent="0.3">
      <c r="L72" s="46">
        <f t="shared" si="51"/>
        <v>0</v>
      </c>
      <c r="M72" s="47">
        <f t="shared" si="52"/>
        <v>0</v>
      </c>
      <c r="N72" s="47">
        <f t="shared" si="53"/>
        <v>0</v>
      </c>
      <c r="O72" s="47">
        <f t="shared" si="54"/>
        <v>0</v>
      </c>
      <c r="P72" s="48">
        <f t="shared" si="55"/>
        <v>0</v>
      </c>
      <c r="Q72" s="49">
        <f t="shared" si="56"/>
        <v>0</v>
      </c>
      <c r="R72" s="59">
        <f t="shared" si="57"/>
        <v>0</v>
      </c>
      <c r="S72" s="60">
        <f t="shared" si="58"/>
        <v>0</v>
      </c>
      <c r="T72" s="60">
        <f t="shared" si="59"/>
        <v>0</v>
      </c>
      <c r="U72" s="62">
        <f t="shared" si="60"/>
        <v>0</v>
      </c>
      <c r="V72" s="53">
        <f t="shared" si="61"/>
        <v>0</v>
      </c>
      <c r="W72" s="54">
        <f t="shared" si="62"/>
        <v>0</v>
      </c>
      <c r="X72" s="54">
        <f t="shared" si="63"/>
        <v>0</v>
      </c>
      <c r="Y72" s="55">
        <f t="shared" si="64"/>
        <v>0</v>
      </c>
      <c r="Z72" s="55">
        <f t="shared" si="65"/>
        <v>0</v>
      </c>
      <c r="AA72" s="56">
        <f t="shared" si="6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93" activePane="bottomRight" state="frozen"/>
      <selection pane="topRight" activeCell="B1" sqref="B1"/>
      <selection pane="bottomLeft" activeCell="A2" sqref="A2"/>
      <selection pane="bottomRight" activeCell="A105" sqref="A105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IF(OR(COUNTIF(T2,"*"&amp;Conductors!$Q$2:$Q$200&amp;"*")),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IF(OR(COUNTIF(T3,"*"&amp;Conductors!$Q$2:$Q$200&amp;"*")),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IF(OR(COUNTIF(T4,"*"&amp;Conductors!$Q$2:$Q$200&amp;"*")),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IF(OR(COUNTIF(T5,"*"&amp;Conductors!$Q$2:$Q$200&amp;"*")),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IF(OR(COUNTIF(T6,"*"&amp;Conductors!$Q$2:$Q$200&amp;"*")),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IF(OR(COUNTIF(T7,"*"&amp;Conductors!$Q$2:$Q$200&amp;"*")),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IF(OR(COUNTIF(T8,"*"&amp;Conductors!$Q$2:$Q$200&amp;"*")),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IF(OR(COUNTIF(T9,"*"&amp;Conductors!$Q$2:$Q$200&amp;"*")),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IF(OR(COUNTIF(T10,"*"&amp;Conductors!$Q$2:$Q$200&amp;"*")),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IF(OR(COUNTIF(T11,"*"&amp;Conductors!$Q$2:$Q$200&amp;"*")),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IF(OR(COUNTIF(T12,"*"&amp;Conductors!$Q$2:$Q$200&amp;"*")),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IF(OR(COUNTIF(T13,"*"&amp;Conductors!$Q$2:$Q$200&amp;"*")),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IF(OR(COUNTIF(T14,"*"&amp;Conductors!$Q$2:$Q$200&amp;"*")),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IF(OR(COUNTIF(T15,"*"&amp;Conductors!$Q$2:$Q$200&amp;"*")),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IF(OR(COUNTIF(T16,"*"&amp;Conductors!$Q$2:$Q$200&amp;"*")),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IF(OR(COUNTIF(T17,"*"&amp;Conductors!$Q$2:$Q$200&amp;"*")),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IF(OR(COUNTIF(T18,"*"&amp;Conductors!$Q$2:$Q$200&amp;"*")),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IF(OR(COUNTIF(T19,"*"&amp;Conductors!$Q$2:$Q$200&amp;"*")),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IF(OR(COUNTIF(T20,"*"&amp;Conductors!$Q$2:$Q$200&amp;"*")),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IF(OR(COUNTIF(T21,"*"&amp;Conductors!$Q$2:$Q$200&amp;"*")),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IF(OR(COUNTIF(T22,"*"&amp;Conductors!$Q$2:$Q$200&amp;"*")),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IF(OR(COUNTIF(T23,"*"&amp;Conductors!$Q$2:$Q$200&amp;"*")),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IF(OR(COUNTIF(T24,"*"&amp;Conductors!$Q$2:$Q$200&amp;"*")),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IF(OR(COUNTIF(T25,"*"&amp;Conductors!$Q$2:$Q$200&amp;"*")),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IF(OR(COUNTIF(T26,"*"&amp;Conductors!$Q$2:$Q$200&amp;"*")),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IF(OR(COUNTIF(T27,"*"&amp;Conductors!$Q$2:$Q$200&amp;"*")),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IF(OR(COUNTIF(T28,"*"&amp;Conductors!$Q$2:$Q$200&amp;"*")),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IF(OR(COUNTIF(T29,"*"&amp;Conductors!$Q$2:$Q$200&amp;"*")),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IF(OR(COUNTIF(T30,"*"&amp;Conductors!$Q$2:$Q$200&amp;"*")),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IF(OR(COUNTIF(T31,"*"&amp;Conductors!$Q$2:$Q$200&amp;"*")),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IF(OR(COUNTIF(T32,"*"&amp;Conductors!$Q$2:$Q$200&amp;"*")),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IF(OR(COUNTIF(T33,"*"&amp;Conductors!$Q$2:$Q$200&amp;"*")),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IF(OR(COUNTIF(T34,"*"&amp;Conductors!$Q$2:$Q$200&amp;"*")),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IF(OR(COUNTIF(T35,"*"&amp;Conductors!$Q$2:$Q$200&amp;"*")),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IF(OR(COUNTIF(T36,"*"&amp;Conductors!$Q$2:$Q$200&amp;"*")),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IF(OR(COUNTIF(T37,"*"&amp;Conductors!$Q$2:$Q$200&amp;"*")),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IF(OR(COUNTIF(T38,"*"&amp;Conductors!$Q$2:$Q$200&amp;"*")),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IF(OR(COUNTIF(T39,"*"&amp;Conductors!$Q$2:$Q$200&amp;"*")),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IF(OR(COUNTIF(T40,"*"&amp;Conductors!$Q$2:$Q$200&amp;"*")),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IF(OR(COUNTIF(T41,"*"&amp;Conductors!$Q$2:$Q$200&amp;"*")),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IF(OR(COUNTIF(T42,"*"&amp;Conductors!$Q$2:$Q$200&amp;"*")),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IF(OR(COUNTIF(T43,"*"&amp;Conductors!$Q$2:$Q$200&amp;"*")),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IF(OR(COUNTIF(T44,"*"&amp;Conductors!$Q$2:$Q$200&amp;"*")),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IF(OR(COUNTIF(T45,"*"&amp;Conductors!$Q$2:$Q$200&amp;"*")),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IF(OR(COUNTIF(T46,"*"&amp;Conductors!$Q$2:$Q$200&amp;"*")),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IF(OR(COUNTIF(T47,"*"&amp;Conductors!$Q$2:$Q$200&amp;"*")),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IF(OR(COUNTIF(T48,"*"&amp;Conductors!$Q$2:$Q$200&amp;"*")),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IF(OR(COUNTIF(T49,"*"&amp;Conductors!$Q$2:$Q$200&amp;"*")),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IF(OR(COUNTIF(T50,"*"&amp;Conductors!$Q$2:$Q$200&amp;"*")),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IF(OR(COUNTIF(T51,"*"&amp;Conductors!$Q$2:$Q$200&amp;"*")),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IF(OR(COUNTIF(T52,"*"&amp;Conductors!$Q$2:$Q$200&amp;"*")),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IF(OR(COUNTIF(T53,"*"&amp;Conductors!$Q$2:$Q$200&amp;"*")),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IF(OR(COUNTIF(T54,"*"&amp;Conductors!$Q$2:$Q$200&amp;"*")),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IF(OR(COUNTIF(T55,"*"&amp;Conductors!$Q$2:$Q$200&amp;"*")),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IF(OR(COUNTIF(T56,"*"&amp;Conductors!$Q$2:$Q$200&amp;"*")),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IF(OR(COUNTIF(T57,"*"&amp;Conductors!$Q$2:$Q$200&amp;"*")),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IF(OR(COUNTIF(T58,"*"&amp;Conductors!$Q$2:$Q$200&amp;"*")),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IF(OR(COUNTIF(T59,"*"&amp;Conductors!$Q$2:$Q$200&amp;"*")),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IF(OR(COUNTIF(T60,"*"&amp;Conductors!$Q$2:$Q$200&amp;"*")),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IF(OR(COUNTIF(T61,"*"&amp;Conductors!$Q$2:$Q$200&amp;"*")),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A62" t="s">
        <v>326</v>
      </c>
      <c r="B62" t="s">
        <v>228</v>
      </c>
      <c r="C62" t="s">
        <v>348</v>
      </c>
      <c r="E62">
        <v>97</v>
      </c>
      <c r="F62">
        <v>500</v>
      </c>
      <c r="G62" t="s">
        <v>230</v>
      </c>
      <c r="J62" s="79">
        <v>1.2130000000000001</v>
      </c>
      <c r="L62" s="79" t="s">
        <v>406</v>
      </c>
      <c r="M62">
        <v>3</v>
      </c>
      <c r="N62" s="79">
        <v>18</v>
      </c>
      <c r="O62" t="s">
        <v>407</v>
      </c>
      <c r="P62">
        <v>0.38500000000000001</v>
      </c>
      <c r="T62" t="str">
        <f t="shared" si="2"/>
        <v>ACSR</v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>
        <f t="shared" si="26"/>
        <v>0</v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A63" t="s">
        <v>347</v>
      </c>
      <c r="B63" t="s">
        <v>308</v>
      </c>
      <c r="C63" t="s">
        <v>348</v>
      </c>
      <c r="E63">
        <v>126</v>
      </c>
      <c r="F63">
        <v>500</v>
      </c>
      <c r="G63" t="s">
        <v>230</v>
      </c>
      <c r="J63" s="79">
        <v>1.2130000000000001</v>
      </c>
      <c r="L63" s="79" t="s">
        <v>406</v>
      </c>
      <c r="M63">
        <v>3</v>
      </c>
      <c r="N63" s="79">
        <v>18</v>
      </c>
      <c r="O63" t="s">
        <v>407</v>
      </c>
      <c r="P63">
        <v>0.38500000000000001</v>
      </c>
      <c r="T63" t="str">
        <f t="shared" si="2"/>
        <v>ACSR</v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>
        <f t="shared" si="29"/>
        <v>0</v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A64" t="s">
        <v>330</v>
      </c>
      <c r="B64" t="s">
        <v>228</v>
      </c>
      <c r="C64" t="s">
        <v>405</v>
      </c>
      <c r="E64">
        <v>117</v>
      </c>
      <c r="F64">
        <v>500</v>
      </c>
      <c r="G64" t="s">
        <v>261</v>
      </c>
      <c r="J64" s="79">
        <v>1.65</v>
      </c>
      <c r="L64" s="79" t="s">
        <v>492</v>
      </c>
      <c r="M64">
        <v>2</v>
      </c>
      <c r="N64" s="79">
        <v>18</v>
      </c>
      <c r="O64" t="s">
        <v>407</v>
      </c>
      <c r="P64">
        <v>0.38500000000000001</v>
      </c>
      <c r="T64" t="str">
        <f t="shared" si="2"/>
        <v>ACAR</v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>
        <f t="shared" si="29"/>
        <v>0</v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1:86" x14ac:dyDescent="0.3">
      <c r="A65" t="s">
        <v>330</v>
      </c>
      <c r="B65" t="s">
        <v>228</v>
      </c>
      <c r="C65" t="s">
        <v>608</v>
      </c>
      <c r="E65">
        <v>1083</v>
      </c>
      <c r="F65">
        <v>500</v>
      </c>
      <c r="G65" t="s">
        <v>230</v>
      </c>
      <c r="J65" s="79">
        <v>1.762</v>
      </c>
      <c r="L65" s="79" t="s">
        <v>421</v>
      </c>
      <c r="M65">
        <v>2</v>
      </c>
      <c r="N65" s="79">
        <v>18</v>
      </c>
      <c r="O65" t="s">
        <v>407</v>
      </c>
      <c r="P65">
        <v>0.38500000000000001</v>
      </c>
      <c r="T65" t="str">
        <f t="shared" si="2"/>
        <v>ACSR</v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>
        <f t="shared" si="29"/>
        <v>0</v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1:86" x14ac:dyDescent="0.3">
      <c r="A66" t="s">
        <v>345</v>
      </c>
      <c r="B66" t="s">
        <v>308</v>
      </c>
      <c r="C66" t="s">
        <v>346</v>
      </c>
      <c r="E66">
        <v>109.26</v>
      </c>
      <c r="F66">
        <v>500</v>
      </c>
      <c r="G66" t="s">
        <v>230</v>
      </c>
      <c r="J66" s="79">
        <v>1.165</v>
      </c>
      <c r="L66" s="79" t="s">
        <v>406</v>
      </c>
      <c r="M66">
        <v>3</v>
      </c>
      <c r="N66" s="79">
        <v>18</v>
      </c>
      <c r="O66" t="s">
        <v>407</v>
      </c>
      <c r="P66">
        <v>0.433</v>
      </c>
      <c r="T66" t="str">
        <f t="shared" si="2"/>
        <v>ACSR</v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>
        <f t="shared" si="29"/>
        <v>0</v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1:86" x14ac:dyDescent="0.3">
      <c r="A67" t="s">
        <v>326</v>
      </c>
      <c r="B67" t="s">
        <v>228</v>
      </c>
      <c r="C67" t="s">
        <v>609</v>
      </c>
      <c r="E67">
        <v>154.82</v>
      </c>
      <c r="F67">
        <v>500</v>
      </c>
      <c r="G67" t="s">
        <v>230</v>
      </c>
      <c r="J67">
        <v>1.821</v>
      </c>
      <c r="L67" s="79" t="s">
        <v>421</v>
      </c>
      <c r="M67">
        <v>2</v>
      </c>
      <c r="N67" s="79">
        <v>18</v>
      </c>
      <c r="O67" t="s">
        <v>407</v>
      </c>
      <c r="P67">
        <v>0.57199999999999995</v>
      </c>
      <c r="T67" t="str">
        <f t="shared" ref="T67:T130" si="30">_xlfn.CONCAT(G67,H67)</f>
        <v>ACSR</v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>
        <f t="shared" si="32"/>
        <v>0</v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1:86" x14ac:dyDescent="0.3">
      <c r="A68" t="s">
        <v>326</v>
      </c>
      <c r="B68" t="s">
        <v>228</v>
      </c>
      <c r="C68" t="s">
        <v>609</v>
      </c>
      <c r="E68">
        <v>33.700000000000003</v>
      </c>
      <c r="F68">
        <v>500</v>
      </c>
      <c r="G68" t="s">
        <v>230</v>
      </c>
      <c r="J68">
        <v>1.504</v>
      </c>
      <c r="L68" s="79" t="s">
        <v>406</v>
      </c>
      <c r="M68">
        <v>3</v>
      </c>
      <c r="N68" s="79">
        <v>18</v>
      </c>
      <c r="O68" t="s">
        <v>407</v>
      </c>
      <c r="P68">
        <v>0.57199999999999995</v>
      </c>
      <c r="T68" t="str">
        <f t="shared" si="30"/>
        <v>ACSR</v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>
        <f t="shared" si="32"/>
        <v>0</v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1:86" x14ac:dyDescent="0.3">
      <c r="A69" t="s">
        <v>320</v>
      </c>
      <c r="B69" t="s">
        <v>228</v>
      </c>
      <c r="C69" t="s">
        <v>610</v>
      </c>
      <c r="E69">
        <v>300</v>
      </c>
      <c r="F69">
        <v>500</v>
      </c>
      <c r="G69" t="s">
        <v>230</v>
      </c>
      <c r="J69">
        <v>1.8</v>
      </c>
      <c r="L69" s="79" t="s">
        <v>611</v>
      </c>
      <c r="M69">
        <v>2</v>
      </c>
      <c r="N69" s="79">
        <v>18</v>
      </c>
      <c r="O69" t="s">
        <v>426</v>
      </c>
      <c r="P69">
        <f>7/16</f>
        <v>0.4375</v>
      </c>
      <c r="T69" t="str">
        <f t="shared" si="30"/>
        <v>ACSR</v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>
        <f t="shared" si="32"/>
        <v>0</v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1:86" x14ac:dyDescent="0.3">
      <c r="A70" t="s">
        <v>335</v>
      </c>
      <c r="B70" t="s">
        <v>228</v>
      </c>
      <c r="C70" t="s">
        <v>317</v>
      </c>
      <c r="E70">
        <v>24</v>
      </c>
      <c r="F70">
        <v>500</v>
      </c>
      <c r="G70" t="s">
        <v>230</v>
      </c>
      <c r="J70">
        <v>1.302</v>
      </c>
      <c r="L70" s="79" t="s">
        <v>406</v>
      </c>
      <c r="M70">
        <v>3</v>
      </c>
      <c r="N70" s="78">
        <v>18</v>
      </c>
      <c r="O70" t="s">
        <v>407</v>
      </c>
      <c r="P70">
        <v>0.38500000000000001</v>
      </c>
      <c r="T70" t="str">
        <f t="shared" si="30"/>
        <v>ACSR</v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>
        <f t="shared" si="32"/>
        <v>0</v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1:86" x14ac:dyDescent="0.3">
      <c r="A71" t="s">
        <v>316</v>
      </c>
      <c r="B71" t="s">
        <v>228</v>
      </c>
      <c r="C71" t="s">
        <v>317</v>
      </c>
      <c r="E71">
        <v>17.3</v>
      </c>
      <c r="F71">
        <v>500</v>
      </c>
      <c r="G71" t="s">
        <v>230</v>
      </c>
      <c r="J71">
        <v>1.6020000000000001</v>
      </c>
      <c r="L71" t="s">
        <v>421</v>
      </c>
      <c r="M71">
        <v>3</v>
      </c>
      <c r="N71" s="79">
        <v>18</v>
      </c>
      <c r="O71" t="s">
        <v>407</v>
      </c>
      <c r="P71">
        <v>0.38600000000000001</v>
      </c>
      <c r="T71" t="str">
        <f t="shared" si="30"/>
        <v>ACSR</v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>
        <f t="shared" si="33"/>
        <v>0</v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1:86" x14ac:dyDescent="0.3">
      <c r="A72" t="s">
        <v>334</v>
      </c>
      <c r="B72" t="s">
        <v>228</v>
      </c>
      <c r="C72" t="s">
        <v>317</v>
      </c>
      <c r="E72">
        <v>151.6</v>
      </c>
      <c r="F72">
        <v>500</v>
      </c>
      <c r="G72" t="s">
        <v>230</v>
      </c>
      <c r="J72">
        <v>1.6020000000000001</v>
      </c>
      <c r="L72" t="s">
        <v>421</v>
      </c>
      <c r="M72">
        <v>3</v>
      </c>
      <c r="N72" s="79">
        <v>18</v>
      </c>
      <c r="O72" t="s">
        <v>407</v>
      </c>
      <c r="P72">
        <v>0.38600000000000001</v>
      </c>
      <c r="T72" t="str">
        <f t="shared" si="30"/>
        <v>ACSR</v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>
        <f t="shared" si="33"/>
        <v>0</v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1:86" x14ac:dyDescent="0.3">
      <c r="A73" t="s">
        <v>323</v>
      </c>
      <c r="B73" t="s">
        <v>228</v>
      </c>
      <c r="C73" t="s">
        <v>612</v>
      </c>
      <c r="E73">
        <v>88</v>
      </c>
      <c r="F73">
        <v>500</v>
      </c>
      <c r="G73" t="s">
        <v>230</v>
      </c>
      <c r="J73">
        <v>1.88</v>
      </c>
      <c r="L73" s="79" t="s">
        <v>605</v>
      </c>
      <c r="M73">
        <v>2</v>
      </c>
      <c r="N73" s="79">
        <v>18</v>
      </c>
      <c r="O73" t="s">
        <v>407</v>
      </c>
      <c r="P73">
        <v>0.433</v>
      </c>
      <c r="T73" t="str">
        <f t="shared" si="30"/>
        <v>ACSR</v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>
        <f t="shared" si="33"/>
        <v>0</v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1:86" x14ac:dyDescent="0.3">
      <c r="A74" t="s">
        <v>330</v>
      </c>
      <c r="B74" t="s">
        <v>228</v>
      </c>
      <c r="C74" t="s">
        <v>613</v>
      </c>
      <c r="E74">
        <v>110</v>
      </c>
      <c r="F74">
        <v>500</v>
      </c>
      <c r="G74" t="s">
        <v>230</v>
      </c>
      <c r="J74">
        <v>1.88</v>
      </c>
      <c r="L74" s="79" t="s">
        <v>605</v>
      </c>
      <c r="M74">
        <v>2</v>
      </c>
      <c r="N74" s="79">
        <v>18</v>
      </c>
      <c r="O74" t="s">
        <v>426</v>
      </c>
      <c r="P74">
        <f>1/2</f>
        <v>0.5</v>
      </c>
      <c r="T74" t="str">
        <f t="shared" si="30"/>
        <v>ACSR</v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>
        <f t="shared" si="33"/>
        <v>0</v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1:86" x14ac:dyDescent="0.3">
      <c r="A75" t="s">
        <v>326</v>
      </c>
      <c r="B75" t="s">
        <v>228</v>
      </c>
      <c r="C75" t="s">
        <v>614</v>
      </c>
      <c r="E75">
        <v>125</v>
      </c>
      <c r="F75">
        <v>500</v>
      </c>
      <c r="G75" t="s">
        <v>261</v>
      </c>
      <c r="J75">
        <v>1.72</v>
      </c>
      <c r="L75" s="79" t="s">
        <v>617</v>
      </c>
      <c r="M75">
        <v>2</v>
      </c>
      <c r="N75" s="79">
        <v>18</v>
      </c>
      <c r="O75" t="s">
        <v>407</v>
      </c>
      <c r="P75">
        <v>0.34899999999999998</v>
      </c>
      <c r="T75" t="str">
        <f t="shared" si="30"/>
        <v>ACAR</v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>
        <f t="shared" si="34"/>
        <v>0</v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1:86" x14ac:dyDescent="0.3">
      <c r="A76" t="s">
        <v>333</v>
      </c>
      <c r="B76" t="s">
        <v>228</v>
      </c>
      <c r="C76" t="s">
        <v>615</v>
      </c>
      <c r="E76">
        <v>630</v>
      </c>
      <c r="F76">
        <v>500</v>
      </c>
      <c r="G76" t="s">
        <v>261</v>
      </c>
      <c r="J76">
        <v>1.821</v>
      </c>
      <c r="L76" s="79" t="s">
        <v>418</v>
      </c>
      <c r="M76">
        <v>2</v>
      </c>
      <c r="N76" s="79">
        <v>18</v>
      </c>
      <c r="O76" t="s">
        <v>407</v>
      </c>
      <c r="P76">
        <v>0.57199999999999995</v>
      </c>
      <c r="T76" t="str">
        <f t="shared" si="30"/>
        <v>ACAR</v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>
        <f t="shared" si="34"/>
        <v>0</v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1:86" x14ac:dyDescent="0.3">
      <c r="A77" t="s">
        <v>333</v>
      </c>
      <c r="B77" t="s">
        <v>228</v>
      </c>
      <c r="C77" t="s">
        <v>615</v>
      </c>
      <c r="E77">
        <v>74.8</v>
      </c>
      <c r="F77">
        <v>500</v>
      </c>
      <c r="G77" t="s">
        <v>261</v>
      </c>
      <c r="J77">
        <v>1.821</v>
      </c>
      <c r="L77" s="79" t="s">
        <v>418</v>
      </c>
      <c r="M77">
        <v>2</v>
      </c>
      <c r="N77" s="79">
        <v>18</v>
      </c>
      <c r="O77" t="s">
        <v>407</v>
      </c>
      <c r="P77">
        <v>0.57199999999999995</v>
      </c>
      <c r="T77" t="str">
        <f t="shared" si="30"/>
        <v>ACAR</v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>
        <f t="shared" si="34"/>
        <v>0</v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1:86" x14ac:dyDescent="0.3">
      <c r="A78" t="s">
        <v>326</v>
      </c>
      <c r="B78" t="s">
        <v>228</v>
      </c>
      <c r="C78" t="s">
        <v>616</v>
      </c>
      <c r="E78">
        <v>861</v>
      </c>
      <c r="F78">
        <v>500</v>
      </c>
      <c r="G78" t="s">
        <v>230</v>
      </c>
      <c r="J78">
        <v>1.2589999999999999</v>
      </c>
      <c r="L78" s="79" t="s">
        <v>406</v>
      </c>
      <c r="M78">
        <v>3</v>
      </c>
      <c r="N78" s="79">
        <v>18</v>
      </c>
      <c r="O78" t="s">
        <v>423</v>
      </c>
      <c r="P78">
        <v>0.36</v>
      </c>
      <c r="T78" t="str">
        <f t="shared" si="30"/>
        <v>ACSR</v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>
        <f t="shared" si="34"/>
        <v>0</v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1:86" x14ac:dyDescent="0.3">
      <c r="A79" t="s">
        <v>329</v>
      </c>
      <c r="B79" t="s">
        <v>228</v>
      </c>
      <c r="C79" t="s">
        <v>618</v>
      </c>
      <c r="E79">
        <v>320</v>
      </c>
      <c r="F79">
        <v>500</v>
      </c>
      <c r="G79" t="s">
        <v>261</v>
      </c>
      <c r="J79">
        <v>1.165</v>
      </c>
      <c r="L79" s="79" t="s">
        <v>491</v>
      </c>
      <c r="M79">
        <v>3</v>
      </c>
      <c r="N79" s="79">
        <v>18</v>
      </c>
      <c r="O79" t="s">
        <v>426</v>
      </c>
      <c r="P79">
        <v>0.433</v>
      </c>
      <c r="T79" t="str">
        <f t="shared" si="30"/>
        <v>ACAR</v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>
        <f t="shared" si="35"/>
        <v>0</v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1:86" x14ac:dyDescent="0.3">
      <c r="A80" t="s">
        <v>325</v>
      </c>
      <c r="B80" t="s">
        <v>228</v>
      </c>
      <c r="C80" t="s">
        <v>619</v>
      </c>
      <c r="E80">
        <v>237</v>
      </c>
      <c r="F80">
        <v>500</v>
      </c>
      <c r="G80" t="s">
        <v>230</v>
      </c>
      <c r="J80">
        <v>1.7</v>
      </c>
      <c r="L80" s="79" t="s">
        <v>605</v>
      </c>
      <c r="M80">
        <v>2</v>
      </c>
      <c r="N80" s="79">
        <v>18</v>
      </c>
      <c r="O80" t="s">
        <v>426</v>
      </c>
      <c r="P80">
        <f>1/2</f>
        <v>0.5</v>
      </c>
      <c r="T80" t="str">
        <f t="shared" si="30"/>
        <v>ACSR</v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>
        <f t="shared" si="35"/>
        <v>0</v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1:86" x14ac:dyDescent="0.3">
      <c r="A81" t="s">
        <v>329</v>
      </c>
      <c r="B81" t="s">
        <v>228</v>
      </c>
      <c r="C81" t="s">
        <v>620</v>
      </c>
      <c r="E81">
        <v>222</v>
      </c>
      <c r="F81">
        <v>500</v>
      </c>
      <c r="G81" t="s">
        <v>261</v>
      </c>
      <c r="J81">
        <v>1.165</v>
      </c>
      <c r="L81" s="79" t="s">
        <v>491</v>
      </c>
      <c r="M81">
        <v>3</v>
      </c>
      <c r="N81" s="79">
        <v>18</v>
      </c>
      <c r="O81" t="s">
        <v>426</v>
      </c>
      <c r="P81">
        <f>7/16</f>
        <v>0.4375</v>
      </c>
      <c r="T81" t="str">
        <f t="shared" si="30"/>
        <v>ACAR</v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>
        <f t="shared" si="35"/>
        <v>0</v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1:86" x14ac:dyDescent="0.3">
      <c r="A82" t="s">
        <v>344</v>
      </c>
      <c r="B82" t="s">
        <v>308</v>
      </c>
      <c r="C82" t="s">
        <v>621</v>
      </c>
      <c r="E82">
        <v>162</v>
      </c>
      <c r="F82">
        <v>500</v>
      </c>
      <c r="G82" t="s">
        <v>230</v>
      </c>
      <c r="J82">
        <v>1.302</v>
      </c>
      <c r="L82" s="79" t="s">
        <v>406</v>
      </c>
      <c r="M82">
        <v>3</v>
      </c>
      <c r="N82" s="79">
        <v>18</v>
      </c>
      <c r="O82" t="s">
        <v>426</v>
      </c>
      <c r="P82">
        <f>7/16</f>
        <v>0.4375</v>
      </c>
      <c r="T82" t="str">
        <f t="shared" si="30"/>
        <v>ACSR</v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>
        <f t="shared" si="35"/>
        <v>0</v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1:86" x14ac:dyDescent="0.3">
      <c r="A83" t="s">
        <v>337</v>
      </c>
      <c r="B83" t="s">
        <v>228</v>
      </c>
      <c r="C83" t="s">
        <v>622</v>
      </c>
      <c r="E83">
        <v>1275</v>
      </c>
      <c r="F83">
        <v>500</v>
      </c>
      <c r="G83" t="s">
        <v>303</v>
      </c>
      <c r="J83">
        <v>1.75</v>
      </c>
      <c r="L83" t="s">
        <v>412</v>
      </c>
      <c r="M83">
        <v>2</v>
      </c>
      <c r="N83" s="79">
        <v>18</v>
      </c>
      <c r="O83" t="s">
        <v>407</v>
      </c>
      <c r="P83">
        <v>0.38500000000000001</v>
      </c>
      <c r="T83" t="str">
        <f t="shared" si="30"/>
        <v>AAC</v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>
        <f t="shared" si="36"/>
        <v>0</v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1:86" x14ac:dyDescent="0.3">
      <c r="A84" t="s">
        <v>340</v>
      </c>
      <c r="B84" t="s">
        <v>361</v>
      </c>
      <c r="C84" t="s">
        <v>442</v>
      </c>
      <c r="F84">
        <v>500</v>
      </c>
      <c r="G84" t="s">
        <v>230</v>
      </c>
      <c r="J84">
        <v>1.6020000000000001</v>
      </c>
      <c r="L84" s="79" t="s">
        <v>421</v>
      </c>
      <c r="M84">
        <v>2</v>
      </c>
      <c r="N84" s="79">
        <v>18</v>
      </c>
      <c r="O84" t="s">
        <v>407</v>
      </c>
      <c r="P84">
        <v>0.38500000000000001</v>
      </c>
      <c r="T84" t="str">
        <f t="shared" si="30"/>
        <v>ACSR</v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>
        <f t="shared" si="36"/>
        <v>0</v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1:86" x14ac:dyDescent="0.3">
      <c r="A85" t="s">
        <v>329</v>
      </c>
      <c r="B85" t="s">
        <v>228</v>
      </c>
      <c r="C85" t="s">
        <v>442</v>
      </c>
      <c r="F85">
        <v>500</v>
      </c>
      <c r="G85" t="s">
        <v>230</v>
      </c>
      <c r="J85">
        <v>1.3160000000000001</v>
      </c>
      <c r="L85" s="79" t="s">
        <v>444</v>
      </c>
      <c r="M85">
        <v>3</v>
      </c>
      <c r="N85" s="79">
        <v>18</v>
      </c>
      <c r="O85" t="s">
        <v>426</v>
      </c>
      <c r="P85">
        <f>3/8</f>
        <v>0.375</v>
      </c>
      <c r="T85" t="str">
        <f t="shared" si="30"/>
        <v>ACSR</v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>
        <f t="shared" si="36"/>
        <v>0</v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1:86" x14ac:dyDescent="0.3">
      <c r="A86" t="s">
        <v>339</v>
      </c>
      <c r="B86" t="s">
        <v>263</v>
      </c>
      <c r="C86" t="s">
        <v>623</v>
      </c>
      <c r="F86">
        <v>500</v>
      </c>
      <c r="G86" t="s">
        <v>230</v>
      </c>
      <c r="J86">
        <v>1.504</v>
      </c>
      <c r="L86" s="79" t="s">
        <v>406</v>
      </c>
      <c r="M86">
        <v>3</v>
      </c>
      <c r="N86" s="79">
        <v>18</v>
      </c>
      <c r="O86" t="s">
        <v>407</v>
      </c>
      <c r="P86">
        <v>0.57199999999999995</v>
      </c>
      <c r="T86" t="str">
        <f t="shared" si="30"/>
        <v>ACSR</v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>
        <f t="shared" si="36"/>
        <v>0</v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1:86" x14ac:dyDescent="0.3">
      <c r="A87" t="s">
        <v>340</v>
      </c>
      <c r="B87" t="s">
        <v>361</v>
      </c>
      <c r="C87" t="s">
        <v>623</v>
      </c>
      <c r="F87">
        <v>500</v>
      </c>
      <c r="G87" t="s">
        <v>261</v>
      </c>
      <c r="J87">
        <v>1.821</v>
      </c>
      <c r="L87" s="79" t="s">
        <v>418</v>
      </c>
      <c r="M87">
        <v>2</v>
      </c>
      <c r="N87" s="79">
        <v>18</v>
      </c>
      <c r="O87" t="s">
        <v>407</v>
      </c>
      <c r="P87">
        <v>0.57199999999999995</v>
      </c>
      <c r="T87" t="str">
        <f t="shared" si="30"/>
        <v>ACAR</v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>
        <f t="shared" si="37"/>
        <v>0</v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1:86" x14ac:dyDescent="0.3">
      <c r="A88" t="s">
        <v>343</v>
      </c>
      <c r="B88" t="s">
        <v>361</v>
      </c>
      <c r="C88" t="s">
        <v>623</v>
      </c>
      <c r="F88">
        <v>500</v>
      </c>
      <c r="G88" t="s">
        <v>230</v>
      </c>
      <c r="J88">
        <v>1.504</v>
      </c>
      <c r="L88" s="79" t="s">
        <v>406</v>
      </c>
      <c r="M88">
        <v>3</v>
      </c>
      <c r="N88" s="79">
        <v>18</v>
      </c>
      <c r="O88" t="s">
        <v>407</v>
      </c>
      <c r="P88">
        <v>0.57199999999999995</v>
      </c>
      <c r="T88" t="str">
        <f t="shared" si="30"/>
        <v>ACSR</v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>
        <f t="shared" si="37"/>
        <v>0</v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1:86" x14ac:dyDescent="0.3">
      <c r="A89" t="s">
        <v>315</v>
      </c>
      <c r="B89" t="s">
        <v>228</v>
      </c>
      <c r="C89" t="s">
        <v>624</v>
      </c>
      <c r="F89">
        <v>500</v>
      </c>
      <c r="G89" t="s">
        <v>230</v>
      </c>
      <c r="J89">
        <v>1.6020000000000001</v>
      </c>
      <c r="L89" s="79" t="s">
        <v>421</v>
      </c>
      <c r="M89">
        <v>2</v>
      </c>
      <c r="N89" s="79">
        <v>18</v>
      </c>
      <c r="O89" t="s">
        <v>407</v>
      </c>
      <c r="P89">
        <v>0.38500000000000001</v>
      </c>
      <c r="T89" t="str">
        <f t="shared" si="30"/>
        <v>ACSR</v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>
        <f t="shared" si="37"/>
        <v>0</v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1:86" x14ac:dyDescent="0.3">
      <c r="A90" t="s">
        <v>343</v>
      </c>
      <c r="B90" t="s">
        <v>361</v>
      </c>
      <c r="C90" t="s">
        <v>625</v>
      </c>
      <c r="F90">
        <v>500</v>
      </c>
      <c r="G90" t="s">
        <v>230</v>
      </c>
      <c r="J90">
        <v>1.504</v>
      </c>
      <c r="L90" s="79" t="s">
        <v>406</v>
      </c>
      <c r="M90">
        <v>3</v>
      </c>
      <c r="N90" s="79">
        <v>18</v>
      </c>
      <c r="O90" t="s">
        <v>407</v>
      </c>
      <c r="P90">
        <v>0.433</v>
      </c>
      <c r="T90" t="str">
        <f t="shared" si="30"/>
        <v>ACSR</v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>
        <f t="shared" si="37"/>
        <v>0</v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1:86" x14ac:dyDescent="0.3">
      <c r="A91" t="s">
        <v>336</v>
      </c>
      <c r="B91" t="s">
        <v>228</v>
      </c>
      <c r="C91" t="s">
        <v>625</v>
      </c>
      <c r="F91">
        <v>500</v>
      </c>
      <c r="G91" t="s">
        <v>230</v>
      </c>
      <c r="J91">
        <v>1.504</v>
      </c>
      <c r="L91" s="79" t="s">
        <v>406</v>
      </c>
      <c r="M91">
        <v>3</v>
      </c>
      <c r="N91" s="79">
        <v>18</v>
      </c>
      <c r="O91" t="s">
        <v>407</v>
      </c>
      <c r="P91">
        <v>0.433</v>
      </c>
      <c r="T91" t="str">
        <f t="shared" si="30"/>
        <v>ACSR</v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>
        <f t="shared" si="38"/>
        <v>0</v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1:86" x14ac:dyDescent="0.3">
      <c r="A92" t="s">
        <v>333</v>
      </c>
      <c r="B92" t="s">
        <v>228</v>
      </c>
      <c r="C92" t="s">
        <v>626</v>
      </c>
      <c r="F92">
        <v>500</v>
      </c>
      <c r="G92" t="s">
        <v>261</v>
      </c>
      <c r="J92">
        <v>1.821</v>
      </c>
      <c r="L92" s="79" t="s">
        <v>418</v>
      </c>
      <c r="M92">
        <v>2</v>
      </c>
      <c r="N92" s="79">
        <v>18</v>
      </c>
      <c r="O92" t="s">
        <v>407</v>
      </c>
      <c r="P92">
        <v>0.57199999999999995</v>
      </c>
      <c r="T92" t="str">
        <f t="shared" si="30"/>
        <v>ACAR</v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>
        <f t="shared" si="38"/>
        <v>0</v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1:86" x14ac:dyDescent="0.3">
      <c r="A93" t="s">
        <v>338</v>
      </c>
      <c r="B93" t="s">
        <v>263</v>
      </c>
      <c r="C93" t="s">
        <v>626</v>
      </c>
      <c r="F93">
        <v>500</v>
      </c>
      <c r="G93" t="s">
        <v>261</v>
      </c>
      <c r="J93">
        <v>1.821</v>
      </c>
      <c r="L93" s="79" t="s">
        <v>418</v>
      </c>
      <c r="M93">
        <v>2</v>
      </c>
      <c r="N93" s="79">
        <v>18</v>
      </c>
      <c r="O93" t="s">
        <v>407</v>
      </c>
      <c r="P93">
        <v>0.57199999999999995</v>
      </c>
      <c r="T93" t="str">
        <f t="shared" si="30"/>
        <v>ACAR</v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>
        <f t="shared" si="38"/>
        <v>0</v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1:86" x14ac:dyDescent="0.3">
      <c r="A94" t="s">
        <v>330</v>
      </c>
      <c r="B94" t="s">
        <v>228</v>
      </c>
      <c r="C94" t="s">
        <v>627</v>
      </c>
      <c r="F94">
        <v>500</v>
      </c>
      <c r="G94" t="s">
        <v>230</v>
      </c>
      <c r="J94">
        <v>1.762</v>
      </c>
      <c r="L94" s="79" t="s">
        <v>421</v>
      </c>
      <c r="M94">
        <v>2</v>
      </c>
      <c r="N94" s="79">
        <v>18</v>
      </c>
      <c r="O94" t="s">
        <v>407</v>
      </c>
      <c r="P94">
        <v>0.48499999999999999</v>
      </c>
      <c r="T94" t="str">
        <f t="shared" si="30"/>
        <v>ACSR</v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>
        <f t="shared" si="38"/>
        <v>0</v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1:86" x14ac:dyDescent="0.3">
      <c r="A95" t="s">
        <v>326</v>
      </c>
      <c r="B95" t="s">
        <v>228</v>
      </c>
      <c r="C95" t="s">
        <v>628</v>
      </c>
      <c r="F95">
        <v>500</v>
      </c>
      <c r="G95" t="s">
        <v>230</v>
      </c>
      <c r="J95">
        <v>1.165</v>
      </c>
      <c r="L95" s="79" t="s">
        <v>406</v>
      </c>
      <c r="M95">
        <v>3</v>
      </c>
      <c r="N95" s="79">
        <v>18</v>
      </c>
      <c r="O95" t="s">
        <v>407</v>
      </c>
      <c r="P95">
        <v>0.34300000000000003</v>
      </c>
      <c r="T95" t="str">
        <f t="shared" si="30"/>
        <v>ACSR</v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>
        <f t="shared" si="39"/>
        <v>0</v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1:86" x14ac:dyDescent="0.3">
      <c r="A96" t="s">
        <v>319</v>
      </c>
      <c r="B96" t="s">
        <v>228</v>
      </c>
      <c r="C96" t="s">
        <v>629</v>
      </c>
      <c r="F96">
        <v>500</v>
      </c>
      <c r="G96" t="s">
        <v>261</v>
      </c>
      <c r="J96">
        <v>1.823</v>
      </c>
      <c r="L96" s="79" t="s">
        <v>630</v>
      </c>
      <c r="M96">
        <v>2</v>
      </c>
      <c r="N96" s="79">
        <v>18</v>
      </c>
      <c r="O96" t="s">
        <v>407</v>
      </c>
      <c r="P96">
        <v>0.433</v>
      </c>
      <c r="T96" t="str">
        <f t="shared" si="30"/>
        <v>ACAR</v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>
        <f t="shared" si="39"/>
        <v>0</v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1:86" x14ac:dyDescent="0.3">
      <c r="A97" t="s">
        <v>329</v>
      </c>
      <c r="B97" t="s">
        <v>228</v>
      </c>
      <c r="C97" t="s">
        <v>472</v>
      </c>
      <c r="F97">
        <v>500</v>
      </c>
      <c r="G97" t="s">
        <v>230</v>
      </c>
      <c r="J97">
        <v>1.6020000000000001</v>
      </c>
      <c r="L97" s="79" t="s">
        <v>421</v>
      </c>
      <c r="M97">
        <v>2</v>
      </c>
      <c r="N97" s="79">
        <v>18</v>
      </c>
      <c r="O97" t="s">
        <v>407</v>
      </c>
      <c r="P97">
        <v>0.433</v>
      </c>
      <c r="T97" t="str">
        <f t="shared" si="30"/>
        <v>ACSR</v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>
        <f t="shared" si="39"/>
        <v>0</v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1:86" x14ac:dyDescent="0.3">
      <c r="A98" t="s">
        <v>350</v>
      </c>
      <c r="B98" t="s">
        <v>228</v>
      </c>
      <c r="C98" t="s">
        <v>631</v>
      </c>
      <c r="F98">
        <v>765</v>
      </c>
      <c r="G98" t="s">
        <v>230</v>
      </c>
      <c r="J98">
        <v>1.165</v>
      </c>
      <c r="L98" s="79" t="s">
        <v>406</v>
      </c>
      <c r="M98">
        <v>4</v>
      </c>
      <c r="N98" s="79">
        <v>18</v>
      </c>
      <c r="O98" t="s">
        <v>407</v>
      </c>
      <c r="P98">
        <v>0.38500000000000001</v>
      </c>
      <c r="T98" t="str">
        <f t="shared" si="30"/>
        <v>ACSR</v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>
        <f t="shared" si="39"/>
        <v>0</v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1:86" x14ac:dyDescent="0.3">
      <c r="A99" t="s">
        <v>350</v>
      </c>
      <c r="B99" t="s">
        <v>228</v>
      </c>
      <c r="C99" t="s">
        <v>631</v>
      </c>
      <c r="F99">
        <v>765</v>
      </c>
      <c r="G99" t="s">
        <v>230</v>
      </c>
      <c r="J99">
        <v>1.385</v>
      </c>
      <c r="L99" s="79" t="s">
        <v>406</v>
      </c>
      <c r="M99">
        <v>4</v>
      </c>
      <c r="N99" s="79">
        <v>18</v>
      </c>
      <c r="O99" t="s">
        <v>407</v>
      </c>
      <c r="P99">
        <v>0.38500000000000001</v>
      </c>
      <c r="T99" t="str">
        <f t="shared" si="30"/>
        <v>ACSR</v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>
        <f t="shared" si="40"/>
        <v>0</v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1:86" x14ac:dyDescent="0.3">
      <c r="A100" t="s">
        <v>349</v>
      </c>
      <c r="B100" t="s">
        <v>228</v>
      </c>
      <c r="C100" t="s">
        <v>259</v>
      </c>
      <c r="F100">
        <v>765</v>
      </c>
      <c r="G100" t="s">
        <v>261</v>
      </c>
      <c r="J100">
        <v>1.6</v>
      </c>
      <c r="L100" s="78" t="s">
        <v>632</v>
      </c>
      <c r="M100">
        <v>4</v>
      </c>
      <c r="N100" s="79">
        <v>24</v>
      </c>
      <c r="O100" t="s">
        <v>407</v>
      </c>
      <c r="P100">
        <v>0.38500000000000001</v>
      </c>
      <c r="T100" t="str">
        <f t="shared" si="30"/>
        <v>ACAR</v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>
        <f t="shared" si="40"/>
        <v>0</v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1:86" x14ac:dyDescent="0.3">
      <c r="A101" t="s">
        <v>353</v>
      </c>
      <c r="B101" t="s">
        <v>361</v>
      </c>
      <c r="C101" t="s">
        <v>435</v>
      </c>
      <c r="F101">
        <v>765</v>
      </c>
      <c r="G101" t="s">
        <v>230</v>
      </c>
      <c r="J101">
        <v>1.3859999999999999</v>
      </c>
      <c r="L101" s="79" t="s">
        <v>406</v>
      </c>
      <c r="M101">
        <v>4</v>
      </c>
      <c r="N101" s="79">
        <v>18</v>
      </c>
      <c r="O101" t="s">
        <v>426</v>
      </c>
      <c r="P101">
        <f>7/16</f>
        <v>0.4375</v>
      </c>
      <c r="T101" t="str">
        <f t="shared" si="30"/>
        <v>ACSR</v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>
        <f t="shared" si="40"/>
        <v>0</v>
      </c>
      <c r="CH101" t="str">
        <f t="shared" si="40"/>
        <v/>
      </c>
    </row>
    <row r="102" spans="1:86" x14ac:dyDescent="0.3">
      <c r="A102" t="s">
        <v>354</v>
      </c>
      <c r="B102" s="78" t="s">
        <v>228</v>
      </c>
      <c r="C102" t="s">
        <v>633</v>
      </c>
      <c r="F102">
        <v>735</v>
      </c>
      <c r="G102" t="s">
        <v>230</v>
      </c>
      <c r="J102">
        <v>1.5920000000000001</v>
      </c>
      <c r="L102" s="79" t="s">
        <v>414</v>
      </c>
      <c r="M102">
        <v>4</v>
      </c>
      <c r="N102" s="79">
        <v>18</v>
      </c>
      <c r="O102" t="s">
        <v>634</v>
      </c>
      <c r="P102">
        <f>1/2</f>
        <v>0.5</v>
      </c>
      <c r="T102" t="str">
        <f t="shared" si="30"/>
        <v>ACSR</v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>
        <f t="shared" si="40"/>
        <v>0</v>
      </c>
    </row>
    <row r="103" spans="1:86" x14ac:dyDescent="0.3">
      <c r="A103" t="s">
        <v>352</v>
      </c>
      <c r="B103" t="s">
        <v>263</v>
      </c>
      <c r="C103" t="s">
        <v>633</v>
      </c>
      <c r="F103">
        <v>735</v>
      </c>
      <c r="G103" t="s">
        <v>230</v>
      </c>
      <c r="J103">
        <v>1.468</v>
      </c>
      <c r="L103" s="79" t="s">
        <v>414</v>
      </c>
      <c r="M103">
        <v>4</v>
      </c>
      <c r="N103" s="79">
        <v>18</v>
      </c>
      <c r="O103" t="s">
        <v>635</v>
      </c>
      <c r="P103">
        <f>1/2</f>
        <v>0.5</v>
      </c>
      <c r="T103" t="str">
        <f t="shared" si="30"/>
        <v>ACSR</v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>
        <f t="shared" si="41"/>
        <v>0</v>
      </c>
      <c r="CG103" t="str">
        <f t="shared" si="41"/>
        <v/>
      </c>
      <c r="CH103" t="str">
        <f t="shared" si="41"/>
        <v/>
      </c>
    </row>
    <row r="104" spans="1:86" x14ac:dyDescent="0.3">
      <c r="A104" t="s">
        <v>351</v>
      </c>
      <c r="B104" t="s">
        <v>228</v>
      </c>
      <c r="C104" t="s">
        <v>633</v>
      </c>
      <c r="F104">
        <v>735</v>
      </c>
      <c r="G104" t="s">
        <v>230</v>
      </c>
      <c r="J104">
        <v>1.5920000000000001</v>
      </c>
      <c r="L104" s="79" t="s">
        <v>414</v>
      </c>
      <c r="M104">
        <v>4</v>
      </c>
      <c r="N104" s="79">
        <v>18</v>
      </c>
      <c r="O104" t="s">
        <v>634</v>
      </c>
      <c r="P104">
        <f>1/2</f>
        <v>0.5</v>
      </c>
      <c r="T104" t="str">
        <f t="shared" si="30"/>
        <v>ACSR</v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>
        <f t="shared" si="41"/>
        <v>0</v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1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1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1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1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1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1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1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1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>0</v>
      </c>
      <c r="BI202" s="95" t="str">
        <f t="shared" si="70"/>
        <v>0</v>
      </c>
      <c r="BJ202" s="95" t="str">
        <f t="shared" si="70"/>
        <v>0</v>
      </c>
      <c r="BK202" s="95" t="str">
        <f t="shared" si="70"/>
        <v>0</v>
      </c>
      <c r="BL202" s="95" t="str">
        <f t="shared" si="70"/>
        <v>0</v>
      </c>
      <c r="BM202" s="95" t="str">
        <f t="shared" si="70"/>
        <v>0</v>
      </c>
      <c r="BN202" s="95" t="str">
        <f t="shared" si="70"/>
        <v>0, 0, 0, 0, 0, 0</v>
      </c>
      <c r="BO202" s="95" t="str">
        <f t="shared" si="70"/>
        <v>0, 0, 0, 0</v>
      </c>
      <c r="BP202" s="95" t="str">
        <f t="shared" si="70"/>
        <v>0, 0, 0, 0</v>
      </c>
      <c r="BQ202" s="95" t="str">
        <f t="shared" si="70"/>
        <v>0, 0, 0</v>
      </c>
      <c r="BR202" s="95" t="str">
        <f t="shared" si="70"/>
        <v>0</v>
      </c>
      <c r="BS202" s="95" t="str">
        <f t="shared" si="70"/>
        <v>0</v>
      </c>
      <c r="BT202" s="95" t="str">
        <f t="shared" si="70"/>
        <v>0</v>
      </c>
      <c r="BU202" s="95" t="str">
        <f t="shared" si="70"/>
        <v>0</v>
      </c>
      <c r="BV202" s="95" t="str">
        <f t="shared" si="70"/>
        <v>0</v>
      </c>
      <c r="BW202" s="95" t="str">
        <f t="shared" si="70"/>
        <v>0</v>
      </c>
      <c r="BX202" s="95" t="str">
        <f t="shared" si="70"/>
        <v>0, 0</v>
      </c>
      <c r="BY202" s="95" t="str">
        <f t="shared" si="70"/>
        <v>0, 0</v>
      </c>
      <c r="BZ202" s="95" t="str">
        <f t="shared" si="70"/>
        <v>0</v>
      </c>
      <c r="CA202" s="95" t="str">
        <f t="shared" si="70"/>
        <v>0</v>
      </c>
      <c r="CB202" s="95" t="str">
        <f t="shared" si="70"/>
        <v>0</v>
      </c>
      <c r="CC202" s="95" t="str">
        <f t="shared" si="70"/>
        <v>0</v>
      </c>
      <c r="CD202" s="95" t="str">
        <f t="shared" si="70"/>
        <v>0, 0</v>
      </c>
      <c r="CE202" s="95" t="str">
        <f t="shared" si="70"/>
        <v>0</v>
      </c>
      <c r="CF202" s="95" t="str">
        <f t="shared" si="70"/>
        <v>0</v>
      </c>
      <c r="CG202" s="95" t="str">
        <f t="shared" si="70"/>
        <v>0</v>
      </c>
      <c r="CH202" s="95" t="str">
        <f t="shared" si="70"/>
        <v>0</v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W200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L15" sqref="L15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5" width="12" customWidth="1"/>
    <col min="16" max="16" width="1.88671875" customWidth="1"/>
  </cols>
  <sheetData>
    <row r="1" spans="1:19" x14ac:dyDescent="0.3">
      <c r="A1" s="74" t="s">
        <v>547</v>
      </c>
      <c r="B1" s="74" t="s">
        <v>387</v>
      </c>
      <c r="C1" s="77" t="s">
        <v>553</v>
      </c>
      <c r="D1" s="77" t="s">
        <v>463</v>
      </c>
      <c r="E1" s="77" t="s">
        <v>462</v>
      </c>
      <c r="F1" s="74" t="s">
        <v>542</v>
      </c>
      <c r="G1" s="74" t="s">
        <v>543</v>
      </c>
      <c r="H1" s="74" t="s">
        <v>544</v>
      </c>
      <c r="I1" s="74" t="s">
        <v>388</v>
      </c>
      <c r="J1" s="74" t="s">
        <v>389</v>
      </c>
      <c r="K1" s="74" t="s">
        <v>546</v>
      </c>
      <c r="L1" s="74" t="s">
        <v>545</v>
      </c>
      <c r="M1" s="74" t="s">
        <v>606</v>
      </c>
      <c r="N1" s="74" t="s">
        <v>607</v>
      </c>
      <c r="O1" s="74" t="s">
        <v>607</v>
      </c>
      <c r="P1" s="74"/>
      <c r="Q1" t="s">
        <v>495</v>
      </c>
    </row>
    <row r="2" spans="1:19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Q2" t="str">
        <f t="shared" ref="Q2:Q33" si="0">_xlfn.CONCAT(A2,B2)</f>
        <v>ACSRWaxwing</v>
      </c>
      <c r="S2">
        <f>K2*(5.28/1)</f>
        <v>0.47678400000000004</v>
      </c>
    </row>
    <row r="3" spans="1:19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Q3" t="str">
        <f t="shared" si="0"/>
        <v>ACSRPartridge</v>
      </c>
      <c r="S3">
        <f t="shared" ref="S3:S48" si="1">K3*(5.28/1)</f>
        <v>0.46516800000000003</v>
      </c>
    </row>
    <row r="4" spans="1:19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Q4" t="str">
        <f t="shared" si="0"/>
        <v>ACSRMerlin</v>
      </c>
      <c r="S4">
        <f t="shared" si="1"/>
        <v>0.43612800000000007</v>
      </c>
    </row>
    <row r="5" spans="1:19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Q5" t="str">
        <f t="shared" si="0"/>
        <v>ACSRLinnet</v>
      </c>
      <c r="S5">
        <f t="shared" si="1"/>
        <v>0.45091200000000004</v>
      </c>
    </row>
    <row r="6" spans="1:19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Q6" t="str">
        <f t="shared" si="0"/>
        <v>ACSROriole</v>
      </c>
      <c r="S6">
        <f t="shared" si="1"/>
        <v>0.445104</v>
      </c>
    </row>
    <row r="7" spans="1:19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Q7" t="str">
        <f t="shared" si="0"/>
        <v>ACSRChickadee</v>
      </c>
      <c r="S7">
        <f t="shared" si="1"/>
        <v>0.45196799999999998</v>
      </c>
    </row>
    <row r="8" spans="1:19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Q8" t="str">
        <f t="shared" si="0"/>
        <v>ACSRIbis</v>
      </c>
      <c r="S8">
        <f t="shared" si="1"/>
        <v>0.44088000000000005</v>
      </c>
    </row>
    <row r="9" spans="1:19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Q9" t="str">
        <f t="shared" si="0"/>
        <v>ACSRPelican</v>
      </c>
      <c r="S9">
        <f t="shared" si="1"/>
        <v>0.44088000000000005</v>
      </c>
    </row>
    <row r="10" spans="1:19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Q10" t="str">
        <f t="shared" si="0"/>
        <v>ACSRFlicker</v>
      </c>
      <c r="S10">
        <f t="shared" si="1"/>
        <v>0.43190400000000001</v>
      </c>
    </row>
    <row r="11" spans="1:19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Q11" t="str">
        <f t="shared" si="0"/>
        <v>ACSRHawk</v>
      </c>
      <c r="S11">
        <f t="shared" si="1"/>
        <v>0.42979200000000001</v>
      </c>
    </row>
    <row r="12" spans="1:19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Q12" t="str">
        <f t="shared" si="0"/>
        <v>ACSRHen</v>
      </c>
      <c r="S12">
        <f t="shared" si="1"/>
        <v>0.42398400000000003</v>
      </c>
    </row>
    <row r="13" spans="1:19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Q13" t="str">
        <f t="shared" si="0"/>
        <v>ACSROsprey</v>
      </c>
      <c r="S13">
        <f t="shared" si="1"/>
        <v>0.43190400000000001</v>
      </c>
    </row>
    <row r="14" spans="1:19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Q14" t="str">
        <f t="shared" si="0"/>
        <v>ACSRParakeet</v>
      </c>
      <c r="S14">
        <f t="shared" si="1"/>
        <v>0.42292800000000003</v>
      </c>
    </row>
    <row r="15" spans="1:19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Q15" t="str">
        <f t="shared" si="0"/>
        <v>ACSRDove</v>
      </c>
      <c r="S15">
        <f t="shared" si="1"/>
        <v>0.41976000000000002</v>
      </c>
    </row>
    <row r="16" spans="1:19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Q16" t="str">
        <f t="shared" si="0"/>
        <v>ACSRRook</v>
      </c>
      <c r="S16">
        <f t="shared" si="1"/>
        <v>0.41500800000000004</v>
      </c>
    </row>
    <row r="17" spans="1:23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Q17" t="str">
        <f t="shared" si="0"/>
        <v>ACSRGrosbeak</v>
      </c>
      <c r="S17">
        <f t="shared" si="1"/>
        <v>0.41184000000000004</v>
      </c>
    </row>
    <row r="18" spans="1:23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Q18" t="str">
        <f t="shared" si="0"/>
        <v>ACSRDrake</v>
      </c>
      <c r="S18">
        <f t="shared" si="1"/>
        <v>0.39916800000000002</v>
      </c>
    </row>
    <row r="19" spans="1:23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Q19" t="str">
        <f t="shared" si="0"/>
        <v>ACSRTern</v>
      </c>
      <c r="S19">
        <f t="shared" si="1"/>
        <v>0.406032</v>
      </c>
    </row>
    <row r="20" spans="1:23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Q20" t="str">
        <f t="shared" si="0"/>
        <v>ACSRRail</v>
      </c>
      <c r="S20">
        <f t="shared" si="1"/>
        <v>0.39494400000000007</v>
      </c>
    </row>
    <row r="21" spans="1:23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Q21" t="str">
        <f t="shared" si="0"/>
        <v>ACSRCardinal</v>
      </c>
      <c r="S21">
        <f>K21*(5.28/1)</f>
        <v>0.38913600000000004</v>
      </c>
    </row>
    <row r="22" spans="1:23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Q22" t="str">
        <f t="shared" si="0"/>
        <v>ACSROrtolan</v>
      </c>
      <c r="S22" s="81">
        <f>K22*(5.28/1)</f>
        <v>0.39</v>
      </c>
      <c r="U22" s="81" t="s">
        <v>458</v>
      </c>
      <c r="W22" s="78" t="s">
        <v>486</v>
      </c>
    </row>
    <row r="23" spans="1:23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Q23" t="str">
        <f t="shared" si="0"/>
        <v>ACSRCurlew</v>
      </c>
      <c r="S23" s="83">
        <f t="shared" si="1"/>
        <v>0.38491200000000003</v>
      </c>
      <c r="U23" s="83" t="s">
        <v>459</v>
      </c>
    </row>
    <row r="24" spans="1:23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Q24" t="str">
        <f t="shared" si="0"/>
        <v>ACSRBluejay</v>
      </c>
      <c r="S24">
        <f t="shared" si="1"/>
        <v>0.38596800000000003</v>
      </c>
    </row>
    <row r="25" spans="1:23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/>
      <c r="O25"/>
      <c r="P25"/>
      <c r="Q25" t="str">
        <f t="shared" si="0"/>
        <v>ACSRFinch</v>
      </c>
      <c r="S25" s="81">
        <f>K25*(5.28/1)</f>
        <v>0.38000000000000006</v>
      </c>
      <c r="U25" s="81" t="s">
        <v>458</v>
      </c>
      <c r="W25" s="78" t="s">
        <v>486</v>
      </c>
    </row>
    <row r="26" spans="1:23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Q26" t="str">
        <f t="shared" si="0"/>
        <v>ACSRBittern</v>
      </c>
      <c r="S26">
        <f t="shared" si="1"/>
        <v>0.378048</v>
      </c>
    </row>
    <row r="27" spans="1:23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Q27" t="str">
        <f t="shared" si="0"/>
        <v>ACSRPheasant</v>
      </c>
      <c r="S27">
        <f t="shared" si="1"/>
        <v>0.372</v>
      </c>
      <c r="U27" s="81" t="s">
        <v>458</v>
      </c>
      <c r="W27" s="78" t="s">
        <v>486</v>
      </c>
    </row>
    <row r="28" spans="1:23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Q28" t="str">
        <f t="shared" si="0"/>
        <v>ACSRBobolink</v>
      </c>
      <c r="S28">
        <f t="shared" si="1"/>
        <v>0.37100000000000005</v>
      </c>
      <c r="U28" s="81" t="s">
        <v>458</v>
      </c>
      <c r="W28" s="78" t="s">
        <v>486</v>
      </c>
    </row>
    <row r="29" spans="1:23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Q29" t="str">
        <f t="shared" si="0"/>
        <v>ACSRPlover</v>
      </c>
      <c r="S29">
        <f t="shared" si="1"/>
        <v>0.36499999999999999</v>
      </c>
      <c r="U29" s="81" t="s">
        <v>458</v>
      </c>
      <c r="W29" s="78" t="s">
        <v>486</v>
      </c>
    </row>
    <row r="30" spans="1:23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Q30" t="str">
        <f t="shared" si="0"/>
        <v>ACSRLapwing</v>
      </c>
      <c r="S30">
        <f t="shared" si="1"/>
        <v>0.36379200000000006</v>
      </c>
    </row>
    <row r="31" spans="1:23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Q31" t="str">
        <f t="shared" si="0"/>
        <v>ACSRFalcon</v>
      </c>
      <c r="S31">
        <f t="shared" si="1"/>
        <v>0.35798400000000002</v>
      </c>
    </row>
    <row r="32" spans="1:23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Q32" t="str">
        <f t="shared" si="0"/>
        <v>ACSRBluebird</v>
      </c>
      <c r="S32">
        <f t="shared" si="1"/>
        <v>0.34425600000000001</v>
      </c>
    </row>
    <row r="33" spans="1:20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s="98"/>
      <c r="O33" s="98"/>
      <c r="P33" s="98"/>
      <c r="Q33" t="str">
        <f t="shared" si="0"/>
        <v>AACLaurel</v>
      </c>
      <c r="S33">
        <f t="shared" si="1"/>
        <v>0.342144</v>
      </c>
    </row>
    <row r="34" spans="1:20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s="98"/>
      <c r="O34" s="98"/>
      <c r="P34" s="98"/>
      <c r="Q34" t="str">
        <f t="shared" ref="Q34:Q65" si="2">_xlfn.CONCAT(A34,B34)</f>
        <v>AACTulip</v>
      </c>
      <c r="S34">
        <f t="shared" si="1"/>
        <v>0.27086399999999999</v>
      </c>
    </row>
    <row r="35" spans="1:20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s="98"/>
      <c r="O35" s="98"/>
      <c r="P35" s="98"/>
      <c r="Q35" t="str">
        <f t="shared" si="2"/>
        <v>AACCosmos</v>
      </c>
      <c r="S35">
        <f t="shared" si="1"/>
        <v>0.191664</v>
      </c>
    </row>
    <row r="36" spans="1:20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s="98"/>
      <c r="O36" s="98"/>
      <c r="P36" s="98"/>
      <c r="Q36" t="str">
        <f t="shared" si="2"/>
        <v>AACSyringa</v>
      </c>
      <c r="S36">
        <f t="shared" si="1"/>
        <v>0.191664</v>
      </c>
    </row>
    <row r="37" spans="1:20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s="98"/>
      <c r="O37" s="98"/>
      <c r="P37" s="98"/>
      <c r="Q37" t="str">
        <f t="shared" si="2"/>
        <v>AACZinnia</v>
      </c>
      <c r="S37">
        <f t="shared" si="1"/>
        <v>0.18268799999999999</v>
      </c>
    </row>
    <row r="38" spans="1:20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s="98"/>
      <c r="O38" s="98"/>
      <c r="P38" s="98"/>
      <c r="Q38" t="str">
        <f t="shared" si="2"/>
        <v>AACDahlia</v>
      </c>
      <c r="S38">
        <f t="shared" si="1"/>
        <v>0.16420799999999999</v>
      </c>
    </row>
    <row r="39" spans="1:20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s="98"/>
      <c r="O39" s="98"/>
      <c r="P39" s="98"/>
      <c r="Q39" t="str">
        <f t="shared" si="2"/>
        <v>AACOrchid</v>
      </c>
      <c r="S39">
        <f t="shared" si="1"/>
        <v>0.14361599999999999</v>
      </c>
    </row>
    <row r="40" spans="1:20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s="98"/>
      <c r="O40" s="98"/>
      <c r="P40" s="98"/>
      <c r="Q40" t="str">
        <f t="shared" si="2"/>
        <v>AACViolet</v>
      </c>
      <c r="S40">
        <f t="shared" si="1"/>
        <v>0.127248</v>
      </c>
    </row>
    <row r="41" spans="1:20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s="98"/>
      <c r="O41" s="98"/>
      <c r="P41" s="98"/>
      <c r="Q41" t="str">
        <f t="shared" si="2"/>
        <v>AACArbutus</v>
      </c>
      <c r="S41">
        <f t="shared" si="1"/>
        <v>0.11457600000000001</v>
      </c>
    </row>
    <row r="42" spans="1:20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s="98"/>
      <c r="O42" s="98"/>
      <c r="P42" s="98"/>
      <c r="Q42" t="str">
        <f t="shared" si="2"/>
        <v>AACMagnolia</v>
      </c>
      <c r="S42">
        <f t="shared" si="1"/>
        <v>9.5568000000000014E-2</v>
      </c>
    </row>
    <row r="43" spans="1:20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s="98"/>
      <c r="O43" s="98"/>
      <c r="P43" s="98"/>
      <c r="Q43" t="str">
        <f t="shared" si="2"/>
        <v>AACBluebell</v>
      </c>
      <c r="S43">
        <f t="shared" si="1"/>
        <v>8.8176000000000004E-2</v>
      </c>
    </row>
    <row r="44" spans="1:20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s="99"/>
      <c r="O44" s="99"/>
      <c r="P44" s="99"/>
      <c r="Q44" t="str">
        <f t="shared" si="2"/>
        <v>AACMarigold</v>
      </c>
      <c r="S44">
        <f t="shared" si="1"/>
        <v>0.39283199999999996</v>
      </c>
      <c r="T44" s="93">
        <v>3.9100000000000003E-2</v>
      </c>
    </row>
    <row r="45" spans="1:20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s="98"/>
      <c r="O45" s="98"/>
      <c r="P45" s="98"/>
      <c r="Q45" t="str">
        <f t="shared" si="2"/>
        <v>AACColumbine</v>
      </c>
      <c r="S45">
        <f t="shared" si="1"/>
        <v>6.7584000000000005E-2</v>
      </c>
    </row>
    <row r="46" spans="1:20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s="98"/>
      <c r="O46" s="98"/>
      <c r="P46" s="98"/>
      <c r="Q46" t="str">
        <f t="shared" si="2"/>
        <v>AACCoreopsis</v>
      </c>
      <c r="S46">
        <f t="shared" si="1"/>
        <v>6.7584000000000005E-2</v>
      </c>
    </row>
    <row r="47" spans="1:20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s="98"/>
      <c r="O47" s="98"/>
      <c r="P47" s="98"/>
      <c r="Q47" t="str">
        <f t="shared" si="2"/>
        <v>AACCowslip</v>
      </c>
      <c r="S47">
        <f t="shared" si="1"/>
        <v>4.5671999999999997E-2</v>
      </c>
    </row>
    <row r="48" spans="1:20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s="98"/>
      <c r="O48" s="98"/>
      <c r="P48" s="98"/>
      <c r="Q48" t="str">
        <f t="shared" si="2"/>
        <v>AACLupine</v>
      </c>
      <c r="S48">
        <f t="shared" si="1"/>
        <v>3.6907200000000001E-2</v>
      </c>
    </row>
    <row r="49" spans="1:22" x14ac:dyDescent="0.3">
      <c r="A49" t="s">
        <v>362</v>
      </c>
      <c r="B49" s="75" t="s">
        <v>548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s="100"/>
      <c r="O49" s="100"/>
      <c r="P49" s="100"/>
      <c r="Q49" t="str">
        <f t="shared" si="2"/>
        <v>AAAC1439_2</v>
      </c>
      <c r="V49" s="91" t="s">
        <v>512</v>
      </c>
    </row>
    <row r="50" spans="1:22" x14ac:dyDescent="0.3">
      <c r="A50" t="s">
        <v>362</v>
      </c>
      <c r="B50" s="75" t="s">
        <v>549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s="100"/>
      <c r="O50" s="100"/>
      <c r="P50" s="100"/>
      <c r="Q50" t="str">
        <f t="shared" si="2"/>
        <v>AAAC1348_8</v>
      </c>
    </row>
    <row r="51" spans="1:22" x14ac:dyDescent="0.3">
      <c r="A51" t="s">
        <v>362</v>
      </c>
      <c r="B51" s="75" t="s">
        <v>550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s="100"/>
      <c r="O51" s="100"/>
      <c r="P51" s="100"/>
      <c r="Q51" t="str">
        <f t="shared" si="2"/>
        <v>AAAC1259_6</v>
      </c>
    </row>
    <row r="52" spans="1:22" x14ac:dyDescent="0.3">
      <c r="A52" t="s">
        <v>362</v>
      </c>
      <c r="B52" s="75" t="s">
        <v>551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s="100"/>
      <c r="O52" s="100"/>
      <c r="P52" s="100"/>
      <c r="Q52" t="str">
        <f t="shared" si="2"/>
        <v>AAAC1165_1</v>
      </c>
    </row>
    <row r="53" spans="1:22" x14ac:dyDescent="0.3">
      <c r="A53" t="s">
        <v>362</v>
      </c>
      <c r="B53" s="75" t="s">
        <v>552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s="100"/>
      <c r="O53" s="100"/>
      <c r="P53" s="100"/>
      <c r="Q53" t="str">
        <f t="shared" si="2"/>
        <v>AAAC1077_4</v>
      </c>
    </row>
    <row r="54" spans="1:22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s="100"/>
      <c r="O54" s="100"/>
      <c r="P54" s="100"/>
      <c r="Q54" t="str">
        <f t="shared" si="2"/>
        <v>AAACGreeley</v>
      </c>
      <c r="V54" s="81" t="s">
        <v>494</v>
      </c>
    </row>
    <row r="55" spans="1:22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s="100"/>
      <c r="O55" s="100"/>
      <c r="P55" s="100"/>
      <c r="Q55" t="str">
        <f t="shared" si="2"/>
        <v>AAACFlint</v>
      </c>
      <c r="V55" s="78" t="s">
        <v>496</v>
      </c>
    </row>
    <row r="56" spans="1:22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s="100"/>
      <c r="O56" s="100"/>
      <c r="P56" s="100"/>
      <c r="Q56" t="str">
        <f t="shared" si="2"/>
        <v>AAACElgin</v>
      </c>
    </row>
    <row r="57" spans="1:22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s="100"/>
      <c r="O57" s="100"/>
      <c r="P57" s="100"/>
      <c r="Q57" t="str">
        <f t="shared" si="2"/>
        <v>AAACDarien</v>
      </c>
    </row>
    <row r="58" spans="1:22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s="100"/>
      <c r="O58" s="100"/>
      <c r="P58" s="100"/>
      <c r="Q58" t="str">
        <f t="shared" si="2"/>
        <v>AAACCairo</v>
      </c>
    </row>
    <row r="59" spans="1:22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s="100"/>
      <c r="O59" s="100"/>
      <c r="P59" s="100"/>
      <c r="Q59" t="str">
        <f t="shared" si="2"/>
        <v>AAACCanton</v>
      </c>
    </row>
    <row r="60" spans="1:22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s="100"/>
      <c r="O60" s="100"/>
      <c r="P60" s="100"/>
      <c r="Q60" t="str">
        <f t="shared" si="2"/>
        <v>AAACButte</v>
      </c>
    </row>
    <row r="61" spans="1:22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Q61" t="str">
        <f t="shared" si="2"/>
        <v>ACARPelican</v>
      </c>
      <c r="S61">
        <v>2.5700000000000001E-2</v>
      </c>
      <c r="V61" s="78"/>
    </row>
    <row r="62" spans="1:22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Q62" t="str">
        <f t="shared" si="2"/>
        <v>ACAROsprey</v>
      </c>
      <c r="S62">
        <v>2.7699999999999999E-2</v>
      </c>
    </row>
    <row r="63" spans="1:22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Q63" t="str">
        <f t="shared" si="2"/>
        <v>ACARDove</v>
      </c>
      <c r="S63">
        <v>2.92E-2</v>
      </c>
    </row>
    <row r="64" spans="1:22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s="91"/>
      <c r="O64" s="91"/>
      <c r="P64" s="91"/>
      <c r="Q64" t="str">
        <f t="shared" si="2"/>
        <v>ACARDove</v>
      </c>
      <c r="S64">
        <v>2.93E-2</v>
      </c>
    </row>
    <row r="65" spans="1:22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s="91"/>
      <c r="O65" s="91"/>
      <c r="P65" s="91"/>
      <c r="Q65" t="str">
        <f t="shared" si="2"/>
        <v>ACARGrosbeak</v>
      </c>
      <c r="S65">
        <v>3.1699999999999999E-2</v>
      </c>
    </row>
    <row r="66" spans="1:22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s="91"/>
      <c r="O66" s="91"/>
      <c r="P66" s="91"/>
      <c r="Q66" t="str">
        <f t="shared" ref="Q66:Q97" si="7">_xlfn.CONCAT(A66,B66)</f>
        <v>ACARTern</v>
      </c>
      <c r="S66">
        <v>3.4000000000000002E-2</v>
      </c>
    </row>
    <row r="67" spans="1:22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Q67" t="str">
        <f t="shared" si="7"/>
        <v>ACARTern</v>
      </c>
      <c r="S67">
        <v>3.4000000000000002E-2</v>
      </c>
    </row>
    <row r="68" spans="1:22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Q68" t="str">
        <f t="shared" si="7"/>
        <v>ACARDrake</v>
      </c>
      <c r="S68">
        <v>3.5499999999999997E-2</v>
      </c>
    </row>
    <row r="69" spans="1:22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s="91"/>
      <c r="O69" s="91"/>
      <c r="P69" s="91"/>
      <c r="Q69" t="str">
        <f t="shared" si="7"/>
        <v>ACARRail</v>
      </c>
      <c r="S69">
        <v>3.73E-2</v>
      </c>
    </row>
    <row r="70" spans="1:22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Q70" t="str">
        <f t="shared" si="7"/>
        <v>ACARRail</v>
      </c>
      <c r="S70">
        <v>3.73E-2</v>
      </c>
      <c r="V70" s="91" t="s">
        <v>511</v>
      </c>
    </row>
    <row r="71" spans="1:22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Q71" t="str">
        <f t="shared" si="7"/>
        <v>ACARCardinal</v>
      </c>
      <c r="S71">
        <v>3.8300000000000001E-2</v>
      </c>
    </row>
    <row r="72" spans="1:22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s="91"/>
      <c r="O72" s="91"/>
      <c r="P72" s="91"/>
      <c r="Q72" t="str">
        <f t="shared" si="7"/>
        <v>ACARCardinal</v>
      </c>
      <c r="S72">
        <v>3.8300000000000001E-2</v>
      </c>
    </row>
    <row r="73" spans="1:22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s="91"/>
      <c r="O73" s="91"/>
      <c r="P73" s="91"/>
      <c r="Q73" t="str">
        <f t="shared" si="7"/>
        <v>ACAROrtolan</v>
      </c>
      <c r="S73">
        <v>3.8800000000000001E-2</v>
      </c>
    </row>
    <row r="74" spans="1:22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Q74" t="str">
        <f t="shared" si="7"/>
        <v>ACAROrtolan</v>
      </c>
      <c r="S74">
        <v>3.8800000000000001E-2</v>
      </c>
    </row>
    <row r="75" spans="1:22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s="91"/>
      <c r="O75" s="91"/>
      <c r="P75" s="91"/>
      <c r="Q75" t="str">
        <f t="shared" si="7"/>
        <v>ACARCurlew</v>
      </c>
      <c r="S75">
        <v>3.9899999999999998E-2</v>
      </c>
    </row>
    <row r="76" spans="1:22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Q76" t="str">
        <f t="shared" si="7"/>
        <v>ACARCurlew</v>
      </c>
      <c r="S76">
        <v>3.9899999999999998E-2</v>
      </c>
    </row>
    <row r="77" spans="1:22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s="91"/>
      <c r="O77" s="91"/>
      <c r="P77" s="91"/>
      <c r="Q77" t="str">
        <f t="shared" si="7"/>
        <v>ACARBluejay</v>
      </c>
      <c r="S77">
        <v>4.0300000000000002E-2</v>
      </c>
    </row>
    <row r="78" spans="1:22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Q78" t="str">
        <f t="shared" si="7"/>
        <v>ACARBluejay</v>
      </c>
      <c r="S78">
        <v>4.0300000000000002E-2</v>
      </c>
    </row>
    <row r="79" spans="1:22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Q79" t="str">
        <f t="shared" si="7"/>
        <v>ACARBunting</v>
      </c>
      <c r="S79">
        <v>4.19E-2</v>
      </c>
    </row>
    <row r="80" spans="1:22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Q80" t="str">
        <f t="shared" si="7"/>
        <v>ACARBunting</v>
      </c>
      <c r="S80">
        <v>4.19E-2</v>
      </c>
    </row>
    <row r="81" spans="1:19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Q81" t="str">
        <f t="shared" si="7"/>
        <v>ACARBittern</v>
      </c>
      <c r="S81">
        <v>4.3299999999999998E-2</v>
      </c>
    </row>
    <row r="82" spans="1:19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s="91"/>
      <c r="O82" s="91"/>
      <c r="P82" s="91"/>
      <c r="Q82" t="str">
        <f t="shared" si="7"/>
        <v>ACARBobolink</v>
      </c>
      <c r="S82">
        <v>4.5900000000000003E-2</v>
      </c>
    </row>
    <row r="83" spans="1:19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Q83" t="str">
        <f t="shared" si="7"/>
        <v>ACARLapwing</v>
      </c>
      <c r="S83">
        <v>4.8399999999999999E-2</v>
      </c>
    </row>
    <row r="84" spans="1:19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Q84" t="str">
        <f t="shared" si="7"/>
        <v>ACARFalcon</v>
      </c>
      <c r="S84">
        <v>4.9700000000000001E-2</v>
      </c>
    </row>
    <row r="85" spans="1:19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s="91"/>
      <c r="O85" s="91"/>
      <c r="P85" s="91"/>
      <c r="Q85" t="str">
        <f t="shared" si="7"/>
        <v>ACARChukar</v>
      </c>
      <c r="S85">
        <v>5.1499999999999997E-2</v>
      </c>
    </row>
    <row r="86" spans="1:19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Q86" t="str">
        <f t="shared" si="7"/>
        <v>ACARBluebird</v>
      </c>
      <c r="S86">
        <v>5.67E-2</v>
      </c>
    </row>
    <row r="87" spans="1:19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Q87" t="str">
        <f t="shared" si="7"/>
        <v>ACARBluebird</v>
      </c>
      <c r="S87">
        <v>5.67E-2</v>
      </c>
    </row>
    <row r="88" spans="1:19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s="96"/>
      <c r="O88" s="96"/>
      <c r="P88" s="96"/>
      <c r="Q88" t="str">
        <f t="shared" si="7"/>
        <v>ACARKingfisher</v>
      </c>
      <c r="S88">
        <v>5.8700000000000002E-2</v>
      </c>
    </row>
    <row r="89" spans="1:19" x14ac:dyDescent="0.3">
      <c r="A89" t="s">
        <v>513</v>
      </c>
      <c r="B89" t="s">
        <v>514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2.0018939393939394E-2</v>
      </c>
      <c r="K89" s="86">
        <v>8.659090909090908E-2</v>
      </c>
      <c r="L89">
        <v>558</v>
      </c>
      <c r="Q89" t="str">
        <f t="shared" si="7"/>
        <v>ACCCOCEANSIDE</v>
      </c>
    </row>
    <row r="90" spans="1:19" x14ac:dyDescent="0.3">
      <c r="A90" t="s">
        <v>513</v>
      </c>
      <c r="B90" t="s">
        <v>515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1.9696969696969695E-2</v>
      </c>
      <c r="K90" s="86">
        <v>8.5340909090909092E-2</v>
      </c>
      <c r="L90">
        <v>602</v>
      </c>
      <c r="Q90" t="str">
        <f t="shared" si="7"/>
        <v>ACCCLINNET</v>
      </c>
    </row>
    <row r="91" spans="1:19" x14ac:dyDescent="0.3">
      <c r="A91" t="s">
        <v>513</v>
      </c>
      <c r="B91" t="s">
        <v>516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1.9545454545454543E-2</v>
      </c>
      <c r="K91" s="86">
        <v>8.4412878787878787E-2</v>
      </c>
      <c r="L91">
        <v>612</v>
      </c>
      <c r="Q91" t="str">
        <f t="shared" si="7"/>
        <v>ACCCORIOLE</v>
      </c>
    </row>
    <row r="92" spans="1:19" x14ac:dyDescent="0.3">
      <c r="A92" t="s">
        <v>513</v>
      </c>
      <c r="B92" t="s">
        <v>517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1.9318181818181818E-2</v>
      </c>
      <c r="K92" s="86">
        <v>8.3428030303030296E-2</v>
      </c>
      <c r="L92">
        <v>628</v>
      </c>
      <c r="Q92" t="str">
        <f t="shared" si="7"/>
        <v>ACCCWACO</v>
      </c>
    </row>
    <row r="93" spans="1:19" x14ac:dyDescent="0.3">
      <c r="A93" t="s">
        <v>513</v>
      </c>
      <c r="B93" t="s">
        <v>518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1.9053030303030301E-2</v>
      </c>
      <c r="K93" s="86">
        <v>8.2670454545454547E-2</v>
      </c>
      <c r="L93">
        <v>687</v>
      </c>
      <c r="Q93" t="str">
        <f t="shared" si="7"/>
        <v>ACCCLAREDO</v>
      </c>
    </row>
    <row r="94" spans="1:19" x14ac:dyDescent="0.3">
      <c r="A94" t="s">
        <v>513</v>
      </c>
      <c r="B94" t="s">
        <v>519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1.8560606060606062E-2</v>
      </c>
      <c r="K94" s="86">
        <v>8.0359848484848478E-2</v>
      </c>
      <c r="L94">
        <v>753</v>
      </c>
      <c r="Q94" t="str">
        <f t="shared" si="7"/>
        <v>ACCCIRVING</v>
      </c>
    </row>
    <row r="95" spans="1:19" x14ac:dyDescent="0.3">
      <c r="A95" t="s">
        <v>513</v>
      </c>
      <c r="B95" t="s">
        <v>520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1.8712121212121211E-2</v>
      </c>
      <c r="K95" s="86">
        <v>8.136363636363636E-2</v>
      </c>
      <c r="L95">
        <v>753</v>
      </c>
      <c r="Q95" t="str">
        <f t="shared" si="7"/>
        <v>ACCCHAWK</v>
      </c>
    </row>
    <row r="96" spans="1:19" x14ac:dyDescent="0.3">
      <c r="A96" t="s">
        <v>513</v>
      </c>
      <c r="B96" t="s">
        <v>521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1.8276515151515151E-2</v>
      </c>
      <c r="K96" s="86">
        <v>7.9545454545454544E-2</v>
      </c>
      <c r="L96">
        <v>826</v>
      </c>
      <c r="Q96" t="str">
        <f t="shared" si="7"/>
        <v>ACCCDOVE</v>
      </c>
    </row>
    <row r="97" spans="1:17" x14ac:dyDescent="0.3">
      <c r="A97" t="s">
        <v>513</v>
      </c>
      <c r="B97" t="s">
        <v>522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1.7916666666666668E-2</v>
      </c>
      <c r="K97" s="86">
        <v>7.7784090909090914E-2</v>
      </c>
      <c r="L97">
        <v>879</v>
      </c>
      <c r="Q97" t="str">
        <f t="shared" si="7"/>
        <v>ACCCAMARILLO</v>
      </c>
    </row>
    <row r="98" spans="1:17" x14ac:dyDescent="0.3">
      <c r="A98" t="s">
        <v>513</v>
      </c>
      <c r="B98" t="s">
        <v>523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1.7916666666666668E-2</v>
      </c>
      <c r="K98" s="86">
        <v>7.8049242424242424E-2</v>
      </c>
      <c r="L98">
        <v>898</v>
      </c>
      <c r="Q98" t="str">
        <f t="shared" ref="Q98:Q129" si="8">_xlfn.CONCAT(A98,B98)</f>
        <v>ACCCGROSBEAK</v>
      </c>
    </row>
    <row r="99" spans="1:17" x14ac:dyDescent="0.3">
      <c r="A99" t="s">
        <v>513</v>
      </c>
      <c r="B99" t="s">
        <v>524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1.7632575757575757E-2</v>
      </c>
      <c r="K99" s="86">
        <v>7.6912878787878794E-2</v>
      </c>
      <c r="L99">
        <v>956</v>
      </c>
      <c r="Q99" t="str">
        <f t="shared" si="8"/>
        <v>ACCCLUBBOCK</v>
      </c>
    </row>
    <row r="100" spans="1:17" x14ac:dyDescent="0.3">
      <c r="A100" t="s">
        <v>513</v>
      </c>
      <c r="B100" t="s">
        <v>525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1.7367424242424243E-2</v>
      </c>
      <c r="K100" s="86">
        <v>7.5890151515151508E-2</v>
      </c>
      <c r="L100">
        <v>1022</v>
      </c>
      <c r="Q100" t="str">
        <f t="shared" si="8"/>
        <v>ACCCGALVESTON</v>
      </c>
    </row>
    <row r="101" spans="1:17" x14ac:dyDescent="0.3">
      <c r="A101" t="s">
        <v>513</v>
      </c>
      <c r="B101" t="s">
        <v>526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1.7272727272727273E-2</v>
      </c>
      <c r="K101" s="86">
        <v>7.5397727272727269E-2</v>
      </c>
      <c r="L101">
        <v>1036</v>
      </c>
      <c r="Q101" t="str">
        <f t="shared" si="8"/>
        <v>ACCCDRAKE</v>
      </c>
    </row>
    <row r="102" spans="1:17" x14ac:dyDescent="0.3">
      <c r="A102" t="s">
        <v>513</v>
      </c>
      <c r="B102" t="s">
        <v>527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1.712121212121212E-2</v>
      </c>
      <c r="K102" s="86">
        <v>7.4621212121212116E-2</v>
      </c>
      <c r="L102">
        <v>1042</v>
      </c>
      <c r="Q102" t="str">
        <f t="shared" si="8"/>
        <v>ACCCCURLEW</v>
      </c>
    </row>
    <row r="103" spans="1:17" x14ac:dyDescent="0.3">
      <c r="A103" t="s">
        <v>513</v>
      </c>
      <c r="B103" t="s">
        <v>528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1.7178030303030303E-2</v>
      </c>
      <c r="K103" s="86">
        <v>7.5208333333333335E-2</v>
      </c>
      <c r="L103">
        <v>1050</v>
      </c>
      <c r="Q103" t="str">
        <f t="shared" si="8"/>
        <v>ACCCPLANO</v>
      </c>
    </row>
    <row r="104" spans="1:17" x14ac:dyDescent="0.3">
      <c r="A104" t="s">
        <v>513</v>
      </c>
      <c r="B104" t="s">
        <v>529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1.7083333333333332E-2</v>
      </c>
      <c r="K104" s="86">
        <v>7.4848484848484845E-2</v>
      </c>
      <c r="L104">
        <v>1076</v>
      </c>
      <c r="Q104" t="str">
        <f t="shared" si="8"/>
        <v>ACCCCORPUS_CHRISTI</v>
      </c>
    </row>
    <row r="105" spans="1:17" x14ac:dyDescent="0.3">
      <c r="A105" t="s">
        <v>513</v>
      </c>
      <c r="B105" t="s">
        <v>530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1.693181818181818E-2</v>
      </c>
      <c r="K105" s="86">
        <v>7.4147727272727268E-2</v>
      </c>
      <c r="L105">
        <v>1106</v>
      </c>
      <c r="Q105" t="str">
        <f t="shared" si="8"/>
        <v>ACCCARLINGTON</v>
      </c>
    </row>
    <row r="106" spans="1:17" x14ac:dyDescent="0.3">
      <c r="A106" t="s">
        <v>513</v>
      </c>
      <c r="B106" t="s">
        <v>531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1.6837121212121213E-2</v>
      </c>
      <c r="K106" s="86">
        <v>7.3863636363636367E-2</v>
      </c>
      <c r="L106">
        <v>1146</v>
      </c>
      <c r="Q106" t="str">
        <f t="shared" si="8"/>
        <v>ACCCCARDINAL</v>
      </c>
    </row>
    <row r="107" spans="1:17" x14ac:dyDescent="0.3">
      <c r="A107" t="s">
        <v>513</v>
      </c>
      <c r="B107" t="s">
        <v>532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1.6647727272727272E-2</v>
      </c>
      <c r="K107" s="86">
        <v>7.3011363636363638E-2</v>
      </c>
      <c r="L107">
        <v>1189</v>
      </c>
      <c r="Q107" t="str">
        <f t="shared" si="8"/>
        <v>ACCCFORT_WORTH</v>
      </c>
    </row>
    <row r="108" spans="1:17" x14ac:dyDescent="0.3">
      <c r="A108" t="s">
        <v>513</v>
      </c>
      <c r="B108" t="s">
        <v>533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1.659090909090909E-2</v>
      </c>
      <c r="K108" s="86">
        <v>7.2916666666666671E-2</v>
      </c>
      <c r="L108">
        <v>1212</v>
      </c>
      <c r="Q108" t="str">
        <f t="shared" si="8"/>
        <v>ACCCEL_PASO</v>
      </c>
    </row>
    <row r="109" spans="1:17" x14ac:dyDescent="0.3">
      <c r="A109" t="s">
        <v>513</v>
      </c>
      <c r="B109" t="s">
        <v>534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1.640151515151515E-2</v>
      </c>
      <c r="K109" s="86">
        <v>7.2102272727272723E-2</v>
      </c>
      <c r="L109">
        <v>1257</v>
      </c>
      <c r="Q109" t="str">
        <f t="shared" si="8"/>
        <v>ACCCBEAUMONT</v>
      </c>
    </row>
    <row r="110" spans="1:17" x14ac:dyDescent="0.3">
      <c r="A110" t="s">
        <v>513</v>
      </c>
      <c r="B110" t="s">
        <v>535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1.6306818181818179E-2</v>
      </c>
      <c r="K110" s="86">
        <v>7.1723484848484842E-2</v>
      </c>
      <c r="L110">
        <v>1302</v>
      </c>
      <c r="Q110" t="str">
        <f t="shared" si="8"/>
        <v>ACCCSAN_ANTONIO</v>
      </c>
    </row>
    <row r="111" spans="1:17" x14ac:dyDescent="0.3">
      <c r="A111" t="s">
        <v>513</v>
      </c>
      <c r="B111" t="s">
        <v>536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1.6193181818181818E-2</v>
      </c>
      <c r="K111" s="86">
        <v>7.1363636363636365E-2</v>
      </c>
      <c r="L111">
        <v>1331</v>
      </c>
      <c r="Q111" t="str">
        <f t="shared" si="8"/>
        <v>ACCCBITTERN</v>
      </c>
    </row>
    <row r="112" spans="1:17" x14ac:dyDescent="0.3">
      <c r="A112" t="s">
        <v>513</v>
      </c>
      <c r="B112" t="s">
        <v>537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1.5757575757575755E-2</v>
      </c>
      <c r="K112" s="86">
        <v>6.9545454545454549E-2</v>
      </c>
      <c r="L112">
        <v>1434</v>
      </c>
      <c r="Q112" t="str">
        <f t="shared" si="8"/>
        <v>ACCCDALLAS</v>
      </c>
    </row>
    <row r="113" spans="1:17" x14ac:dyDescent="0.3">
      <c r="A113" t="s">
        <v>513</v>
      </c>
      <c r="B113" t="s">
        <v>538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1.5549242424242425E-2</v>
      </c>
      <c r="K113" s="86">
        <v>6.8655303030303025E-2</v>
      </c>
      <c r="L113">
        <v>1502</v>
      </c>
      <c r="Q113" t="str">
        <f t="shared" si="8"/>
        <v>ACCCHOUSTON</v>
      </c>
    </row>
    <row r="114" spans="1:17" x14ac:dyDescent="0.3">
      <c r="A114" t="s">
        <v>513</v>
      </c>
      <c r="B114" t="s">
        <v>539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1.5568181818181816E-2</v>
      </c>
      <c r="K114" s="86">
        <v>6.8806818181818177E-2</v>
      </c>
      <c r="L114">
        <v>1502</v>
      </c>
      <c r="Q114" t="str">
        <f t="shared" si="8"/>
        <v>ACCCLAPWING</v>
      </c>
    </row>
    <row r="115" spans="1:17" x14ac:dyDescent="0.3">
      <c r="A115" t="s">
        <v>513</v>
      </c>
      <c r="B115" t="s">
        <v>540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1.5416666666666665E-2</v>
      </c>
      <c r="K115" s="86">
        <v>6.8125000000000005E-2</v>
      </c>
      <c r="L115">
        <v>1555</v>
      </c>
      <c r="Q115" t="str">
        <f t="shared" si="8"/>
        <v>ACCCFALCON</v>
      </c>
    </row>
    <row r="116" spans="1:17" x14ac:dyDescent="0.3">
      <c r="A116" t="s">
        <v>513</v>
      </c>
      <c r="B116" t="s">
        <v>541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1.4678030303030302E-2</v>
      </c>
      <c r="K116" s="86">
        <v>6.5246212121212108E-2</v>
      </c>
      <c r="L116">
        <v>1808</v>
      </c>
      <c r="Q116" t="str">
        <f t="shared" si="8"/>
        <v>ACCCBLUEBIRD</v>
      </c>
    </row>
    <row r="117" spans="1:17" x14ac:dyDescent="0.3">
      <c r="A117" t="s">
        <v>584</v>
      </c>
      <c r="B117" t="s">
        <v>366</v>
      </c>
      <c r="C117">
        <v>266.8</v>
      </c>
      <c r="D117" t="s">
        <v>429</v>
      </c>
      <c r="E117">
        <v>0.64200000000000002</v>
      </c>
      <c r="F117">
        <v>6.1899999999999997E-2</v>
      </c>
      <c r="G117">
        <v>6.3299999999999995E-2</v>
      </c>
      <c r="I117">
        <v>7.6200000000000004E-2</v>
      </c>
      <c r="J117">
        <v>0.56499999999999995</v>
      </c>
      <c r="K117">
        <v>8.7999999999999995E-2</v>
      </c>
      <c r="M117">
        <v>366.9</v>
      </c>
      <c r="N117">
        <v>9.6999999999999993</v>
      </c>
      <c r="O117">
        <v>11.4</v>
      </c>
      <c r="Q117" t="str">
        <f t="shared" si="8"/>
        <v>ACSSPartridge</v>
      </c>
    </row>
    <row r="118" spans="1:17" x14ac:dyDescent="0.3">
      <c r="A118" t="s">
        <v>584</v>
      </c>
      <c r="B118" t="s">
        <v>367</v>
      </c>
      <c r="C118">
        <v>336.4</v>
      </c>
      <c r="D118" t="s">
        <v>422</v>
      </c>
      <c r="E118">
        <v>0.74099999999999999</v>
      </c>
      <c r="F118">
        <v>4.8800000000000003E-2</v>
      </c>
      <c r="G118">
        <v>4.99E-2</v>
      </c>
      <c r="I118">
        <v>6.0100000000000001E-2</v>
      </c>
      <c r="J118">
        <v>0.54400000000000004</v>
      </c>
      <c r="K118">
        <v>8.4000000000000005E-2</v>
      </c>
      <c r="M118">
        <v>526.4</v>
      </c>
      <c r="N118">
        <v>16.3</v>
      </c>
      <c r="O118">
        <v>19.100000000000001</v>
      </c>
      <c r="Q118" t="str">
        <f t="shared" si="8"/>
        <v>ACSSOriole</v>
      </c>
    </row>
    <row r="119" spans="1:17" x14ac:dyDescent="0.3">
      <c r="A119" t="s">
        <v>584</v>
      </c>
      <c r="B119" t="s">
        <v>453</v>
      </c>
      <c r="C119">
        <v>336.4</v>
      </c>
      <c r="D119" t="s">
        <v>429</v>
      </c>
      <c r="E119">
        <v>0.72</v>
      </c>
      <c r="F119">
        <v>4.9200000000000001E-2</v>
      </c>
      <c r="G119">
        <v>5.0299999999999997E-2</v>
      </c>
      <c r="I119">
        <v>6.0499999999999998E-2</v>
      </c>
      <c r="J119">
        <v>0.54900000000000004</v>
      </c>
      <c r="K119">
        <v>8.5000000000000006E-2</v>
      </c>
      <c r="M119">
        <v>462</v>
      </c>
      <c r="N119">
        <v>12.3</v>
      </c>
      <c r="O119">
        <v>14.4</v>
      </c>
      <c r="Q119" t="str">
        <f t="shared" si="8"/>
        <v>ACSSLinnet</v>
      </c>
    </row>
    <row r="120" spans="1:17" x14ac:dyDescent="0.3">
      <c r="A120" t="s">
        <v>584</v>
      </c>
      <c r="B120" t="s">
        <v>585</v>
      </c>
      <c r="C120">
        <v>397.5</v>
      </c>
      <c r="D120" t="s">
        <v>422</v>
      </c>
      <c r="E120">
        <v>0.80600000000000005</v>
      </c>
      <c r="F120">
        <v>4.1300000000000003E-2</v>
      </c>
      <c r="G120">
        <v>4.2299999999999997E-2</v>
      </c>
      <c r="I120">
        <v>5.0900000000000001E-2</v>
      </c>
      <c r="J120">
        <v>0.53300000000000003</v>
      </c>
      <c r="K120">
        <v>8.2000000000000003E-2</v>
      </c>
      <c r="M120">
        <v>621.79999999999995</v>
      </c>
      <c r="N120">
        <v>19.3</v>
      </c>
      <c r="O120">
        <v>22.6</v>
      </c>
      <c r="Q120" t="str">
        <f t="shared" si="8"/>
        <v>ACSSLark</v>
      </c>
    </row>
    <row r="121" spans="1:17" x14ac:dyDescent="0.3">
      <c r="A121" t="s">
        <v>584</v>
      </c>
      <c r="B121" t="s">
        <v>369</v>
      </c>
      <c r="C121">
        <v>397.5</v>
      </c>
      <c r="D121" t="s">
        <v>429</v>
      </c>
      <c r="E121">
        <v>0.78300000000000003</v>
      </c>
      <c r="F121">
        <v>4.1599999999999998E-2</v>
      </c>
      <c r="G121">
        <v>4.2599999999999999E-2</v>
      </c>
      <c r="I121">
        <v>5.1200000000000002E-2</v>
      </c>
      <c r="J121">
        <v>0.53900000000000003</v>
      </c>
      <c r="K121">
        <v>8.4000000000000005E-2</v>
      </c>
      <c r="M121">
        <v>546</v>
      </c>
      <c r="N121">
        <v>14.2</v>
      </c>
      <c r="O121">
        <v>16.5</v>
      </c>
      <c r="Q121" t="str">
        <f t="shared" si="8"/>
        <v>ACSSIbis</v>
      </c>
    </row>
    <row r="122" spans="1:17" x14ac:dyDescent="0.3">
      <c r="A122" t="s">
        <v>584</v>
      </c>
      <c r="B122" t="s">
        <v>371</v>
      </c>
      <c r="C122">
        <v>477</v>
      </c>
      <c r="D122" t="s">
        <v>422</v>
      </c>
      <c r="E122">
        <v>0.88300000000000001</v>
      </c>
      <c r="F122">
        <v>3.44E-2</v>
      </c>
      <c r="G122">
        <v>3.5299999999999998E-2</v>
      </c>
      <c r="I122">
        <v>4.24E-2</v>
      </c>
      <c r="J122">
        <v>0.51700000000000002</v>
      </c>
      <c r="K122">
        <v>0.08</v>
      </c>
      <c r="M122">
        <v>746.4</v>
      </c>
      <c r="N122">
        <v>22.7</v>
      </c>
      <c r="O122">
        <v>26.7</v>
      </c>
      <c r="Q122" t="str">
        <f t="shared" si="8"/>
        <v>ACSSHen</v>
      </c>
    </row>
    <row r="123" spans="1:17" x14ac:dyDescent="0.3">
      <c r="A123" t="s">
        <v>584</v>
      </c>
      <c r="B123" t="s">
        <v>451</v>
      </c>
      <c r="C123">
        <v>477</v>
      </c>
      <c r="D123" t="s">
        <v>429</v>
      </c>
      <c r="E123">
        <v>0.85799999999999998</v>
      </c>
      <c r="F123">
        <v>3.4700000000000002E-2</v>
      </c>
      <c r="G123">
        <v>3.5499999999999997E-2</v>
      </c>
      <c r="I123">
        <v>4.2700000000000002E-2</v>
      </c>
      <c r="J123">
        <v>0.52200000000000002</v>
      </c>
      <c r="K123">
        <v>8.1000000000000003E-2</v>
      </c>
      <c r="M123">
        <v>655.29999999999995</v>
      </c>
      <c r="N123">
        <v>17.100000000000001</v>
      </c>
      <c r="O123">
        <v>19.8</v>
      </c>
      <c r="Q123" t="str">
        <f t="shared" si="8"/>
        <v>ACSSHawk</v>
      </c>
    </row>
    <row r="124" spans="1:17" x14ac:dyDescent="0.3">
      <c r="A124" t="s">
        <v>584</v>
      </c>
      <c r="B124" t="s">
        <v>370</v>
      </c>
      <c r="C124">
        <v>477</v>
      </c>
      <c r="D124" t="s">
        <v>457</v>
      </c>
      <c r="E124">
        <v>0.84599999999999997</v>
      </c>
      <c r="F124">
        <v>3.4799999999999998E-2</v>
      </c>
      <c r="G124">
        <v>3.5700000000000003E-2</v>
      </c>
      <c r="I124">
        <v>4.2900000000000001E-2</v>
      </c>
      <c r="J124">
        <v>0.52400000000000002</v>
      </c>
      <c r="K124">
        <v>8.2000000000000003E-2</v>
      </c>
      <c r="M124">
        <v>613.9</v>
      </c>
      <c r="N124">
        <v>14.2</v>
      </c>
      <c r="O124">
        <v>16.399999999999999</v>
      </c>
      <c r="Q124" t="str">
        <f t="shared" si="8"/>
        <v>ACSSFlicker</v>
      </c>
    </row>
    <row r="125" spans="1:17" x14ac:dyDescent="0.3">
      <c r="A125" t="s">
        <v>584</v>
      </c>
      <c r="B125" t="s">
        <v>586</v>
      </c>
      <c r="C125">
        <v>556.5</v>
      </c>
      <c r="D125" t="s">
        <v>422</v>
      </c>
      <c r="E125">
        <v>0.95299999999999996</v>
      </c>
      <c r="F125">
        <v>2.9499999999999998E-2</v>
      </c>
      <c r="G125">
        <v>3.0300000000000001E-2</v>
      </c>
      <c r="I125">
        <v>3.6400000000000002E-2</v>
      </c>
      <c r="J125">
        <v>0.505</v>
      </c>
      <c r="K125">
        <v>7.9000000000000001E-2</v>
      </c>
      <c r="M125">
        <v>870.7</v>
      </c>
      <c r="N125">
        <v>26.5</v>
      </c>
      <c r="O125">
        <v>31.1</v>
      </c>
      <c r="Q125" t="str">
        <f t="shared" si="8"/>
        <v>ACSSEagle</v>
      </c>
    </row>
    <row r="126" spans="1:17" x14ac:dyDescent="0.3">
      <c r="A126" t="s">
        <v>584</v>
      </c>
      <c r="B126" t="s">
        <v>374</v>
      </c>
      <c r="C126">
        <v>556.5</v>
      </c>
      <c r="D126" t="s">
        <v>429</v>
      </c>
      <c r="E126">
        <v>0.92700000000000005</v>
      </c>
      <c r="F126">
        <v>2.9700000000000001E-2</v>
      </c>
      <c r="G126">
        <v>3.0499999999999999E-2</v>
      </c>
      <c r="I126">
        <v>3.6700000000000003E-2</v>
      </c>
      <c r="J126">
        <v>0.51</v>
      </c>
      <c r="K126">
        <v>0.08</v>
      </c>
      <c r="M126">
        <v>765.2</v>
      </c>
      <c r="N126">
        <v>19.899999999999999</v>
      </c>
      <c r="O126">
        <v>23.1</v>
      </c>
      <c r="Q126" t="str">
        <f t="shared" si="8"/>
        <v>ACSSDove</v>
      </c>
    </row>
    <row r="127" spans="1:17" x14ac:dyDescent="0.3">
      <c r="A127" t="s">
        <v>584</v>
      </c>
      <c r="B127" t="s">
        <v>373</v>
      </c>
      <c r="C127">
        <v>556.5</v>
      </c>
      <c r="D127" t="s">
        <v>457</v>
      </c>
      <c r="E127">
        <v>0.91400000000000003</v>
      </c>
      <c r="F127">
        <v>2.98E-2</v>
      </c>
      <c r="G127">
        <v>3.0700000000000002E-2</v>
      </c>
      <c r="I127">
        <v>3.6799999999999999E-2</v>
      </c>
      <c r="J127">
        <v>0.51200000000000001</v>
      </c>
      <c r="K127">
        <v>0.08</v>
      </c>
      <c r="M127">
        <v>716.1</v>
      </c>
      <c r="N127">
        <v>16.600000000000001</v>
      </c>
      <c r="O127">
        <v>19.100000000000001</v>
      </c>
      <c r="Q127" t="str">
        <f t="shared" si="8"/>
        <v>ACSSParakeet</v>
      </c>
    </row>
    <row r="128" spans="1:17" x14ac:dyDescent="0.3">
      <c r="A128" t="s">
        <v>584</v>
      </c>
      <c r="B128" t="s">
        <v>587</v>
      </c>
      <c r="C128">
        <v>605</v>
      </c>
      <c r="D128" t="s">
        <v>457</v>
      </c>
      <c r="E128">
        <v>0.95299999999999996</v>
      </c>
      <c r="F128">
        <v>2.7400000000000001E-2</v>
      </c>
      <c r="G128">
        <v>2.8199999999999999E-2</v>
      </c>
      <c r="I128">
        <v>3.39E-2</v>
      </c>
      <c r="J128">
        <v>0.505</v>
      </c>
      <c r="K128">
        <v>7.9000000000000001E-2</v>
      </c>
      <c r="M128">
        <v>778.8</v>
      </c>
      <c r="N128">
        <v>18.100000000000001</v>
      </c>
      <c r="O128">
        <v>20.8</v>
      </c>
      <c r="Q128" t="str">
        <f t="shared" si="8"/>
        <v>ACSSPeacock</v>
      </c>
    </row>
    <row r="129" spans="1:17" x14ac:dyDescent="0.3">
      <c r="A129" t="s">
        <v>584</v>
      </c>
      <c r="B129" t="s">
        <v>588</v>
      </c>
      <c r="C129">
        <v>636</v>
      </c>
      <c r="D129" t="s">
        <v>604</v>
      </c>
      <c r="E129">
        <v>1.0189999999999999</v>
      </c>
      <c r="F129">
        <v>2.58E-2</v>
      </c>
      <c r="G129">
        <v>2.6599999999999999E-2</v>
      </c>
      <c r="I129">
        <v>3.1899999999999998E-2</v>
      </c>
      <c r="J129">
        <v>0.495</v>
      </c>
      <c r="K129">
        <v>7.6999999999999999E-2</v>
      </c>
      <c r="M129">
        <v>987.2</v>
      </c>
      <c r="N129">
        <v>30.9</v>
      </c>
      <c r="O129">
        <v>36.6</v>
      </c>
      <c r="Q129" t="str">
        <f t="shared" si="8"/>
        <v>ACSSEgret</v>
      </c>
    </row>
    <row r="130" spans="1:17" x14ac:dyDescent="0.3">
      <c r="A130" t="s">
        <v>584</v>
      </c>
      <c r="B130" t="s">
        <v>376</v>
      </c>
      <c r="C130">
        <v>636</v>
      </c>
      <c r="D130" t="s">
        <v>429</v>
      </c>
      <c r="E130">
        <v>0.99</v>
      </c>
      <c r="F130">
        <v>2.5999999999999999E-2</v>
      </c>
      <c r="G130">
        <v>2.6800000000000001E-2</v>
      </c>
      <c r="I130">
        <v>3.2099999999999997E-2</v>
      </c>
      <c r="J130">
        <v>0.5</v>
      </c>
      <c r="K130">
        <v>7.8E-2</v>
      </c>
      <c r="M130">
        <v>874.2</v>
      </c>
      <c r="N130">
        <v>22.4</v>
      </c>
      <c r="O130">
        <v>26</v>
      </c>
      <c r="Q130" t="str">
        <f t="shared" ref="Q130:Q161" si="9">_xlfn.CONCAT(A130,B130)</f>
        <v>ACSSGrosbeak</v>
      </c>
    </row>
    <row r="131" spans="1:17" x14ac:dyDescent="0.3">
      <c r="A131" t="s">
        <v>584</v>
      </c>
      <c r="B131" t="s">
        <v>375</v>
      </c>
      <c r="C131">
        <v>636</v>
      </c>
      <c r="D131" t="s">
        <v>457</v>
      </c>
      <c r="E131">
        <v>0.97699999999999998</v>
      </c>
      <c r="F131">
        <v>2.6100000000000002E-2</v>
      </c>
      <c r="G131">
        <v>2.69E-2</v>
      </c>
      <c r="I131">
        <v>3.2300000000000002E-2</v>
      </c>
      <c r="J131">
        <v>0.502</v>
      </c>
      <c r="K131">
        <v>7.9000000000000001E-2</v>
      </c>
      <c r="M131">
        <v>818.2</v>
      </c>
      <c r="N131">
        <v>19</v>
      </c>
      <c r="O131">
        <v>21.9</v>
      </c>
      <c r="Q131" t="str">
        <f t="shared" si="9"/>
        <v>ACSSRook</v>
      </c>
    </row>
    <row r="132" spans="1:17" x14ac:dyDescent="0.3">
      <c r="A132" t="s">
        <v>584</v>
      </c>
      <c r="B132" t="s">
        <v>589</v>
      </c>
      <c r="C132">
        <v>666.6</v>
      </c>
      <c r="D132" t="s">
        <v>457</v>
      </c>
      <c r="E132">
        <v>1</v>
      </c>
      <c r="F132">
        <v>2.4899999999999999E-2</v>
      </c>
      <c r="G132">
        <v>2.5700000000000001E-2</v>
      </c>
      <c r="I132">
        <v>3.0800000000000001E-2</v>
      </c>
      <c r="J132">
        <v>0.498</v>
      </c>
      <c r="K132">
        <v>7.8E-2</v>
      </c>
      <c r="M132">
        <v>857.9</v>
      </c>
      <c r="N132">
        <v>19.899999999999999</v>
      </c>
      <c r="O132">
        <v>22.9</v>
      </c>
      <c r="Q132" t="str">
        <f t="shared" si="9"/>
        <v>ACSSFlamingo</v>
      </c>
    </row>
    <row r="133" spans="1:17" x14ac:dyDescent="0.3">
      <c r="A133" t="s">
        <v>584</v>
      </c>
      <c r="B133" t="s">
        <v>590</v>
      </c>
      <c r="C133">
        <v>715.5</v>
      </c>
      <c r="D133" t="s">
        <v>604</v>
      </c>
      <c r="E133">
        <v>1.081</v>
      </c>
      <c r="F133">
        <v>2.3E-2</v>
      </c>
      <c r="G133">
        <v>2.3699999999999999E-2</v>
      </c>
      <c r="I133">
        <v>2.8400000000000002E-2</v>
      </c>
      <c r="J133">
        <v>0.48599999999999999</v>
      </c>
      <c r="K133">
        <v>7.5999999999999998E-2</v>
      </c>
      <c r="M133">
        <v>1109</v>
      </c>
      <c r="N133">
        <v>34</v>
      </c>
      <c r="O133">
        <v>39.799999999999997</v>
      </c>
      <c r="Q133" t="str">
        <f t="shared" si="9"/>
        <v>ACSSRedwing</v>
      </c>
    </row>
    <row r="134" spans="1:17" x14ac:dyDescent="0.3">
      <c r="A134" t="s">
        <v>584</v>
      </c>
      <c r="B134" t="s">
        <v>591</v>
      </c>
      <c r="C134">
        <v>715.5</v>
      </c>
      <c r="D134" t="s">
        <v>429</v>
      </c>
      <c r="E134">
        <v>1.0509999999999999</v>
      </c>
      <c r="F134">
        <v>2.3099999999999999E-2</v>
      </c>
      <c r="G134">
        <v>2.3800000000000002E-2</v>
      </c>
      <c r="I134">
        <v>2.86E-2</v>
      </c>
      <c r="J134">
        <v>0.49</v>
      </c>
      <c r="K134">
        <v>7.6999999999999999E-2</v>
      </c>
      <c r="M134">
        <v>983.7</v>
      </c>
      <c r="N134">
        <v>25.2</v>
      </c>
      <c r="O134">
        <v>29.3</v>
      </c>
      <c r="Q134" t="str">
        <f t="shared" si="9"/>
        <v>ACSSStarling</v>
      </c>
    </row>
    <row r="135" spans="1:17" x14ac:dyDescent="0.3">
      <c r="A135" t="s">
        <v>584</v>
      </c>
      <c r="B135" t="s">
        <v>592</v>
      </c>
      <c r="C135">
        <v>795</v>
      </c>
      <c r="D135" t="s">
        <v>604</v>
      </c>
      <c r="E135">
        <v>1.1399999999999999</v>
      </c>
      <c r="F135">
        <v>2.07E-2</v>
      </c>
      <c r="G135">
        <v>2.1299999999999999E-2</v>
      </c>
      <c r="I135">
        <v>2.5600000000000001E-2</v>
      </c>
      <c r="J135">
        <v>0.47699999999999998</v>
      </c>
      <c r="K135">
        <v>7.3999999999999996E-2</v>
      </c>
      <c r="M135">
        <v>1234</v>
      </c>
      <c r="N135">
        <v>37.9</v>
      </c>
      <c r="O135">
        <v>44.3</v>
      </c>
      <c r="Q135" t="str">
        <f t="shared" si="9"/>
        <v>ACSSMallard</v>
      </c>
    </row>
    <row r="136" spans="1:17" x14ac:dyDescent="0.3">
      <c r="A136" t="s">
        <v>584</v>
      </c>
      <c r="B136" t="s">
        <v>593</v>
      </c>
      <c r="C136">
        <v>795</v>
      </c>
      <c r="D136" t="s">
        <v>415</v>
      </c>
      <c r="E136">
        <v>1.0920000000000001</v>
      </c>
      <c r="F136">
        <v>2.0899999999999998E-2</v>
      </c>
      <c r="G136">
        <v>2.1600000000000001E-2</v>
      </c>
      <c r="I136">
        <v>2.6700000000000002E-2</v>
      </c>
      <c r="J136">
        <v>0.48399999999999999</v>
      </c>
      <c r="K136">
        <v>7.5999999999999998E-2</v>
      </c>
      <c r="M136">
        <v>1022</v>
      </c>
      <c r="N136">
        <v>23.3</v>
      </c>
      <c r="O136">
        <v>26.9</v>
      </c>
      <c r="Q136" t="str">
        <f t="shared" si="9"/>
        <v>ACSSCondor</v>
      </c>
    </row>
    <row r="137" spans="1:17" x14ac:dyDescent="0.3">
      <c r="A137" t="s">
        <v>584</v>
      </c>
      <c r="B137" t="s">
        <v>378</v>
      </c>
      <c r="C137">
        <v>795</v>
      </c>
      <c r="D137" t="s">
        <v>406</v>
      </c>
      <c r="E137">
        <v>1.0629999999999999</v>
      </c>
      <c r="F137">
        <v>2.1000000000000001E-2</v>
      </c>
      <c r="G137">
        <v>2.18E-2</v>
      </c>
      <c r="I137">
        <v>2.63E-2</v>
      </c>
      <c r="J137">
        <v>0.48799999999999999</v>
      </c>
      <c r="K137">
        <v>7.5999999999999998E-2</v>
      </c>
      <c r="M137">
        <v>895</v>
      </c>
      <c r="N137">
        <v>15.2</v>
      </c>
      <c r="O137">
        <v>17.399999999999999</v>
      </c>
      <c r="Q137" t="str">
        <f t="shared" si="9"/>
        <v>ACSSTern</v>
      </c>
    </row>
    <row r="138" spans="1:17" x14ac:dyDescent="0.3">
      <c r="A138" t="s">
        <v>584</v>
      </c>
      <c r="B138" t="s">
        <v>377</v>
      </c>
      <c r="C138">
        <v>795</v>
      </c>
      <c r="D138" t="s">
        <v>429</v>
      </c>
      <c r="E138">
        <v>1.1080000000000001</v>
      </c>
      <c r="F138">
        <v>2.0799999999999999E-2</v>
      </c>
      <c r="G138">
        <v>2.1499999999999998E-2</v>
      </c>
      <c r="I138">
        <v>2.58E-2</v>
      </c>
      <c r="J138">
        <v>0.48199999999999998</v>
      </c>
      <c r="K138">
        <v>7.5999999999999998E-2</v>
      </c>
      <c r="M138">
        <v>1093</v>
      </c>
      <c r="N138">
        <v>28</v>
      </c>
      <c r="O138">
        <v>32.6</v>
      </c>
      <c r="Q138" t="str">
        <f t="shared" si="9"/>
        <v>ACSSDrake</v>
      </c>
    </row>
    <row r="139" spans="1:17" x14ac:dyDescent="0.3">
      <c r="A139" t="s">
        <v>584</v>
      </c>
      <c r="B139" t="s">
        <v>594</v>
      </c>
      <c r="C139">
        <v>795</v>
      </c>
      <c r="D139" t="s">
        <v>457</v>
      </c>
      <c r="E139">
        <v>1.0920000000000001</v>
      </c>
      <c r="F139">
        <v>2.0899999999999998E-2</v>
      </c>
      <c r="G139">
        <v>2.1600000000000001E-2</v>
      </c>
      <c r="I139">
        <v>2.5899999999999999E-2</v>
      </c>
      <c r="J139">
        <v>0.48399999999999999</v>
      </c>
      <c r="K139">
        <v>7.5999999999999998E-2</v>
      </c>
      <c r="M139">
        <v>1023</v>
      </c>
      <c r="N139">
        <v>23.3</v>
      </c>
      <c r="O139">
        <v>26.9</v>
      </c>
      <c r="Q139" t="str">
        <f t="shared" si="9"/>
        <v>ACSSCuckoo</v>
      </c>
    </row>
    <row r="140" spans="1:17" x14ac:dyDescent="0.3">
      <c r="A140" t="s">
        <v>584</v>
      </c>
      <c r="B140" t="s">
        <v>595</v>
      </c>
      <c r="C140">
        <v>900</v>
      </c>
      <c r="D140" t="s">
        <v>415</v>
      </c>
      <c r="E140">
        <v>1.1619999999999999</v>
      </c>
      <c r="F140">
        <v>1.84E-2</v>
      </c>
      <c r="G140">
        <v>1.9199999999999998E-2</v>
      </c>
      <c r="I140">
        <v>2.3599999999999999E-2</v>
      </c>
      <c r="J140">
        <v>0.47399999999999998</v>
      </c>
      <c r="K140">
        <v>7.3999999999999996E-2</v>
      </c>
      <c r="M140">
        <v>1158</v>
      </c>
      <c r="N140">
        <v>26.4</v>
      </c>
      <c r="O140">
        <v>30.5</v>
      </c>
      <c r="Q140" t="str">
        <f t="shared" si="9"/>
        <v>ACSSCanary</v>
      </c>
    </row>
    <row r="141" spans="1:17" x14ac:dyDescent="0.3">
      <c r="A141" t="s">
        <v>584</v>
      </c>
      <c r="B141" t="s">
        <v>596</v>
      </c>
      <c r="C141">
        <v>900</v>
      </c>
      <c r="D141" t="s">
        <v>406</v>
      </c>
      <c r="E141">
        <v>1.131</v>
      </c>
      <c r="F141">
        <v>1.8599999999999998E-2</v>
      </c>
      <c r="G141">
        <v>1.9400000000000001E-2</v>
      </c>
      <c r="I141">
        <v>2.3300000000000001E-2</v>
      </c>
      <c r="J141">
        <v>0.47899999999999998</v>
      </c>
      <c r="K141">
        <v>7.5999999999999998E-2</v>
      </c>
      <c r="M141">
        <v>1013</v>
      </c>
      <c r="N141">
        <v>17</v>
      </c>
      <c r="O141">
        <v>19.2</v>
      </c>
      <c r="Q141" t="str">
        <f t="shared" si="9"/>
        <v>ACSSRuddy</v>
      </c>
    </row>
    <row r="142" spans="1:17" x14ac:dyDescent="0.3">
      <c r="A142" t="s">
        <v>584</v>
      </c>
      <c r="B142" t="s">
        <v>380</v>
      </c>
      <c r="C142">
        <v>954</v>
      </c>
      <c r="D142" t="s">
        <v>415</v>
      </c>
      <c r="E142">
        <v>1.196</v>
      </c>
      <c r="F142">
        <v>1.7399999999999999E-2</v>
      </c>
      <c r="G142">
        <v>1.8100000000000002E-2</v>
      </c>
      <c r="I142">
        <v>2.23E-2</v>
      </c>
      <c r="J142">
        <v>0.47</v>
      </c>
      <c r="K142">
        <v>7.5999999999999998E-2</v>
      </c>
      <c r="M142">
        <v>1227</v>
      </c>
      <c r="N142">
        <v>28</v>
      </c>
      <c r="O142">
        <v>32.299999999999997</v>
      </c>
      <c r="Q142" t="str">
        <f t="shared" si="9"/>
        <v>ACSSCardinal</v>
      </c>
    </row>
    <row r="143" spans="1:17" x14ac:dyDescent="0.3">
      <c r="A143" t="s">
        <v>584</v>
      </c>
      <c r="B143" t="s">
        <v>379</v>
      </c>
      <c r="C143">
        <v>954</v>
      </c>
      <c r="D143" t="s">
        <v>406</v>
      </c>
      <c r="E143">
        <v>1.165</v>
      </c>
      <c r="F143">
        <v>1.7500000000000002E-2</v>
      </c>
      <c r="G143">
        <v>1.83E-2</v>
      </c>
      <c r="I143">
        <v>2.2100000000000002E-2</v>
      </c>
      <c r="J143">
        <v>0.47399999999999998</v>
      </c>
      <c r="K143">
        <v>7.4999999999999997E-2</v>
      </c>
      <c r="M143">
        <v>1074</v>
      </c>
      <c r="N143">
        <v>18</v>
      </c>
      <c r="O143">
        <v>20.399999999999999</v>
      </c>
      <c r="Q143" t="str">
        <f t="shared" si="9"/>
        <v>ACSSRail</v>
      </c>
    </row>
    <row r="144" spans="1:17" x14ac:dyDescent="0.3">
      <c r="A144" t="s">
        <v>584</v>
      </c>
      <c r="B144" t="s">
        <v>381</v>
      </c>
      <c r="C144">
        <v>1033.5</v>
      </c>
      <c r="D144" t="s">
        <v>415</v>
      </c>
      <c r="E144">
        <v>1.2450000000000001</v>
      </c>
      <c r="F144">
        <v>1.61E-2</v>
      </c>
      <c r="G144">
        <v>1.6799999999999999E-2</v>
      </c>
      <c r="I144">
        <v>2.06E-2</v>
      </c>
      <c r="J144">
        <v>0.46400000000000002</v>
      </c>
      <c r="K144">
        <v>7.2999999999999995E-2</v>
      </c>
      <c r="M144">
        <v>1329</v>
      </c>
      <c r="N144">
        <v>30.3</v>
      </c>
      <c r="O144">
        <v>35</v>
      </c>
      <c r="Q144" t="str">
        <f t="shared" si="9"/>
        <v>ACSSCurlew</v>
      </c>
    </row>
    <row r="145" spans="1:17" x14ac:dyDescent="0.3">
      <c r="A145" t="s">
        <v>584</v>
      </c>
      <c r="B145" t="s">
        <v>447</v>
      </c>
      <c r="C145">
        <v>1033.5</v>
      </c>
      <c r="D145" t="s">
        <v>406</v>
      </c>
      <c r="E145">
        <v>1.212</v>
      </c>
      <c r="F145">
        <v>1.6199999999999999E-2</v>
      </c>
      <c r="G145">
        <v>1.7000000000000001E-2</v>
      </c>
      <c r="I145">
        <v>2.0400000000000001E-2</v>
      </c>
      <c r="J145">
        <v>0.46800000000000003</v>
      </c>
      <c r="K145">
        <v>7.3999999999999996E-2</v>
      </c>
      <c r="M145">
        <v>1163</v>
      </c>
      <c r="N145">
        <v>19.5</v>
      </c>
      <c r="O145">
        <v>22</v>
      </c>
      <c r="Q145" t="str">
        <f t="shared" si="9"/>
        <v>ACSSOrtolan</v>
      </c>
    </row>
    <row r="146" spans="1:17" x14ac:dyDescent="0.3">
      <c r="A146" t="s">
        <v>584</v>
      </c>
      <c r="B146" t="s">
        <v>449</v>
      </c>
      <c r="C146">
        <v>1113</v>
      </c>
      <c r="D146" t="s">
        <v>410</v>
      </c>
      <c r="E146">
        <v>1.2929999999999999</v>
      </c>
      <c r="F146">
        <v>1.4999999999999999E-2</v>
      </c>
      <c r="G146">
        <v>1.5699999999999999E-2</v>
      </c>
      <c r="I146">
        <v>1.9300000000000001E-2</v>
      </c>
      <c r="J146">
        <v>0.45800000000000002</v>
      </c>
      <c r="K146">
        <v>7.0000000000000007E-2</v>
      </c>
      <c r="M146">
        <v>1430</v>
      </c>
      <c r="N146">
        <v>33.200000000000003</v>
      </c>
      <c r="O146">
        <v>38.700000000000003</v>
      </c>
      <c r="Q146" t="str">
        <f t="shared" si="9"/>
        <v>ACSSFinch</v>
      </c>
    </row>
    <row r="147" spans="1:17" x14ac:dyDescent="0.3">
      <c r="A147" t="s">
        <v>584</v>
      </c>
      <c r="B147" t="s">
        <v>382</v>
      </c>
      <c r="C147">
        <v>1113</v>
      </c>
      <c r="D147" t="s">
        <v>406</v>
      </c>
      <c r="E147">
        <v>1.2589999999999999</v>
      </c>
      <c r="F147">
        <v>1.4999999999999999E-2</v>
      </c>
      <c r="G147">
        <v>1.5900000000000001E-2</v>
      </c>
      <c r="I147">
        <v>1.9E-2</v>
      </c>
      <c r="J147">
        <v>0.46200000000000002</v>
      </c>
      <c r="K147">
        <v>7.2999999999999995E-2</v>
      </c>
      <c r="M147">
        <v>1254</v>
      </c>
      <c r="N147">
        <v>21.1</v>
      </c>
      <c r="O147">
        <v>23.8</v>
      </c>
      <c r="Q147" t="str">
        <f t="shared" si="9"/>
        <v>ACSSBluejay</v>
      </c>
    </row>
    <row r="148" spans="1:17" x14ac:dyDescent="0.3">
      <c r="A148" t="s">
        <v>584</v>
      </c>
      <c r="B148" t="s">
        <v>597</v>
      </c>
      <c r="C148">
        <v>1192.5</v>
      </c>
      <c r="D148" t="s">
        <v>410</v>
      </c>
      <c r="E148">
        <v>1.3380000000000001</v>
      </c>
      <c r="F148">
        <v>1.4E-2</v>
      </c>
      <c r="G148">
        <v>1.47E-2</v>
      </c>
      <c r="I148">
        <v>1.7999999999999999E-2</v>
      </c>
      <c r="J148">
        <v>0.45200000000000001</v>
      </c>
      <c r="K148">
        <v>7.0999999999999994E-2</v>
      </c>
      <c r="M148">
        <v>1531</v>
      </c>
      <c r="N148">
        <v>35.5</v>
      </c>
      <c r="O148">
        <v>41.5</v>
      </c>
      <c r="Q148" t="str">
        <f t="shared" si="9"/>
        <v>ACSSGrackle</v>
      </c>
    </row>
    <row r="149" spans="1:17" x14ac:dyDescent="0.3">
      <c r="A149" t="s">
        <v>584</v>
      </c>
      <c r="B149" t="s">
        <v>432</v>
      </c>
      <c r="C149">
        <v>1192.5</v>
      </c>
      <c r="D149" t="s">
        <v>406</v>
      </c>
      <c r="E149">
        <v>1.302</v>
      </c>
      <c r="F149">
        <v>1.4E-2</v>
      </c>
      <c r="G149">
        <v>1.49E-2</v>
      </c>
      <c r="I149">
        <v>1.78E-2</v>
      </c>
      <c r="J149">
        <v>0.45600000000000002</v>
      </c>
      <c r="K149">
        <v>7.1999999999999995E-2</v>
      </c>
      <c r="M149">
        <v>1342</v>
      </c>
      <c r="N149">
        <v>23.5</v>
      </c>
      <c r="O149">
        <v>25.4</v>
      </c>
      <c r="Q149" t="str">
        <f t="shared" si="9"/>
        <v>ACSSBunting</v>
      </c>
    </row>
    <row r="150" spans="1:17" x14ac:dyDescent="0.3">
      <c r="A150" t="s">
        <v>584</v>
      </c>
      <c r="B150" t="s">
        <v>460</v>
      </c>
      <c r="C150">
        <v>1272</v>
      </c>
      <c r="D150" t="s">
        <v>410</v>
      </c>
      <c r="E150">
        <v>1.3819999999999999</v>
      </c>
      <c r="F150">
        <v>1.3100000000000001E-2</v>
      </c>
      <c r="G150">
        <v>1.3899999999999999E-2</v>
      </c>
      <c r="I150">
        <v>1.6899999999999998E-2</v>
      </c>
      <c r="J150">
        <v>0.44700000000000001</v>
      </c>
      <c r="K150">
        <v>7.0000000000000007E-2</v>
      </c>
      <c r="M150">
        <v>1634</v>
      </c>
      <c r="N150">
        <v>37.299999999999997</v>
      </c>
      <c r="O150">
        <v>43</v>
      </c>
      <c r="Q150" t="str">
        <f t="shared" si="9"/>
        <v>ACSSPheasant</v>
      </c>
    </row>
    <row r="151" spans="1:17" x14ac:dyDescent="0.3">
      <c r="A151" t="s">
        <v>584</v>
      </c>
      <c r="B151" t="s">
        <v>383</v>
      </c>
      <c r="C151">
        <v>1272</v>
      </c>
      <c r="D151" t="s">
        <v>406</v>
      </c>
      <c r="E151">
        <v>1.345</v>
      </c>
      <c r="F151">
        <v>1.32E-2</v>
      </c>
      <c r="G151">
        <v>1.4E-2</v>
      </c>
      <c r="I151">
        <v>1.67E-2</v>
      </c>
      <c r="J151">
        <v>0.45100000000000001</v>
      </c>
      <c r="K151">
        <v>7.1999999999999995E-2</v>
      </c>
      <c r="M151">
        <v>1432</v>
      </c>
      <c r="N151">
        <v>24</v>
      </c>
      <c r="O151">
        <v>27.1</v>
      </c>
      <c r="Q151" t="str">
        <f t="shared" si="9"/>
        <v>ACSSBittern</v>
      </c>
    </row>
    <row r="152" spans="1:17" x14ac:dyDescent="0.3">
      <c r="A152" t="s">
        <v>584</v>
      </c>
      <c r="B152" t="s">
        <v>598</v>
      </c>
      <c r="C152">
        <v>1351</v>
      </c>
      <c r="D152" t="s">
        <v>410</v>
      </c>
      <c r="E152">
        <v>1.4239999999999999</v>
      </c>
      <c r="F152">
        <v>1.2E-2</v>
      </c>
      <c r="G152">
        <v>1.2999999999999999E-2</v>
      </c>
      <c r="I152">
        <v>1.6E-2</v>
      </c>
      <c r="J152">
        <v>0.442</v>
      </c>
      <c r="K152">
        <v>7.0000000000000007E-2</v>
      </c>
      <c r="M152">
        <v>1735</v>
      </c>
      <c r="N152">
        <v>39.6</v>
      </c>
      <c r="O152">
        <v>45.6</v>
      </c>
      <c r="Q152" t="str">
        <f t="shared" si="9"/>
        <v>ACSSMartin</v>
      </c>
    </row>
    <row r="153" spans="1:17" x14ac:dyDescent="0.3">
      <c r="A153" t="s">
        <v>584</v>
      </c>
      <c r="B153" t="s">
        <v>599</v>
      </c>
      <c r="C153">
        <v>1351</v>
      </c>
      <c r="D153" t="s">
        <v>406</v>
      </c>
      <c r="E153">
        <v>1.3859999999999999</v>
      </c>
      <c r="F153">
        <v>1.24E-2</v>
      </c>
      <c r="G153">
        <v>1.32E-2</v>
      </c>
      <c r="I153">
        <v>1.5800000000000002E-2</v>
      </c>
      <c r="J153">
        <v>0.44700000000000001</v>
      </c>
      <c r="K153">
        <v>7.0999999999999994E-2</v>
      </c>
      <c r="M153">
        <v>1521</v>
      </c>
      <c r="N153">
        <v>25.5</v>
      </c>
      <c r="O153">
        <v>28.8</v>
      </c>
      <c r="Q153" t="str">
        <f t="shared" si="9"/>
        <v>ACSSDipper</v>
      </c>
    </row>
    <row r="154" spans="1:17" x14ac:dyDescent="0.3">
      <c r="A154" t="s">
        <v>584</v>
      </c>
      <c r="B154" t="s">
        <v>461</v>
      </c>
      <c r="C154">
        <v>1431</v>
      </c>
      <c r="D154" t="s">
        <v>410</v>
      </c>
      <c r="E154">
        <v>1.4650000000000001</v>
      </c>
      <c r="F154">
        <v>1.2E-2</v>
      </c>
      <c r="G154">
        <v>1.2E-2</v>
      </c>
      <c r="I154">
        <v>1.4999999999999999E-2</v>
      </c>
      <c r="J154">
        <v>0.438</v>
      </c>
      <c r="K154">
        <v>6.9000000000000006E-2</v>
      </c>
      <c r="M154">
        <v>1838</v>
      </c>
      <c r="N154">
        <v>41.9</v>
      </c>
      <c r="O154">
        <v>48.3</v>
      </c>
      <c r="Q154" t="str">
        <f t="shared" si="9"/>
        <v>ACSSPlover</v>
      </c>
    </row>
    <row r="155" spans="1:17" x14ac:dyDescent="0.3">
      <c r="A155" t="s">
        <v>584</v>
      </c>
      <c r="B155" t="s">
        <v>439</v>
      </c>
      <c r="C155">
        <v>1431</v>
      </c>
      <c r="D155" t="s">
        <v>406</v>
      </c>
      <c r="E155">
        <v>1.427</v>
      </c>
      <c r="F155">
        <v>1.2E-2</v>
      </c>
      <c r="G155">
        <v>1.2999999999999999E-2</v>
      </c>
      <c r="I155">
        <v>1.4999999999999999E-2</v>
      </c>
      <c r="J155">
        <v>0.442</v>
      </c>
      <c r="K155">
        <v>7.0000000000000007E-2</v>
      </c>
      <c r="M155">
        <v>1611</v>
      </c>
      <c r="N155">
        <v>27</v>
      </c>
      <c r="O155">
        <v>30.5</v>
      </c>
      <c r="Q155" t="str">
        <f t="shared" si="9"/>
        <v>ACSSBobolink</v>
      </c>
    </row>
    <row r="156" spans="1:17" x14ac:dyDescent="0.3">
      <c r="A156" t="s">
        <v>584</v>
      </c>
      <c r="B156" t="s">
        <v>385</v>
      </c>
      <c r="C156">
        <v>1590</v>
      </c>
      <c r="D156" t="s">
        <v>410</v>
      </c>
      <c r="E156">
        <v>1.5449999999999999</v>
      </c>
      <c r="F156">
        <v>1.0999999999999999E-2</v>
      </c>
      <c r="G156">
        <v>1.0999999999999999E-2</v>
      </c>
      <c r="I156">
        <v>1.4E-2</v>
      </c>
      <c r="J156">
        <v>0.43</v>
      </c>
      <c r="K156">
        <v>6.8000000000000005E-2</v>
      </c>
      <c r="M156">
        <v>2042</v>
      </c>
      <c r="N156">
        <v>46.6</v>
      </c>
      <c r="O156">
        <v>53.7</v>
      </c>
      <c r="Q156" t="str">
        <f t="shared" si="9"/>
        <v>ACSSFalcon</v>
      </c>
    </row>
    <row r="157" spans="1:17" x14ac:dyDescent="0.3">
      <c r="A157" t="s">
        <v>584</v>
      </c>
      <c r="B157" t="s">
        <v>384</v>
      </c>
      <c r="C157">
        <v>1590</v>
      </c>
      <c r="D157" t="s">
        <v>406</v>
      </c>
      <c r="E157">
        <v>1.504</v>
      </c>
      <c r="F157">
        <v>1.0999999999999999E-2</v>
      </c>
      <c r="G157">
        <v>1.2E-2</v>
      </c>
      <c r="I157">
        <v>1.4E-2</v>
      </c>
      <c r="J157">
        <v>0.434</v>
      </c>
      <c r="K157">
        <v>6.9000000000000006E-2</v>
      </c>
      <c r="M157">
        <v>1790</v>
      </c>
      <c r="N157">
        <v>29.6</v>
      </c>
      <c r="O157">
        <v>33.5</v>
      </c>
      <c r="Q157" t="str">
        <f t="shared" si="9"/>
        <v>ACSSLapwing</v>
      </c>
    </row>
    <row r="158" spans="1:17" x14ac:dyDescent="0.3">
      <c r="A158" t="s">
        <v>584</v>
      </c>
      <c r="B158" t="s">
        <v>600</v>
      </c>
      <c r="C158">
        <v>1780</v>
      </c>
      <c r="D158" t="s">
        <v>421</v>
      </c>
      <c r="E158">
        <v>1.6020000000000001</v>
      </c>
      <c r="F158">
        <v>8.9999999999999993E-3</v>
      </c>
      <c r="G158">
        <v>0.01</v>
      </c>
      <c r="I158">
        <v>1.2E-2</v>
      </c>
      <c r="J158">
        <v>0.42399999999999999</v>
      </c>
      <c r="K158">
        <v>6.7000000000000004E-2</v>
      </c>
      <c r="M158">
        <v>2072</v>
      </c>
      <c r="N158">
        <v>38.200000000000003</v>
      </c>
      <c r="O158">
        <v>43.9</v>
      </c>
      <c r="Q158" t="str">
        <f t="shared" si="9"/>
        <v>ACSSChukar*</v>
      </c>
    </row>
    <row r="159" spans="1:17" x14ac:dyDescent="0.3">
      <c r="A159" t="s">
        <v>584</v>
      </c>
      <c r="B159" t="s">
        <v>601</v>
      </c>
      <c r="C159">
        <v>2156</v>
      </c>
      <c r="D159" t="s">
        <v>421</v>
      </c>
      <c r="E159">
        <v>1.762</v>
      </c>
      <c r="F159">
        <v>8.0000000000000002E-3</v>
      </c>
      <c r="G159">
        <v>8.9999999999999993E-3</v>
      </c>
      <c r="I159">
        <v>0.01</v>
      </c>
      <c r="J159">
        <v>0.40899999999999997</v>
      </c>
      <c r="K159">
        <v>6.5000000000000002E-2</v>
      </c>
      <c r="M159">
        <v>2508</v>
      </c>
      <c r="N159">
        <v>45.5</v>
      </c>
      <c r="O159">
        <v>51.7</v>
      </c>
      <c r="Q159" t="str">
        <f t="shared" si="9"/>
        <v>ACSSBluebird*</v>
      </c>
    </row>
    <row r="160" spans="1:17" x14ac:dyDescent="0.3">
      <c r="A160" t="s">
        <v>584</v>
      </c>
      <c r="B160" t="s">
        <v>602</v>
      </c>
      <c r="C160">
        <v>2167</v>
      </c>
      <c r="D160" t="s">
        <v>419</v>
      </c>
      <c r="E160">
        <v>1.7350000000000001</v>
      </c>
      <c r="F160">
        <v>8.0000000000000002E-3</v>
      </c>
      <c r="G160">
        <v>8.9999999999999993E-3</v>
      </c>
      <c r="I160">
        <v>0.01</v>
      </c>
      <c r="J160">
        <v>0.41099999999999998</v>
      </c>
      <c r="K160">
        <v>6.8000000000000005E-2</v>
      </c>
      <c r="M160">
        <v>2301</v>
      </c>
      <c r="N160">
        <v>30.8</v>
      </c>
      <c r="O160">
        <v>34.1</v>
      </c>
      <c r="Q160" t="str">
        <f t="shared" si="9"/>
        <v>ACSSKiwi*</v>
      </c>
    </row>
    <row r="161" spans="1:17" x14ac:dyDescent="0.3">
      <c r="A161" t="s">
        <v>584</v>
      </c>
      <c r="B161" t="s">
        <v>603</v>
      </c>
      <c r="C161">
        <v>2312</v>
      </c>
      <c r="D161" t="s">
        <v>605</v>
      </c>
      <c r="E161">
        <v>1.802</v>
      </c>
      <c r="F161">
        <v>7.0000000000000001E-3</v>
      </c>
      <c r="G161">
        <v>8.9999999999999993E-3</v>
      </c>
      <c r="I161">
        <v>0.01</v>
      </c>
      <c r="J161">
        <v>0.40500000000000003</v>
      </c>
      <c r="K161">
        <v>6.5000000000000002E-2</v>
      </c>
      <c r="M161">
        <v>2523</v>
      </c>
      <c r="N161">
        <v>38.1</v>
      </c>
      <c r="O161">
        <v>43</v>
      </c>
      <c r="Q161" t="str">
        <f t="shared" si="9"/>
        <v>ACSSThrasher*</v>
      </c>
    </row>
    <row r="162" spans="1:17" x14ac:dyDescent="0.3">
      <c r="Q162" t="str">
        <f t="shared" ref="Q162:Q193" si="10">_xlfn.CONCAT(A162,B162)</f>
        <v/>
      </c>
    </row>
    <row r="163" spans="1:17" x14ac:dyDescent="0.3">
      <c r="Q163" t="str">
        <f t="shared" si="10"/>
        <v/>
      </c>
    </row>
    <row r="164" spans="1:17" x14ac:dyDescent="0.3">
      <c r="Q164" t="str">
        <f t="shared" si="10"/>
        <v/>
      </c>
    </row>
    <row r="165" spans="1:17" x14ac:dyDescent="0.3">
      <c r="Q165" t="str">
        <f t="shared" si="10"/>
        <v/>
      </c>
    </row>
    <row r="166" spans="1:17" x14ac:dyDescent="0.3">
      <c r="Q166" t="str">
        <f t="shared" si="10"/>
        <v/>
      </c>
    </row>
    <row r="167" spans="1:17" x14ac:dyDescent="0.3">
      <c r="Q167" t="str">
        <f t="shared" si="10"/>
        <v/>
      </c>
    </row>
    <row r="168" spans="1:17" x14ac:dyDescent="0.3">
      <c r="Q168" t="str">
        <f t="shared" si="10"/>
        <v/>
      </c>
    </row>
    <row r="169" spans="1:17" x14ac:dyDescent="0.3">
      <c r="Q169" t="str">
        <f t="shared" si="10"/>
        <v/>
      </c>
    </row>
    <row r="170" spans="1:17" x14ac:dyDescent="0.3">
      <c r="Q170" t="str">
        <f t="shared" si="10"/>
        <v/>
      </c>
    </row>
    <row r="171" spans="1:17" x14ac:dyDescent="0.3">
      <c r="Q171" t="str">
        <f t="shared" si="10"/>
        <v/>
      </c>
    </row>
    <row r="172" spans="1:17" x14ac:dyDescent="0.3">
      <c r="Q172" t="str">
        <f t="shared" si="10"/>
        <v/>
      </c>
    </row>
    <row r="173" spans="1:17" x14ac:dyDescent="0.3">
      <c r="Q173" t="str">
        <f t="shared" si="10"/>
        <v/>
      </c>
    </row>
    <row r="174" spans="1:17" x14ac:dyDescent="0.3">
      <c r="Q174" t="str">
        <f t="shared" si="10"/>
        <v/>
      </c>
    </row>
    <row r="175" spans="1:17" x14ac:dyDescent="0.3">
      <c r="Q175" t="str">
        <f t="shared" si="10"/>
        <v/>
      </c>
    </row>
    <row r="176" spans="1:17" x14ac:dyDescent="0.3">
      <c r="Q176" t="str">
        <f t="shared" si="10"/>
        <v/>
      </c>
    </row>
    <row r="177" spans="17:17" x14ac:dyDescent="0.3">
      <c r="Q177" t="str">
        <f t="shared" si="10"/>
        <v/>
      </c>
    </row>
    <row r="178" spans="17:17" x14ac:dyDescent="0.3">
      <c r="Q178" t="str">
        <f t="shared" si="10"/>
        <v/>
      </c>
    </row>
    <row r="179" spans="17:17" x14ac:dyDescent="0.3">
      <c r="Q179" t="str">
        <f t="shared" si="10"/>
        <v/>
      </c>
    </row>
    <row r="180" spans="17:17" x14ac:dyDescent="0.3">
      <c r="Q180" t="str">
        <f t="shared" si="10"/>
        <v/>
      </c>
    </row>
    <row r="181" spans="17:17" x14ac:dyDescent="0.3">
      <c r="Q181" t="str">
        <f t="shared" si="10"/>
        <v/>
      </c>
    </row>
    <row r="182" spans="17:17" x14ac:dyDescent="0.3">
      <c r="Q182" t="str">
        <f t="shared" si="10"/>
        <v/>
      </c>
    </row>
    <row r="183" spans="17:17" x14ac:dyDescent="0.3">
      <c r="Q183" t="str">
        <f t="shared" si="10"/>
        <v/>
      </c>
    </row>
    <row r="184" spans="17:17" x14ac:dyDescent="0.3">
      <c r="Q184" t="str">
        <f t="shared" si="10"/>
        <v/>
      </c>
    </row>
    <row r="185" spans="17:17" x14ac:dyDescent="0.3">
      <c r="Q185" t="str">
        <f t="shared" si="10"/>
        <v/>
      </c>
    </row>
    <row r="186" spans="17:17" x14ac:dyDescent="0.3">
      <c r="Q186" t="str">
        <f t="shared" si="10"/>
        <v/>
      </c>
    </row>
    <row r="187" spans="17:17" x14ac:dyDescent="0.3">
      <c r="Q187" t="str">
        <f t="shared" si="10"/>
        <v/>
      </c>
    </row>
    <row r="188" spans="17:17" x14ac:dyDescent="0.3">
      <c r="Q188" t="str">
        <f t="shared" si="10"/>
        <v/>
      </c>
    </row>
    <row r="189" spans="17:17" x14ac:dyDescent="0.3">
      <c r="Q189" t="str">
        <f t="shared" si="10"/>
        <v/>
      </c>
    </row>
    <row r="190" spans="17:17" x14ac:dyDescent="0.3">
      <c r="Q190" t="str">
        <f t="shared" si="10"/>
        <v/>
      </c>
    </row>
    <row r="191" spans="17:17" x14ac:dyDescent="0.3">
      <c r="Q191" t="str">
        <f t="shared" si="10"/>
        <v/>
      </c>
    </row>
    <row r="192" spans="17:17" x14ac:dyDescent="0.3">
      <c r="Q192" t="str">
        <f t="shared" si="10"/>
        <v/>
      </c>
    </row>
    <row r="193" spans="17:17" x14ac:dyDescent="0.3">
      <c r="Q193" t="str">
        <f t="shared" si="10"/>
        <v/>
      </c>
    </row>
    <row r="194" spans="17:17" x14ac:dyDescent="0.3">
      <c r="Q194" t="str">
        <f t="shared" ref="Q194:Q200" si="11">_xlfn.CONCAT(A194,B194)</f>
        <v/>
      </c>
    </row>
    <row r="195" spans="17:17" x14ac:dyDescent="0.3">
      <c r="Q195" t="str">
        <f t="shared" si="11"/>
        <v/>
      </c>
    </row>
    <row r="196" spans="17:17" x14ac:dyDescent="0.3">
      <c r="Q196" t="str">
        <f t="shared" si="11"/>
        <v/>
      </c>
    </row>
    <row r="197" spans="17:17" x14ac:dyDescent="0.3">
      <c r="Q197" t="str">
        <f t="shared" si="11"/>
        <v/>
      </c>
    </row>
    <row r="198" spans="17:17" x14ac:dyDescent="0.3">
      <c r="Q198" t="str">
        <f t="shared" si="11"/>
        <v/>
      </c>
    </row>
    <row r="199" spans="17:17" x14ac:dyDescent="0.3">
      <c r="Q199" t="str">
        <f t="shared" si="11"/>
        <v/>
      </c>
    </row>
    <row r="200" spans="17:17" x14ac:dyDescent="0.3">
      <c r="Q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7"/>
  <sheetViews>
    <sheetView workbookViewId="0">
      <selection activeCell="H25" sqref="H25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547</v>
      </c>
      <c r="B1" t="s">
        <v>556</v>
      </c>
      <c r="C1" t="s">
        <v>553</v>
      </c>
      <c r="D1" t="s">
        <v>582</v>
      </c>
      <c r="E1" t="s">
        <v>462</v>
      </c>
      <c r="F1" t="s">
        <v>554</v>
      </c>
      <c r="G1" t="s">
        <v>555</v>
      </c>
      <c r="H1" t="s">
        <v>542</v>
      </c>
      <c r="I1" t="s">
        <v>583</v>
      </c>
    </row>
    <row r="2" spans="1:9" x14ac:dyDescent="0.3">
      <c r="A2" t="s">
        <v>407</v>
      </c>
      <c r="B2" t="s">
        <v>573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574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575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576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577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578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579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580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581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557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558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559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560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561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562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563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564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565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566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567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568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569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570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571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572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I26" sqref="I26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A2" sqref="A2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TL_Geometry</vt:lpstr>
      <vt:lpstr>Neighboring</vt:lpstr>
      <vt:lpstr>TL_dataset</vt:lpstr>
      <vt:lpstr>Conductors</vt:lpstr>
      <vt:lpstr>G_wire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2024-11-11T23:22:32Z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