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AF3A8B58-2676-49C6-B513-B61BED24B8D3}" xr6:coauthVersionLast="47" xr6:coauthVersionMax="47" xr10:uidLastSave="{00000000-0000-0000-0000-000000000000}"/>
  <bookViews>
    <workbookView xWindow="-28920" yWindow="-2850" windowWidth="29040" windowHeight="15720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Sheet3" sheetId="10" r:id="rId6"/>
    <sheet name="Validation" sheetId="4" r:id="rId7"/>
    <sheet name="Sources" sheetId="5" r:id="rId8"/>
    <sheet name="TL_Geometry (2)" sheetId="6" r:id="rId9"/>
  </sheets>
  <definedNames>
    <definedName name="ExternalData_1" localSheetId="5" hidden="1">Sheet3!$B$2:$O$28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0" l="1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3" i="10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P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P29" i="7" s="1"/>
  <c r="J29" i="7"/>
  <c r="H29" i="7"/>
  <c r="G29" i="7"/>
  <c r="P30" i="7"/>
  <c r="K28" i="7"/>
  <c r="P28" i="7" s="1"/>
  <c r="J28" i="7"/>
  <c r="H28" i="7"/>
  <c r="G28" i="7"/>
  <c r="K27" i="7"/>
  <c r="P27" i="7" s="1"/>
  <c r="J27" i="7"/>
  <c r="H27" i="7"/>
  <c r="G27" i="7"/>
  <c r="K25" i="7"/>
  <c r="P25" i="7" s="1"/>
  <c r="J25" i="7"/>
  <c r="H25" i="7"/>
  <c r="G25" i="7"/>
  <c r="G22" i="7"/>
  <c r="J22" i="7"/>
  <c r="K22" i="7"/>
  <c r="P22" i="7" s="1"/>
  <c r="F22" i="7"/>
  <c r="P21" i="7"/>
  <c r="P38" i="7"/>
  <c r="P39" i="7"/>
  <c r="P40" i="7"/>
  <c r="P41" i="7"/>
  <c r="P42" i="7"/>
  <c r="P43" i="7"/>
  <c r="P45" i="7"/>
  <c r="P46" i="7"/>
  <c r="P47" i="7"/>
  <c r="P48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8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9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<sst xmlns="http://schemas.openxmlformats.org/spreadsheetml/2006/main" count="1896" uniqueCount="605">
  <si>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</si>
  <si>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</si>
  <si>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</si>
  <si>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</si>
  <si>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</si>
  <si>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</si>
  <si>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</si>
  <si>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</si>
  <si>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</si>
  <si>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</si>
  <si>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</si>
  <si>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</si>
  <si>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</si>
  <si>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</si>
  <si>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</si>
  <si>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</si>
  <si>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</si>
  <si>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</si>
  <si>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</si>
  <si>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</si>
  <si>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</si>
  <si>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</si>
  <si>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</si>
  <si>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</si>
  <si>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</si>
  <si>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</si>
  <si>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</si>
  <si>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</si>
  <si>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</si>
  <si>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</si>
  <si>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</si>
  <si>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</si>
  <si>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</si>
  <si>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</si>
  <si>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</si>
  <si>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</si>
  <si>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</si>
  <si>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</si>
  <si>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</si>
  <si>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</si>
  <si>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</si>
  <si>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</si>
  <si>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</si>
  <si>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</si>
  <si>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</si>
  <si>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</si>
  <si>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</si>
  <si>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</si>
  <si>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</si>
  <si>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</si>
  <si>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</si>
  <si>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</si>
  <si>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</si>
  <si>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</si>
  <si>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</si>
  <si>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</si>
  <si>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</si>
  <si>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</si>
  <si>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</si>
  <si>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</si>
  <si>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</si>
  <si>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</si>
  <si>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</si>
  <si>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</si>
  <si>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</si>
  <si>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</si>
  <si>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</si>
  <si>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</si>
  <si>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</si>
  <si>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</si>
  <si>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</si>
  <si>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</si>
  <si>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</si>
  <si>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</si>
  <si>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</si>
  <si>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</si>
  <si>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</si>
  <si>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</si>
  <si>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</si>
  <si>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</si>
  <si>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</si>
  <si>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</si>
  <si>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</si>
  <si>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</si>
  <si>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</si>
  <si>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</si>
  <si>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</si>
  <si>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</si>
  <si>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</si>
  <si>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</si>
  <si>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</si>
  <si>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</si>
  <si>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</si>
  <si>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</si>
  <si>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</si>
  <si>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</si>
  <si>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</si>
  <si>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</si>
  <si>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</si>
  <si>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</si>
  <si>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</si>
  <si>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</si>
  <si>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</si>
  <si>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</si>
  <si>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</si>
  <si>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</si>
  <si>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</si>
  <si>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</si>
  <si>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</si>
  <si>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</si>
  <si>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</si>
  <si>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</si>
  <si>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</si>
  <si>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</si>
  <si>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</si>
  <si>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</si>
  <si>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</si>
  <si>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</si>
  <si>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</si>
  <si>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</si>
  <si>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</si>
  <si>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</si>
  <si>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</si>
  <si>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</si>
  <si>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</si>
  <si>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</si>
  <si>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</si>
  <si>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</si>
  <si>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</si>
  <si>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</si>
  <si>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</si>
  <si>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</si>
  <si>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</si>
  <si>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</si>
  <si>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</si>
  <si>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</si>
  <si>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</si>
  <si>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</si>
  <si>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</si>
  <si>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</si>
  <si>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</si>
  <si>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</si>
  <si>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</si>
  <si>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</si>
  <si>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</si>
  <si>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</si>
  <si>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</si>
  <si>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</si>
  <si>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</si>
  <si>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</si>
  <si>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</si>
  <si>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</si>
  <si>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</si>
  <si>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</si>
  <si>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</si>
  <si>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</si>
  <si>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</si>
  <si>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</si>
  <si>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</si>
  <si>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</si>
  <si>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</si>
  <si>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</si>
  <si>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</si>
  <si>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</si>
  <si>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</si>
  <si>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</si>
  <si>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</si>
  <si>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</si>
  <si>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</si>
  <si>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</si>
  <si>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</si>
  <si>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</si>
  <si>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</si>
  <si>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</si>
  <si>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</si>
  <si>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</si>
  <si>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</si>
  <si>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</si>
  <si>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</si>
  <si>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</si>
  <si>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</si>
  <si>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</si>
  <si>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</si>
  <si>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</si>
  <si>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</si>
  <si>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</si>
  <si>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</si>
  <si>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</si>
  <si>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</si>
  <si>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</si>
  <si>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</si>
  <si>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</si>
  <si>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</si>
  <si>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</si>
  <si>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</si>
  <si>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</si>
  <si>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</si>
  <si>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</si>
  <si>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</si>
  <si>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</si>
  <si>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</si>
  <si>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</si>
  <si>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</si>
  <si>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</si>
  <si>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</si>
  <si>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</si>
  <si>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</si>
  <si>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</si>
  <si>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</si>
  <si>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</si>
  <si>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</si>
  <si>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</si>
  <si>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</si>
  <si>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</si>
  <si>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</si>
  <si>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</si>
  <si>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</si>
  <si>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</si>
  <si>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</si>
  <si>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</si>
  <si>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</si>
  <si>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</si>
  <si>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</si>
  <si>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</si>
  <si>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</si>
  <si>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</si>
  <si>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</si>
  <si>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</si>
  <si>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</si>
  <si>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</si>
  <si>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</si>
  <si>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</si>
  <si>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</si>
  <si>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</si>
  <si>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</si>
  <si>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</si>
  <si>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</si>
  <si>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</si>
  <si>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</si>
  <si>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</si>
  <si>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</si>
  <si>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</si>
  <si>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</si>
  <si>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</si>
  <si>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</si>
  <si>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</si>
  <si>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</si>
  <si>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</si>
  <si>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</si>
  <si>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</si>
  <si>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</si>
  <si>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</si>
  <si>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</si>
  <si>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</si>
  <si>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</si>
  <si>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</si>
  <si>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</si>
  <si>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</si>
  <si>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</si>
  <si>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</si>
  <si>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</si>
  <si>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</si>
  <si>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</si>
  <si>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</si>
  <si>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</si>
  <si>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</si>
  <si>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</si>
  <si>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</si>
  <si>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</si>
  <si>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</si>
  <si>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</si>
  <si>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</si>
  <si>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</si>
  <si>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</si>
  <si>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</si>
  <si>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</si>
  <si>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</si>
  <si>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</si>
  <si>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</si>
  <si>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</si>
  <si>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</si>
  <si>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</si>
  <si>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</si>
  <si>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</si>
  <si>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</si>
  <si>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</si>
  <si>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</si>
  <si>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</si>
  <si>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</si>
  <si>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</si>
  <si>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</si>
  <si>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</si>
  <si>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</si>
  <si>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</si>
  <si>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</si>
  <si>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</si>
  <si>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</si>
  <si>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</si>
  <si>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</si>
  <si>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</si>
  <si>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</si>
  <si>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</si>
  <si>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</si>
  <si>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</si>
  <si>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</si>
  <si>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</si>
  <si>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</si>
  <si>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</si>
  <si>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</si>
  <si>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</si>
  <si>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</si>
  <si>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</si>
  <si>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</si>
  <si>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</si>
  <si>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</si>
  <si>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</si>
  <si>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</si>
  <si>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</si>
  <si>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</si>
  <si>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</si>
  <si>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</si>
  <si>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</si>
  <si>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</si>
  <si>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</si>
  <si>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</si>
  <si>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</si>
  <si>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</si>
  <si>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</si>
  <si>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</si>
  <si>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</si>
  <si>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</si>
  <si>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</si>
  <si>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</si>
  <si>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</si>
  <si>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</si>
  <si>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</si>
  <si>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</si>
  <si>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</si>
  <si>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</si>
  <si>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</si>
  <si>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</si>
  <si>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</si>
  <si>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</si>
  <si>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</si>
  <si>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</si>
  <si>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</si>
  <si>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</si>
  <si>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</si>
  <si>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</si>
  <si>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</si>
  <si>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</si>
  <si>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</si>
  <si>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</si>
  <si>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</si>
  <si>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</si>
  <si>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</si>
  <si>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</si>
  <si>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</si>
  <si>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</si>
  <si>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</si>
  <si>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</si>
  <si>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</si>
  <si>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</si>
  <si>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</si>
  <si>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</si>
  <si>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</si>
  <si>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</si>
  <si>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</si>
  <si>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</si>
  <si>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</si>
  <si>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</si>
  <si>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</si>
  <si>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</si>
  <si>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</si>
  <si>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</si>
  <si>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</si>
  <si>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</si>
  <si>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</si>
  <si>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</si>
  <si>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</si>
  <si>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</si>
  <si>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</si>
  <si>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</si>
  <si>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</si>
  <si>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</si>
  <si>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</si>
  <si>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</si>
  <si>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</si>
  <si>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</si>
  <si>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</si>
  <si>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</si>
  <si>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</si>
  <si>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</si>
  <si>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</si>
  <si>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</si>
  <si>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</si>
  <si>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</si>
  <si>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</si>
  <si>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</si>
  <si>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</si>
  <si>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</si>
  <si>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</si>
  <si>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</si>
  <si>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</si>
  <si>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</si>
  <si>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</si>
  <si>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</si>
  <si>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</si>
  <si>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</si>
  <si>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</si>
  <si>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</si>
  <si>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</si>
  <si>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</si>
  <si>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</si>
  <si>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</si>
  <si>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</si>
  <si>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</si>
  <si>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</si>
  <si>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</si>
  <si>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</si>
  <si>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</si>
  <si>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</si>
  <si>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</si>
  <si>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</si>
  <si>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</si>
  <si>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</si>
  <si>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</si>
  <si>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</si>
  <si>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</si>
  <si>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</si>
  <si>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</si>
  <si>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</si>
  <si>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</si>
  <si>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</si>
  <si>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</si>
  <si>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</si>
  <si>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</si>
  <si>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</si>
  <si>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</si>
  <si>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</si>
  <si>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</si>
  <si>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</si>
  <si>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</si>
  <si>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</si>
  <si>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</si>
  <si>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</si>
  <si>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</si>
  <si>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</si>
  <si>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</si>
  <si>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</si>
  <si>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</si>
  <si>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</si>
  <si>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</si>
  <si>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</si>
  <si>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</si>
  <si>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</si>
  <si>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</si>
  <si>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</si>
  <si>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</si>
  <si>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</si>
  <si>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</si>
  <si>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</si>
  <si>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</si>
  <si>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</si>
  <si>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</si>
  <si>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</si>
  <si>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</si>
  <si>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</si>
  <si>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</si>
  <si>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</si>
  <si>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</si>
  <si>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</si>
  <si>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</si>
  <si>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</si>
  <si>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</si>
  <si>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</si>
  <si>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</si>
  <si>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</si>
  <si>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</si>
  <si>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</si>
  <si>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</si>
  <si>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</si>
  <si>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</si>
  <si>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</si>
  <si>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</si>
  <si>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</si>
  <si>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</si>
  <si>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</si>
  <si>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</si>
  <si>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</si>
  <si>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</si>
  <si>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</si>
  <si>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</si>
  <si>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</si>
  <si>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</si>
  <si>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</si>
  <si>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</si>
  <si>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</si>
  <si>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</si>
  <si>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</si>
  <si>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</si>
  <si>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</si>
  <si>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</si>
  <si>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</si>
  <si>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</si>
  <si>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</si>
  <si>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</si>
  <si>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</si>
  <si>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</si>
  <si>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</si>
  <si>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</si>
  <si>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</si>
  <si>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</si>
  <si>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</si>
  <si>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</si>
  <si>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</si>
  <si>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</si>
  <si>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</si>
  <si>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</si>
  <si>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</si>
  <si>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</si>
  <si>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</si>
  <si>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</si>
  <si>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</si>
  <si>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</si>
  <si>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</si>
  <si>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</si>
  <si>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</si>
  <si>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</si>
  <si>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</si>
  <si>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</si>
  <si>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</si>
  <si>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</si>
  <si>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</si>
  <si>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</si>
  <si>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</si>
  <si>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</si>
  <si>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</si>
  <si>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</si>
  <si>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</si>
  <si>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</si>
  <si>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</si>
  <si>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</si>
  <si>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</si>
  <si>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</si>
  <si>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</si>
  <si>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</si>
  <si>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</si>
  <si>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</si>
  <si>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</si>
  <si>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</si>
  <si>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</si>
  <si>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</si>
  <si>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</si>
  <si>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</si>
  <si>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</si>
  <si>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</si>
  <si>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</si>
  <si>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</si>
  <si>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</si>
  <si>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</si>
  <si>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</si>
  <si>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</si>
  <si>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</si>
  <si>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</si>
  <si>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</si>
  <si>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</si>
  <si>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</si>
  <si>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breaking_load_lb</t>
  </si>
  <si>
    <t>weight_lb_kft</t>
  </si>
  <si>
    <t>resistance_ohm_kft_20C</t>
  </si>
  <si>
    <t>area_in2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</si>
  <si>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</si>
  <si>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</si>
  <si>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</si>
  <si>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</si>
  <si>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</si>
  <si>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</si>
  <si>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</si>
  <si>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</si>
  <si>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</si>
  <si>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</si>
  <si>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</si>
  <si>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</si>
  <si>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</si>
  <si>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</si>
  <si>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</si>
  <si>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</si>
  <si>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</si>
  <si>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</si>
  <si>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</si>
  <si>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</si>
  <si>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</si>
  <si>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</si>
  <si>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</si>
  <si>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</si>
  <si>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</si>
  <si>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</si>
  <si>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AWG</t>
  </si>
  <si>
    <t>wire diam</t>
  </si>
  <si>
    <t>strand diam</t>
  </si>
  <si>
    <t>Cmil</t>
  </si>
  <si>
    <t>kcmil</t>
  </si>
  <si>
    <t>wire_diameter_inch</t>
  </si>
  <si>
    <t>area_inches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</si>
</sst>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78DA8FA-358D-4FE8-A1CB-C8FDB27F4DD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F839B-F08F-4811-BE89-AA648AAF219A}" name="GW_aluminum_clad_steel" displayName="GW_aluminum_clad_steel" ref="B2:O28" tableType="queryTable" totalsRowShown="0">
  <autoFilter ref="B2:O28" xr:uid="{291F839B-F08F-4811-BE89-AA648AAF219A}"/>
  <tableColumns count="14">
    <tableColumn id="1" xr3:uid="{CFC2115B-AF56-4759-9657-C82252578D36}" uniqueName="1" name="Column1" queryTableFieldId="1" dataDxfId="1"/>
    <tableColumn id="2" xr3:uid="{88AF5093-B2B6-4BF4-912E-5ACE6E51238D}" uniqueName="2" name="Column2" queryTableFieldId="2"/>
    <tableColumn id="3" xr3:uid="{715365DE-CEC3-46E9-B32D-2AE086D2D2D6}" uniqueName="3" name="Column3" queryTableFieldId="3"/>
    <tableColumn id="4" xr3:uid="{1EF0AA63-0605-4F2D-877A-DD26B771020D}" uniqueName="4" name="Column4" queryTableFieldId="4"/>
    <tableColumn id="5" xr3:uid="{1801384E-36B1-4D37-A0DD-41A7EEDCD9E4}" uniqueName="5" name="Column5" queryTableFieldId="5"/>
    <tableColumn id="6" xr3:uid="{2D42890A-FC6B-479D-A58C-A7474D6D8391}" uniqueName="6" name="Column6" queryTableFieldId="6"/>
    <tableColumn id="7" xr3:uid="{7E0F33B2-EE29-496D-8796-49C35D83D0E9}" uniqueName="7" name="Column7" queryTableFieldId="7"/>
    <tableColumn id="8" xr3:uid="{B5147418-09EB-4628-B1B3-F426FA3D18CD}" uniqueName="8" name="Column8" queryTableFieldId="8"/>
    <tableColumn id="9" xr3:uid="{22532F37-DF1D-4A44-8BDD-AF0F0FB7BC2B}" uniqueName="9" name="Column9" queryTableFieldId="9"/>
    <tableColumn id="10" xr3:uid="{558A5921-4DC4-40B5-A23E-A8B25557E2C7}" uniqueName="10" name="Column10" queryTableFieldId="10"/>
    <tableColumn id="11" xr3:uid="{399A83A0-A5E9-44E8-81F2-EE2476296F8A}" uniqueName="11" name="Column11" queryTableFieldId="11"/>
    <tableColumn id="12" xr3:uid="{1308B1D3-F7D9-492C-9CD1-CE6792AA472F}" uniqueName="12" name="Column12" queryTableFieldId="12"/>
    <tableColumn id="13" xr3:uid="{C67D320A-728F-4260-92F8-C1DEC2CE7040}" uniqueName="13" name="Column13" queryTableFieldId="13"/>
    <tableColumn id="14" xr3:uid="{7C891FFF-9BE1-48A4-BDDC-A725D041FE2B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tabSelected="1" workbookViewId="0">
      <pane ySplit="1" topLeftCell="A2" activePane="bottomLeft" state="frozen"/>
      <selection pane="bottomLeft" activeCell="C29" sqref="C29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5.5546875" style="73" bestFit="1" customWidth="1"/>
    <col min="13" max="18" width="5.33203125" style="73" bestFit="1" customWidth="1"/>
    <col min="19" max="19" width="5.77734375" style="73" customWidth="1"/>
    <col min="20" max="21" width="5.33203125" style="73" bestFit="1" customWidth="1"/>
    <col min="22" max="22" width="5.88671875" style="73" customWidth="1"/>
    <col min="23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Q43" sqref="Q43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IF(OR(COUNTIF(T2,"*"&amp;Conductors!$N$2:$N$200&amp;"*")),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IF(OR(COUNTIF(T3,"*"&amp;Conductors!$N$2:$N$200&amp;"*")),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IF(OR(COUNTIF(T4,"*"&amp;Conductors!$N$2:$N$200&amp;"*")),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IF(OR(COUNTIF(T5,"*"&amp;Conductors!$N$2:$N$200&amp;"*")),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IF(OR(COUNTIF(T6,"*"&amp;Conductors!$N$2:$N$200&amp;"*")),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IF(OR(COUNTIF(T7,"*"&amp;Conductors!$N$2:$N$200&amp;"*")),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IF(OR(COUNTIF(T8,"*"&amp;Conductors!$N$2:$N$200&amp;"*")),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IF(OR(COUNTIF(T9,"*"&amp;Conductors!$N$2:$N$200&amp;"*")),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IF(OR(COUNTIF(T10,"*"&amp;Conductors!$N$2:$N$200&amp;"*")),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IF(OR(COUNTIF(T11,"*"&amp;Conductors!$N$2:$N$200&amp;"*")),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IF(OR(COUNTIF(T12,"*"&amp;Conductors!$N$2:$N$200&amp;"*")),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IF(OR(COUNTIF(T13,"*"&amp;Conductors!$N$2:$N$200&amp;"*")),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IF(OR(COUNTIF(T14,"*"&amp;Conductors!$N$2:$N$200&amp;"*")),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IF(OR(COUNTIF(T15,"*"&amp;Conductors!$N$2:$N$200&amp;"*")),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IF(OR(COUNTIF(T16,"*"&amp;Conductors!$N$2:$N$200&amp;"*")),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IF(OR(COUNTIF(T17,"*"&amp;Conductors!$N$2:$N$200&amp;"*")),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IF(OR(COUNTIF(T18,"*"&amp;Conductors!$N$2:$N$200&amp;"*")),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IF(OR(COUNTIF(T19,"*"&amp;Conductors!$N$2:$N$200&amp;"*")),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IF(OR(COUNTIF(T20,"*"&amp;Conductors!$N$2:$N$200&amp;"*")),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IF(OR(COUNTIF(T21,"*"&amp;Conductors!$N$2:$N$200&amp;"*")),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IF(OR(COUNTIF(T22,"*"&amp;Conductors!$N$2:$N$200&amp;"*")),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IF(OR(COUNTIF(T23,"*"&amp;Conductors!$N$2:$N$200&amp;"*")),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IF(OR(COUNTIF(T24,"*"&amp;Conductors!$N$2:$N$200&amp;"*")),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IF(OR(COUNTIF(T25,"*"&amp;Conductors!$N$2:$N$200&amp;"*")),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IF(OR(COUNTIF(T26,"*"&amp;Conductors!$N$2:$N$200&amp;"*")),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IF(OR(COUNTIF(T27,"*"&amp;Conductors!$N$2:$N$200&amp;"*")),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IF(OR(COUNTIF(T28,"*"&amp;Conductors!$N$2:$N$200&amp;"*")),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IF(OR(COUNTIF(T29,"*"&amp;Conductors!$N$2:$N$200&amp;"*")),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IF(OR(COUNTIF(T30,"*"&amp;Conductors!$N$2:$N$200&amp;"*")),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IF(OR(COUNTIF(T31,"*"&amp;Conductors!$N$2:$N$200&amp;"*")),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IF(OR(COUNTIF(T32,"*"&amp;Conductors!$N$2:$N$200&amp;"*")),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IF(OR(COUNTIF(T33,"*"&amp;Conductors!$N$2:$N$200&amp;"*")),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IF(OR(COUNTIF(T34,"*"&amp;Conductors!$N$2:$N$200&amp;"*")),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IF(OR(COUNTIF(T35,"*"&amp;Conductors!$N$2:$N$200&amp;"*")),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IF(OR(COUNTIF(T36,"*"&amp;Conductors!$N$2:$N$200&amp;"*")),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IF(OR(COUNTIF(T37,"*"&amp;Conductors!$N$2:$N$200&amp;"*")),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IF(OR(COUNTIF(T38,"*"&amp;Conductors!$N$2:$N$200&amp;"*")),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IF(OR(COUNTIF(T39,"*"&amp;Conductors!$N$2:$N$200&amp;"*")),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IF(OR(COUNTIF(T40,"*"&amp;Conductors!$N$2:$N$200&amp;"*")),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IF(OR(COUNTIF(T41,"*"&amp;Conductors!$N$2:$N$200&amp;"*")),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IF(OR(COUNTIF(T42,"*"&amp;Conductors!$N$2:$N$200&amp;"*")),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IF(OR(COUNTIF(T43,"*"&amp;Conductors!$N$2:$N$200&amp;"*")),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IF(OR(COUNTIF(T44,"*"&amp;Conductors!$N$2:$N$200&amp;"*")),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IF(OR(COUNTIF(T45,"*"&amp;Conductors!$N$2:$N$200&amp;"*")),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IF(OR(COUNTIF(T46,"*"&amp;Conductors!$N$2:$N$200&amp;"*")),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IF(OR(COUNTIF(T47,"*"&amp;Conductors!$N$2:$N$200&amp;"*")),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IF(OR(COUNTIF(T48,"*"&amp;Conductors!$N$2:$N$200&amp;"*")),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IF(OR(COUNTIF(T49,"*"&amp;Conductors!$N$2:$N$200&amp;"*")),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IF(OR(COUNTIF(T50,"*"&amp;Conductors!$N$2:$N$200&amp;"*")),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IF(OR(COUNTIF(T51,"*"&amp;Conductors!$N$2:$N$200&amp;"*")),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IF(OR(COUNTIF(T52,"*"&amp;Conductors!$N$2:$N$200&amp;"*")),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IF(OR(COUNTIF(T53,"*"&amp;Conductors!$N$2:$N$200&amp;"*")),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IF(OR(COUNTIF(T54,"*"&amp;Conductors!$N$2:$N$200&amp;"*")),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IF(OR(COUNTIF(T55,"*"&amp;Conductors!$N$2:$N$200&amp;"*")),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IF(OR(COUNTIF(T56,"*"&amp;Conductors!$N$2:$N$200&amp;"*")),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IF(OR(COUNTIF(T57,"*"&amp;Conductors!$N$2:$N$200&amp;"*")),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IF(OR(COUNTIF(T58,"*"&amp;Conductors!$N$2:$N$200&amp;"*")),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IF(OR(COUNTIF(T59,"*"&amp;Conductors!$N$2:$N$200&amp;"*")),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IF(OR(COUNTIF(T60,"*"&amp;Conductors!$N$2:$N$200&amp;"*")),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IF(OR(COUNTIF(T61,"*"&amp;Conductors!$N$2:$N$200&amp;"*")),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T200"/>
  <sheetViews>
    <sheetView workbookViewId="0">
      <pane xSplit="4" ySplit="1" topLeftCell="H56" activePane="bottomRight" state="frozen"/>
      <selection pane="topRight" activeCell="E1" sqref="E1"/>
      <selection pane="bottomLeft" activeCell="A2" sqref="A2"/>
      <selection pane="bottomRight" activeCell="P83" sqref="P83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3" width="1.88671875" customWidth="1"/>
  </cols>
  <sheetData>
    <row r="1" spans="1:16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/>
      <c r="N1" t="s">
        <v>495</v>
      </c>
    </row>
    <row r="2" spans="1:16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N2" t="str">
        <f t="shared" ref="N2:N33" si="0">_xlfn.CONCAT(A2,B2)</f>
        <v>ACSRWaxwing</v>
      </c>
      <c r="P2">
        <f>K2*(5.28/1)</f>
        <v>0.47678400000000004</v>
      </c>
    </row>
    <row r="3" spans="1:16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N3" t="str">
        <f t="shared" si="0"/>
        <v>ACSRPartridge</v>
      </c>
      <c r="P3">
        <f t="shared" ref="P3:P48" si="1">K3*(5.28/1)</f>
        <v>0.46516800000000003</v>
      </c>
    </row>
    <row r="4" spans="1:16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N4" t="str">
        <f t="shared" si="0"/>
        <v>ACSRMerlin</v>
      </c>
      <c r="P4">
        <f t="shared" si="1"/>
        <v>0.43612800000000007</v>
      </c>
    </row>
    <row r="5" spans="1:16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N5" t="str">
        <f t="shared" si="0"/>
        <v>ACSRLinnet</v>
      </c>
      <c r="P5">
        <f t="shared" si="1"/>
        <v>0.45091200000000004</v>
      </c>
    </row>
    <row r="6" spans="1:16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N6" t="str">
        <f t="shared" si="0"/>
        <v>ACSROriole</v>
      </c>
      <c r="P6">
        <f t="shared" si="1"/>
        <v>0.445104</v>
      </c>
    </row>
    <row r="7" spans="1:16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N7" t="str">
        <f t="shared" si="0"/>
        <v>ACSRChickadee</v>
      </c>
      <c r="P7">
        <f t="shared" si="1"/>
        <v>0.45196799999999998</v>
      </c>
    </row>
    <row r="8" spans="1:16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N8" t="str">
        <f t="shared" si="0"/>
        <v>ACSRIbis</v>
      </c>
      <c r="P8">
        <f t="shared" si="1"/>
        <v>0.44088000000000005</v>
      </c>
    </row>
    <row r="9" spans="1:16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N9" t="str">
        <f t="shared" si="0"/>
        <v>ACSRPelican</v>
      </c>
      <c r="P9">
        <f t="shared" si="1"/>
        <v>0.44088000000000005</v>
      </c>
    </row>
    <row r="10" spans="1:16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N10" t="str">
        <f t="shared" si="0"/>
        <v>ACSRFlicker</v>
      </c>
      <c r="P10">
        <f t="shared" si="1"/>
        <v>0.43190400000000001</v>
      </c>
    </row>
    <row r="11" spans="1:16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N11" t="str">
        <f t="shared" si="0"/>
        <v>ACSRHawk</v>
      </c>
      <c r="P11">
        <f t="shared" si="1"/>
        <v>0.42979200000000001</v>
      </c>
    </row>
    <row r="12" spans="1:16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N12" t="str">
        <f t="shared" si="0"/>
        <v>ACSRHen</v>
      </c>
      <c r="P12">
        <f t="shared" si="1"/>
        <v>0.42398400000000003</v>
      </c>
    </row>
    <row r="13" spans="1:16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N13" t="str">
        <f t="shared" si="0"/>
        <v>ACSROsprey</v>
      </c>
      <c r="P13">
        <f t="shared" si="1"/>
        <v>0.43190400000000001</v>
      </c>
    </row>
    <row r="14" spans="1:16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N14" t="str">
        <f t="shared" si="0"/>
        <v>ACSRParakeet</v>
      </c>
      <c r="P14">
        <f t="shared" si="1"/>
        <v>0.42292800000000003</v>
      </c>
    </row>
    <row r="15" spans="1:16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N15" t="str">
        <f t="shared" si="0"/>
        <v>ACSRDove</v>
      </c>
      <c r="P15">
        <f t="shared" si="1"/>
        <v>0.41976000000000002</v>
      </c>
    </row>
    <row r="16" spans="1:16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N16" t="str">
        <f t="shared" si="0"/>
        <v>ACSRRook</v>
      </c>
      <c r="P16">
        <f t="shared" si="1"/>
        <v>0.41500800000000004</v>
      </c>
    </row>
    <row r="17" spans="1:20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N17" t="str">
        <f t="shared" si="0"/>
        <v>ACSRGrosbeak</v>
      </c>
      <c r="P17">
        <f t="shared" si="1"/>
        <v>0.41184000000000004</v>
      </c>
    </row>
    <row r="18" spans="1:20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N18" t="str">
        <f t="shared" si="0"/>
        <v>ACSRDrake</v>
      </c>
      <c r="P18">
        <f t="shared" si="1"/>
        <v>0.39916800000000002</v>
      </c>
    </row>
    <row r="19" spans="1:20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N19" t="str">
        <f t="shared" si="0"/>
        <v>ACSRTern</v>
      </c>
      <c r="P19">
        <f t="shared" si="1"/>
        <v>0.406032</v>
      </c>
    </row>
    <row r="20" spans="1:20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N20" t="str">
        <f t="shared" si="0"/>
        <v>ACSRRail</v>
      </c>
      <c r="P20">
        <f t="shared" si="1"/>
        <v>0.39494400000000007</v>
      </c>
    </row>
    <row r="21" spans="1:20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N21" t="str">
        <f t="shared" si="0"/>
        <v>ACSRCardinal</v>
      </c>
      <c r="P21">
        <f>K21*(5.28/1)</f>
        <v>0.38913600000000004</v>
      </c>
    </row>
    <row r="22" spans="1:20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N22" t="str">
        <f t="shared" si="0"/>
        <v>ACSROrtolan</v>
      </c>
      <c r="P22" s="81">
        <f>K22*(5.28/1)</f>
        <v>0.39</v>
      </c>
      <c r="R22" s="81" t="s">
        <v>458</v>
      </c>
      <c r="T22" s="78" t="s">
        <v>486</v>
      </c>
    </row>
    <row r="23" spans="1:20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N23" t="str">
        <f t="shared" si="0"/>
        <v>ACSRCurlew</v>
      </c>
      <c r="P23" s="83">
        <f t="shared" si="1"/>
        <v>0.38491200000000003</v>
      </c>
      <c r="R23" s="83" t="s">
        <v>459</v>
      </c>
    </row>
    <row r="24" spans="1:20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N24" t="str">
        <f t="shared" si="0"/>
        <v>ACSRBluejay</v>
      </c>
      <c r="P24">
        <f t="shared" si="1"/>
        <v>0.38596800000000003</v>
      </c>
    </row>
    <row r="25" spans="1:20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 t="str">
        <f t="shared" si="0"/>
        <v>ACSRFinch</v>
      </c>
      <c r="P25" s="81">
        <f>K25*(5.28/1)</f>
        <v>0.38000000000000006</v>
      </c>
      <c r="R25" s="81" t="s">
        <v>458</v>
      </c>
      <c r="T25" s="78" t="s">
        <v>486</v>
      </c>
    </row>
    <row r="26" spans="1:20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N26" t="str">
        <f t="shared" si="0"/>
        <v>ACSRBittern</v>
      </c>
      <c r="P26">
        <f t="shared" si="1"/>
        <v>0.378048</v>
      </c>
    </row>
    <row r="27" spans="1:20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N27" t="str">
        <f t="shared" si="0"/>
        <v>ACSRPheasant</v>
      </c>
      <c r="P27">
        <f t="shared" si="1"/>
        <v>0.372</v>
      </c>
      <c r="R27" s="81" t="s">
        <v>458</v>
      </c>
      <c r="T27" s="78" t="s">
        <v>486</v>
      </c>
    </row>
    <row r="28" spans="1:20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N28" t="str">
        <f t="shared" si="0"/>
        <v>ACSRBobolink</v>
      </c>
      <c r="P28">
        <f t="shared" si="1"/>
        <v>0.37100000000000005</v>
      </c>
      <c r="R28" s="81" t="s">
        <v>458</v>
      </c>
      <c r="T28" s="78" t="s">
        <v>486</v>
      </c>
    </row>
    <row r="29" spans="1:20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N29" t="str">
        <f t="shared" si="0"/>
        <v>ACSRPlover</v>
      </c>
      <c r="P29">
        <f t="shared" si="1"/>
        <v>0.36499999999999999</v>
      </c>
      <c r="R29" s="81" t="s">
        <v>458</v>
      </c>
      <c r="T29" s="78" t="s">
        <v>486</v>
      </c>
    </row>
    <row r="30" spans="1:20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N30" t="str">
        <f t="shared" si="0"/>
        <v>ACSRLapwing</v>
      </c>
      <c r="P30">
        <f t="shared" si="1"/>
        <v>0.36379200000000006</v>
      </c>
    </row>
    <row r="31" spans="1:20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N31" t="str">
        <f t="shared" si="0"/>
        <v>ACSRFalcon</v>
      </c>
      <c r="P31">
        <f t="shared" si="1"/>
        <v>0.35798400000000002</v>
      </c>
    </row>
    <row r="32" spans="1:20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N32" t="str">
        <f t="shared" si="0"/>
        <v>ACSRBluebird</v>
      </c>
      <c r="P32">
        <f t="shared" si="1"/>
        <v>0.34425600000000001</v>
      </c>
    </row>
    <row r="33" spans="1:17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t="str">
        <f t="shared" si="0"/>
        <v>AACLaurel</v>
      </c>
      <c r="P33">
        <f t="shared" si="1"/>
        <v>0.342144</v>
      </c>
    </row>
    <row r="34" spans="1:17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t="str">
        <f t="shared" ref="N34:N65" si="2">_xlfn.CONCAT(A34,B34)</f>
        <v>AACTulip</v>
      </c>
      <c r="P34">
        <f t="shared" si="1"/>
        <v>0.27086399999999999</v>
      </c>
    </row>
    <row r="35" spans="1:17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t="str">
        <f t="shared" si="2"/>
        <v>AACCosmos</v>
      </c>
      <c r="P35">
        <f t="shared" si="1"/>
        <v>0.191664</v>
      </c>
    </row>
    <row r="36" spans="1:17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t="str">
        <f t="shared" si="2"/>
        <v>AACSyringa</v>
      </c>
      <c r="P36">
        <f t="shared" si="1"/>
        <v>0.191664</v>
      </c>
    </row>
    <row r="37" spans="1:17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t="str">
        <f t="shared" si="2"/>
        <v>AACZinnia</v>
      </c>
      <c r="P37">
        <f t="shared" si="1"/>
        <v>0.18268799999999999</v>
      </c>
    </row>
    <row r="38" spans="1:17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t="str">
        <f t="shared" si="2"/>
        <v>AACDahlia</v>
      </c>
      <c r="P38">
        <f t="shared" si="1"/>
        <v>0.16420799999999999</v>
      </c>
    </row>
    <row r="39" spans="1:17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t="str">
        <f t="shared" si="2"/>
        <v>AACOrchid</v>
      </c>
      <c r="P39">
        <f t="shared" si="1"/>
        <v>0.14361599999999999</v>
      </c>
    </row>
    <row r="40" spans="1:17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t="str">
        <f t="shared" si="2"/>
        <v>AACViolet</v>
      </c>
      <c r="P40">
        <f t="shared" si="1"/>
        <v>0.127248</v>
      </c>
    </row>
    <row r="41" spans="1:17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t="str">
        <f t="shared" si="2"/>
        <v>AACArbutus</v>
      </c>
      <c r="P41">
        <f t="shared" si="1"/>
        <v>0.11457600000000001</v>
      </c>
    </row>
    <row r="42" spans="1:17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t="str">
        <f t="shared" si="2"/>
        <v>AACMagnolia</v>
      </c>
      <c r="P42">
        <f t="shared" si="1"/>
        <v>9.5568000000000014E-2</v>
      </c>
    </row>
    <row r="43" spans="1:17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t="str">
        <f t="shared" si="2"/>
        <v>AACBluebell</v>
      </c>
      <c r="P43">
        <f t="shared" si="1"/>
        <v>8.8176000000000004E-2</v>
      </c>
    </row>
    <row r="44" spans="1:17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t="str">
        <f t="shared" si="2"/>
        <v>AACMarigold</v>
      </c>
      <c r="P44">
        <f t="shared" si="1"/>
        <v>0.39283199999999996</v>
      </c>
      <c r="Q44" s="93">
        <v>3.9100000000000003E-2</v>
      </c>
    </row>
    <row r="45" spans="1:17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t="str">
        <f t="shared" si="2"/>
        <v>AACColumbine</v>
      </c>
      <c r="P45">
        <f t="shared" si="1"/>
        <v>6.7584000000000005E-2</v>
      </c>
    </row>
    <row r="46" spans="1:17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t="str">
        <f t="shared" si="2"/>
        <v>AACCoreopsis</v>
      </c>
      <c r="P46">
        <f t="shared" si="1"/>
        <v>6.7584000000000005E-2</v>
      </c>
    </row>
    <row r="47" spans="1:17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t="str">
        <f t="shared" si="2"/>
        <v>AACCowslip</v>
      </c>
      <c r="P47">
        <f t="shared" si="1"/>
        <v>4.5671999999999997E-2</v>
      </c>
    </row>
    <row r="48" spans="1:17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t="str">
        <f t="shared" si="2"/>
        <v>AACLupine</v>
      </c>
      <c r="P48">
        <f t="shared" si="1"/>
        <v>3.6907200000000001E-2</v>
      </c>
    </row>
    <row r="49" spans="1:19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t="str">
        <f t="shared" si="2"/>
        <v>AAAC1439_2</v>
      </c>
      <c r="S49" s="91" t="s">
        <v>512</v>
      </c>
    </row>
    <row r="50" spans="1:19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t="str">
        <f t="shared" si="2"/>
        <v>AAAC1348_8</v>
      </c>
    </row>
    <row r="51" spans="1:19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t="str">
        <f t="shared" si="2"/>
        <v>AAAC1259_6</v>
      </c>
    </row>
    <row r="52" spans="1:19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t="str">
        <f t="shared" si="2"/>
        <v>AAAC1165_1</v>
      </c>
    </row>
    <row r="53" spans="1:19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t="str">
        <f t="shared" si="2"/>
        <v>AAAC1077_4</v>
      </c>
    </row>
    <row r="54" spans="1:19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t="str">
        <f t="shared" si="2"/>
        <v>AAACGreeley</v>
      </c>
      <c r="S54" s="81" t="s">
        <v>494</v>
      </c>
    </row>
    <row r="55" spans="1:19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t="str">
        <f t="shared" si="2"/>
        <v>AAACFlint</v>
      </c>
      <c r="S55" s="78" t="s">
        <v>496</v>
      </c>
    </row>
    <row r="56" spans="1:19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t="str">
        <f t="shared" si="2"/>
        <v>AAACElgin</v>
      </c>
    </row>
    <row r="57" spans="1:19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t="str">
        <f t="shared" si="2"/>
        <v>AAACDarien</v>
      </c>
    </row>
    <row r="58" spans="1:19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t="str">
        <f t="shared" si="2"/>
        <v>AAACCairo</v>
      </c>
    </row>
    <row r="59" spans="1:19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t="str">
        <f t="shared" si="2"/>
        <v>AAACCanton</v>
      </c>
    </row>
    <row r="60" spans="1:19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t="str">
        <f t="shared" si="2"/>
        <v>AAACButte</v>
      </c>
    </row>
    <row r="61" spans="1:19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N61" t="str">
        <f t="shared" si="2"/>
        <v>ACARPelican</v>
      </c>
      <c r="P61">
        <v>2.5700000000000001E-2</v>
      </c>
      <c r="S61" s="78"/>
    </row>
    <row r="62" spans="1:19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N62" t="str">
        <f t="shared" si="2"/>
        <v>ACAROsprey</v>
      </c>
      <c r="P62">
        <v>2.7699999999999999E-2</v>
      </c>
    </row>
    <row r="63" spans="1:19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N63" t="str">
        <f t="shared" si="2"/>
        <v>ACARDove</v>
      </c>
      <c r="P63">
        <v>2.92E-2</v>
      </c>
    </row>
    <row r="64" spans="1:19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t="str">
        <f t="shared" si="2"/>
        <v>ACARDove</v>
      </c>
      <c r="P64">
        <v>2.93E-2</v>
      </c>
    </row>
    <row r="65" spans="1:19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t="str">
        <f t="shared" si="2"/>
        <v>ACARGrosbeak</v>
      </c>
      <c r="P65">
        <v>3.1699999999999999E-2</v>
      </c>
    </row>
    <row r="66" spans="1:19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t="str">
        <f t="shared" ref="N66:N97" si="7">_xlfn.CONCAT(A66,B66)</f>
        <v>ACARTern</v>
      </c>
      <c r="P66">
        <v>3.4000000000000002E-2</v>
      </c>
    </row>
    <row r="67" spans="1:19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N67" t="str">
        <f t="shared" si="7"/>
        <v>ACARTern</v>
      </c>
      <c r="P67">
        <v>3.4000000000000002E-2</v>
      </c>
    </row>
    <row r="68" spans="1:19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N68" t="str">
        <f t="shared" si="7"/>
        <v>ACARDrake</v>
      </c>
      <c r="P68">
        <v>3.5499999999999997E-2</v>
      </c>
    </row>
    <row r="69" spans="1:19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t="str">
        <f t="shared" si="7"/>
        <v>ACARRail</v>
      </c>
      <c r="P69">
        <v>3.73E-2</v>
      </c>
    </row>
    <row r="70" spans="1:19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N70" t="str">
        <f t="shared" si="7"/>
        <v>ACARRail</v>
      </c>
      <c r="P70">
        <v>3.73E-2</v>
      </c>
      <c r="S70" s="91" t="s">
        <v>511</v>
      </c>
    </row>
    <row r="71" spans="1:19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N71" t="str">
        <f t="shared" si="7"/>
        <v>ACARCardinal</v>
      </c>
      <c r="P71">
        <v>3.8300000000000001E-2</v>
      </c>
    </row>
    <row r="72" spans="1:19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t="str">
        <f t="shared" si="7"/>
        <v>ACARCardinal</v>
      </c>
      <c r="P72">
        <v>3.8300000000000001E-2</v>
      </c>
    </row>
    <row r="73" spans="1:19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t="str">
        <f t="shared" si="7"/>
        <v>ACAROrtolan</v>
      </c>
      <c r="P73">
        <v>3.8800000000000001E-2</v>
      </c>
    </row>
    <row r="74" spans="1:19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N74" t="str">
        <f t="shared" si="7"/>
        <v>ACAROrtolan</v>
      </c>
      <c r="P74">
        <v>3.8800000000000001E-2</v>
      </c>
    </row>
    <row r="75" spans="1:19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t="str">
        <f t="shared" si="7"/>
        <v>ACARCurlew</v>
      </c>
      <c r="P75">
        <v>3.9899999999999998E-2</v>
      </c>
    </row>
    <row r="76" spans="1:19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N76" t="str">
        <f t="shared" si="7"/>
        <v>ACARCurlew</v>
      </c>
      <c r="P76">
        <v>3.9899999999999998E-2</v>
      </c>
    </row>
    <row r="77" spans="1:19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t="str">
        <f t="shared" si="7"/>
        <v>ACARBluejay</v>
      </c>
      <c r="P77">
        <v>4.0300000000000002E-2</v>
      </c>
    </row>
    <row r="78" spans="1:19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N78" t="str">
        <f t="shared" si="7"/>
        <v>ACARBluejay</v>
      </c>
      <c r="P78">
        <v>4.0300000000000002E-2</v>
      </c>
    </row>
    <row r="79" spans="1:19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N79" t="str">
        <f t="shared" si="7"/>
        <v>ACARBunting</v>
      </c>
      <c r="P79">
        <v>4.19E-2</v>
      </c>
    </row>
    <row r="80" spans="1:19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N80" t="str">
        <f t="shared" si="7"/>
        <v>ACARBunting</v>
      </c>
      <c r="P80">
        <v>4.19E-2</v>
      </c>
    </row>
    <row r="81" spans="1:16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N81" t="str">
        <f t="shared" si="7"/>
        <v>ACARBittern</v>
      </c>
      <c r="P81">
        <v>4.3299999999999998E-2</v>
      </c>
    </row>
    <row r="82" spans="1:16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t="str">
        <f t="shared" si="7"/>
        <v>ACARBobolink</v>
      </c>
      <c r="P82">
        <v>4.5900000000000003E-2</v>
      </c>
    </row>
    <row r="83" spans="1:16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N83" t="str">
        <f t="shared" si="7"/>
        <v>ACARLapwing</v>
      </c>
      <c r="P83">
        <v>4.8399999999999999E-2</v>
      </c>
    </row>
    <row r="84" spans="1:16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N84" t="str">
        <f t="shared" si="7"/>
        <v>ACARFalcon</v>
      </c>
      <c r="P84">
        <v>4.9700000000000001E-2</v>
      </c>
    </row>
    <row r="85" spans="1:16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t="str">
        <f t="shared" si="7"/>
        <v>ACARChukar</v>
      </c>
      <c r="P85">
        <v>5.1499999999999997E-2</v>
      </c>
    </row>
    <row r="86" spans="1:16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N86" t="str">
        <f t="shared" si="7"/>
        <v>ACARBluebird</v>
      </c>
      <c r="P86">
        <v>5.67E-2</v>
      </c>
    </row>
    <row r="87" spans="1:16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N87" t="str">
        <f t="shared" si="7"/>
        <v>ACARBluebird</v>
      </c>
      <c r="P87">
        <v>5.67E-2</v>
      </c>
    </row>
    <row r="88" spans="1:16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t="str">
        <f t="shared" si="7"/>
        <v>ACARKingfisher</v>
      </c>
      <c r="P88">
        <v>5.8700000000000002E-2</v>
      </c>
    </row>
    <row r="89" spans="1:16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N89" t="str">
        <f t="shared" si="7"/>
        <v>ACCCOCEANSIDE</v>
      </c>
    </row>
    <row r="90" spans="1:16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N90" t="str">
        <f t="shared" si="7"/>
        <v>ACCCLINNET</v>
      </c>
    </row>
    <row r="91" spans="1:16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N91" t="str">
        <f t="shared" si="7"/>
        <v>ACCCORIOLE</v>
      </c>
    </row>
    <row r="92" spans="1:16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N92" t="str">
        <f t="shared" si="7"/>
        <v>ACCCWACO</v>
      </c>
    </row>
    <row r="93" spans="1:16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N93" t="str">
        <f t="shared" si="7"/>
        <v>ACCCLAREDO</v>
      </c>
    </row>
    <row r="94" spans="1:16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N94" t="str">
        <f t="shared" si="7"/>
        <v>ACCCIRVING</v>
      </c>
    </row>
    <row r="95" spans="1:16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N95" t="str">
        <f t="shared" si="7"/>
        <v>ACCCHAWK</v>
      </c>
    </row>
    <row r="96" spans="1:16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N96" t="str">
        <f t="shared" si="7"/>
        <v>ACCCDOVE</v>
      </c>
    </row>
    <row r="97" spans="1:14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N97" t="str">
        <f t="shared" si="7"/>
        <v>ACCCAMARILLO</v>
      </c>
    </row>
    <row r="98" spans="1:14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N98" t="str">
        <f t="shared" ref="N98:N129" si="8">_xlfn.CONCAT(A98,B98)</f>
        <v>ACCCGROSBEAK</v>
      </c>
    </row>
    <row r="99" spans="1:14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N99" t="str">
        <f t="shared" si="8"/>
        <v>ACCCLUBBOCK</v>
      </c>
    </row>
    <row r="100" spans="1:14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N100" t="str">
        <f t="shared" si="8"/>
        <v>ACCCGALVESTON</v>
      </c>
    </row>
    <row r="101" spans="1:14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N101" t="str">
        <f t="shared" si="8"/>
        <v>ACCCDRAKE</v>
      </c>
    </row>
    <row r="102" spans="1:14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N102" t="str">
        <f t="shared" si="8"/>
        <v>ACCCCURLEW</v>
      </c>
    </row>
    <row r="103" spans="1:14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N103" t="str">
        <f t="shared" si="8"/>
        <v>ACCCPLANO</v>
      </c>
    </row>
    <row r="104" spans="1:14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N104" t="str">
        <f t="shared" si="8"/>
        <v>ACCCCORPUS_CHRISTI</v>
      </c>
    </row>
    <row r="105" spans="1:14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N105" t="str">
        <f t="shared" si="8"/>
        <v>ACCCARLINGTON</v>
      </c>
    </row>
    <row r="106" spans="1:14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N106" t="str">
        <f t="shared" si="8"/>
        <v>ACCCCARDINAL</v>
      </c>
    </row>
    <row r="107" spans="1:14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N107" t="str">
        <f t="shared" si="8"/>
        <v>ACCCFORT_WORTH</v>
      </c>
    </row>
    <row r="108" spans="1:14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N108" t="str">
        <f t="shared" si="8"/>
        <v>ACCCEL_PASO</v>
      </c>
    </row>
    <row r="109" spans="1:14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N109" t="str">
        <f t="shared" si="8"/>
        <v>ACCCBEAUMONT</v>
      </c>
    </row>
    <row r="110" spans="1:14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N110" t="str">
        <f t="shared" si="8"/>
        <v>ACCCSAN_ANTONIO</v>
      </c>
    </row>
    <row r="111" spans="1:14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N111" t="str">
        <f t="shared" si="8"/>
        <v>ACCCBITTERN</v>
      </c>
    </row>
    <row r="112" spans="1:14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N112" t="str">
        <f t="shared" si="8"/>
        <v>ACCCDALLAS</v>
      </c>
    </row>
    <row r="113" spans="1:14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N113" t="str">
        <f t="shared" si="8"/>
        <v>ACCCHOUSTON</v>
      </c>
    </row>
    <row r="114" spans="1:14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N114" t="str">
        <f t="shared" si="8"/>
        <v>ACCCLAPWING</v>
      </c>
    </row>
    <row r="115" spans="1:14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N115" t="str">
        <f t="shared" si="8"/>
        <v>ACCCFALCON</v>
      </c>
    </row>
    <row r="116" spans="1:14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N116" t="str">
        <f t="shared" si="8"/>
        <v>ACCCBLUEBIRD</v>
      </c>
    </row>
    <row r="117" spans="1:14" x14ac:dyDescent="0.3">
      <c r="N117" t="str">
        <f t="shared" si="8"/>
        <v/>
      </c>
    </row>
    <row r="118" spans="1:14" x14ac:dyDescent="0.3">
      <c r="N118" t="str">
        <f t="shared" si="8"/>
        <v/>
      </c>
    </row>
    <row r="119" spans="1:14" x14ac:dyDescent="0.3">
      <c r="N119" t="str">
        <f t="shared" si="8"/>
        <v/>
      </c>
    </row>
    <row r="120" spans="1:14" x14ac:dyDescent="0.3">
      <c r="N120" t="str">
        <f t="shared" si="8"/>
        <v/>
      </c>
    </row>
    <row r="121" spans="1:14" x14ac:dyDescent="0.3">
      <c r="N121" t="str">
        <f t="shared" si="8"/>
        <v/>
      </c>
    </row>
    <row r="122" spans="1:14" x14ac:dyDescent="0.3">
      <c r="N122" t="str">
        <f t="shared" si="8"/>
        <v/>
      </c>
    </row>
    <row r="123" spans="1:14" x14ac:dyDescent="0.3">
      <c r="N123" t="str">
        <f t="shared" si="8"/>
        <v/>
      </c>
    </row>
    <row r="124" spans="1:14" x14ac:dyDescent="0.3">
      <c r="N124" t="str">
        <f t="shared" si="8"/>
        <v/>
      </c>
    </row>
    <row r="125" spans="1:14" x14ac:dyDescent="0.3">
      <c r="N125" t="str">
        <f t="shared" si="8"/>
        <v/>
      </c>
    </row>
    <row r="126" spans="1:14" x14ac:dyDescent="0.3">
      <c r="N126" t="str">
        <f t="shared" si="8"/>
        <v/>
      </c>
    </row>
    <row r="127" spans="1:14" x14ac:dyDescent="0.3">
      <c r="N127" t="str">
        <f t="shared" si="8"/>
        <v/>
      </c>
    </row>
    <row r="128" spans="1:14" x14ac:dyDescent="0.3">
      <c r="N128" t="str">
        <f t="shared" si="8"/>
        <v/>
      </c>
    </row>
    <row r="129" spans="14:14" x14ac:dyDescent="0.3">
      <c r="N129" t="str">
        <f t="shared" si="8"/>
        <v/>
      </c>
    </row>
    <row r="130" spans="14:14" x14ac:dyDescent="0.3">
      <c r="N130" t="str">
        <f t="shared" ref="N130:N161" si="9">_xlfn.CONCAT(A130,B130)</f>
        <v/>
      </c>
    </row>
    <row r="131" spans="14:14" x14ac:dyDescent="0.3">
      <c r="N131" t="str">
        <f t="shared" si="9"/>
        <v/>
      </c>
    </row>
    <row r="132" spans="14:14" x14ac:dyDescent="0.3">
      <c r="N132" t="str">
        <f t="shared" si="9"/>
        <v/>
      </c>
    </row>
    <row r="133" spans="14:14" x14ac:dyDescent="0.3">
      <c r="N133" t="str">
        <f t="shared" si="9"/>
        <v/>
      </c>
    </row>
    <row r="134" spans="14:14" x14ac:dyDescent="0.3">
      <c r="N134" t="str">
        <f t="shared" si="9"/>
        <v/>
      </c>
    </row>
    <row r="135" spans="14:14" x14ac:dyDescent="0.3">
      <c r="N135" t="str">
        <f t="shared" si="9"/>
        <v/>
      </c>
    </row>
    <row r="136" spans="14:14" x14ac:dyDescent="0.3">
      <c r="N136" t="str">
        <f t="shared" si="9"/>
        <v/>
      </c>
    </row>
    <row r="137" spans="14:14" x14ac:dyDescent="0.3">
      <c r="N137" t="str">
        <f t="shared" si="9"/>
        <v/>
      </c>
    </row>
    <row r="138" spans="14:14" x14ac:dyDescent="0.3">
      <c r="N138" t="str">
        <f t="shared" si="9"/>
        <v/>
      </c>
    </row>
    <row r="139" spans="14:14" x14ac:dyDescent="0.3">
      <c r="N139" t="str">
        <f t="shared" si="9"/>
        <v/>
      </c>
    </row>
    <row r="140" spans="14:14" x14ac:dyDescent="0.3">
      <c r="N140" t="str">
        <f t="shared" si="9"/>
        <v/>
      </c>
    </row>
    <row r="141" spans="14:14" x14ac:dyDescent="0.3">
      <c r="N141" t="str">
        <f t="shared" si="9"/>
        <v/>
      </c>
    </row>
    <row r="142" spans="14:14" x14ac:dyDescent="0.3">
      <c r="N142" t="str">
        <f t="shared" si="9"/>
        <v/>
      </c>
    </row>
    <row r="143" spans="14:14" x14ac:dyDescent="0.3">
      <c r="N143" t="str">
        <f t="shared" si="9"/>
        <v/>
      </c>
    </row>
    <row r="144" spans="14:14" x14ac:dyDescent="0.3">
      <c r="N144" t="str">
        <f t="shared" si="9"/>
        <v/>
      </c>
    </row>
    <row r="145" spans="14:14" x14ac:dyDescent="0.3">
      <c r="N145" t="str">
        <f t="shared" si="9"/>
        <v/>
      </c>
    </row>
    <row r="146" spans="14:14" x14ac:dyDescent="0.3">
      <c r="N146" t="str">
        <f t="shared" si="9"/>
        <v/>
      </c>
    </row>
    <row r="147" spans="14:14" x14ac:dyDescent="0.3">
      <c r="N147" t="str">
        <f t="shared" si="9"/>
        <v/>
      </c>
    </row>
    <row r="148" spans="14:14" x14ac:dyDescent="0.3">
      <c r="N148" t="str">
        <f t="shared" si="9"/>
        <v/>
      </c>
    </row>
    <row r="149" spans="14:14" x14ac:dyDescent="0.3">
      <c r="N149" t="str">
        <f t="shared" si="9"/>
        <v/>
      </c>
    </row>
    <row r="150" spans="14:14" x14ac:dyDescent="0.3">
      <c r="N150" t="str">
        <f t="shared" si="9"/>
        <v/>
      </c>
    </row>
    <row r="151" spans="14:14" x14ac:dyDescent="0.3">
      <c r="N151" t="str">
        <f t="shared" si="9"/>
        <v/>
      </c>
    </row>
    <row r="152" spans="14:14" x14ac:dyDescent="0.3">
      <c r="N152" t="str">
        <f t="shared" si="9"/>
        <v/>
      </c>
    </row>
    <row r="153" spans="14:14" x14ac:dyDescent="0.3">
      <c r="N153" t="str">
        <f t="shared" si="9"/>
        <v/>
      </c>
    </row>
    <row r="154" spans="14:14" x14ac:dyDescent="0.3">
      <c r="N154" t="str">
        <f t="shared" si="9"/>
        <v/>
      </c>
    </row>
    <row r="155" spans="14:14" x14ac:dyDescent="0.3">
      <c r="N155" t="str">
        <f t="shared" si="9"/>
        <v/>
      </c>
    </row>
    <row r="156" spans="14:14" x14ac:dyDescent="0.3">
      <c r="N156" t="str">
        <f t="shared" si="9"/>
        <v/>
      </c>
    </row>
    <row r="157" spans="14:14" x14ac:dyDescent="0.3">
      <c r="N157" t="str">
        <f t="shared" si="9"/>
        <v/>
      </c>
    </row>
    <row r="158" spans="14:14" x14ac:dyDescent="0.3">
      <c r="N158" t="str">
        <f t="shared" si="9"/>
        <v/>
      </c>
    </row>
    <row r="159" spans="14:14" x14ac:dyDescent="0.3">
      <c r="N159" t="str">
        <f t="shared" si="9"/>
        <v/>
      </c>
    </row>
    <row r="160" spans="14:14" x14ac:dyDescent="0.3">
      <c r="N160" t="str">
        <f t="shared" si="9"/>
        <v/>
      </c>
    </row>
    <row r="161" spans="14:14" x14ac:dyDescent="0.3">
      <c r="N161" t="str">
        <f t="shared" si="9"/>
        <v/>
      </c>
    </row>
    <row r="162" spans="14:14" x14ac:dyDescent="0.3">
      <c r="N162" t="str">
        <f t="shared" ref="N162:N193" si="10">_xlfn.CONCAT(A162,B162)</f>
        <v/>
      </c>
    </row>
    <row r="163" spans="14:14" x14ac:dyDescent="0.3">
      <c r="N163" t="str">
        <f t="shared" si="10"/>
        <v/>
      </c>
    </row>
    <row r="164" spans="14:14" x14ac:dyDescent="0.3">
      <c r="N164" t="str">
        <f t="shared" si="10"/>
        <v/>
      </c>
    </row>
    <row r="165" spans="14:14" x14ac:dyDescent="0.3">
      <c r="N165" t="str">
        <f t="shared" si="10"/>
        <v/>
      </c>
    </row>
    <row r="166" spans="14:14" x14ac:dyDescent="0.3">
      <c r="N166" t="str">
        <f t="shared" si="10"/>
        <v/>
      </c>
    </row>
    <row r="167" spans="14:14" x14ac:dyDescent="0.3">
      <c r="N167" t="str">
        <f t="shared" si="10"/>
        <v/>
      </c>
    </row>
    <row r="168" spans="14:14" x14ac:dyDescent="0.3">
      <c r="N168" t="str">
        <f t="shared" si="10"/>
        <v/>
      </c>
    </row>
    <row r="169" spans="14:14" x14ac:dyDescent="0.3">
      <c r="N169" t="str">
        <f t="shared" si="10"/>
        <v/>
      </c>
    </row>
    <row r="170" spans="14:14" x14ac:dyDescent="0.3">
      <c r="N170" t="str">
        <f t="shared" si="10"/>
        <v/>
      </c>
    </row>
    <row r="171" spans="14:14" x14ac:dyDescent="0.3">
      <c r="N171" t="str">
        <f t="shared" si="10"/>
        <v/>
      </c>
    </row>
    <row r="172" spans="14:14" x14ac:dyDescent="0.3">
      <c r="N172" t="str">
        <f t="shared" si="10"/>
        <v/>
      </c>
    </row>
    <row r="173" spans="14:14" x14ac:dyDescent="0.3">
      <c r="N173" t="str">
        <f t="shared" si="10"/>
        <v/>
      </c>
    </row>
    <row r="174" spans="14:14" x14ac:dyDescent="0.3">
      <c r="N174" t="str">
        <f t="shared" si="10"/>
        <v/>
      </c>
    </row>
    <row r="175" spans="14:14" x14ac:dyDescent="0.3">
      <c r="N175" t="str">
        <f t="shared" si="10"/>
        <v/>
      </c>
    </row>
    <row r="176" spans="14:14" x14ac:dyDescent="0.3">
      <c r="N176" t="str">
        <f t="shared" si="10"/>
        <v/>
      </c>
    </row>
    <row r="177" spans="14:14" x14ac:dyDescent="0.3">
      <c r="N177" t="str">
        <f t="shared" si="10"/>
        <v/>
      </c>
    </row>
    <row r="178" spans="14:14" x14ac:dyDescent="0.3">
      <c r="N178" t="str">
        <f t="shared" si="10"/>
        <v/>
      </c>
    </row>
    <row r="179" spans="14:14" x14ac:dyDescent="0.3">
      <c r="N179" t="str">
        <f t="shared" si="10"/>
        <v/>
      </c>
    </row>
    <row r="180" spans="14:14" x14ac:dyDescent="0.3">
      <c r="N180" t="str">
        <f t="shared" si="10"/>
        <v/>
      </c>
    </row>
    <row r="181" spans="14:14" x14ac:dyDescent="0.3">
      <c r="N181" t="str">
        <f t="shared" si="10"/>
        <v/>
      </c>
    </row>
    <row r="182" spans="14:14" x14ac:dyDescent="0.3">
      <c r="N182" t="str">
        <f t="shared" si="10"/>
        <v/>
      </c>
    </row>
    <row r="183" spans="14:14" x14ac:dyDescent="0.3">
      <c r="N183" t="str">
        <f t="shared" si="10"/>
        <v/>
      </c>
    </row>
    <row r="184" spans="14:14" x14ac:dyDescent="0.3">
      <c r="N184" t="str">
        <f t="shared" si="10"/>
        <v/>
      </c>
    </row>
    <row r="185" spans="14:14" x14ac:dyDescent="0.3">
      <c r="N185" t="str">
        <f t="shared" si="10"/>
        <v/>
      </c>
    </row>
    <row r="186" spans="14:14" x14ac:dyDescent="0.3">
      <c r="N186" t="str">
        <f t="shared" si="10"/>
        <v/>
      </c>
    </row>
    <row r="187" spans="14:14" x14ac:dyDescent="0.3">
      <c r="N187" t="str">
        <f t="shared" si="10"/>
        <v/>
      </c>
    </row>
    <row r="188" spans="14:14" x14ac:dyDescent="0.3">
      <c r="N188" t="str">
        <f t="shared" si="10"/>
        <v/>
      </c>
    </row>
    <row r="189" spans="14:14" x14ac:dyDescent="0.3">
      <c r="N189" t="str">
        <f t="shared" si="10"/>
        <v/>
      </c>
    </row>
    <row r="190" spans="14:14" x14ac:dyDescent="0.3">
      <c r="N190" t="str">
        <f t="shared" si="10"/>
        <v/>
      </c>
    </row>
    <row r="191" spans="14:14" x14ac:dyDescent="0.3">
      <c r="N191" t="str">
        <f t="shared" si="10"/>
        <v/>
      </c>
    </row>
    <row r="192" spans="14:14" x14ac:dyDescent="0.3">
      <c r="N192" t="str">
        <f t="shared" si="10"/>
        <v/>
      </c>
    </row>
    <row r="193" spans="14:14" x14ac:dyDescent="0.3">
      <c r="N193" t="str">
        <f t="shared" si="10"/>
        <v/>
      </c>
    </row>
    <row r="194" spans="14:14" x14ac:dyDescent="0.3">
      <c r="N194" t="str">
        <f t="shared" ref="N194:N200" si="11">_xlfn.CONCAT(A194,B194)</f>
        <v/>
      </c>
    </row>
    <row r="195" spans="14:14" x14ac:dyDescent="0.3">
      <c r="N195" t="str">
        <f t="shared" si="11"/>
        <v/>
      </c>
    </row>
    <row r="196" spans="14:14" x14ac:dyDescent="0.3">
      <c r="N196" t="str">
        <f t="shared" si="11"/>
        <v/>
      </c>
    </row>
    <row r="197" spans="14:14" x14ac:dyDescent="0.3">
      <c r="N197" t="str">
        <f t="shared" si="11"/>
        <v/>
      </c>
    </row>
    <row r="198" spans="14:14" x14ac:dyDescent="0.3">
      <c r="N198" t="str">
        <f t="shared" si="11"/>
        <v/>
      </c>
    </row>
    <row r="199" spans="14:14" x14ac:dyDescent="0.3">
      <c r="N199" t="str">
        <f t="shared" si="11"/>
        <v/>
      </c>
    </row>
    <row r="200" spans="14:14" x14ac:dyDescent="0.3">
      <c r="N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7"/>
  <sheetViews>
    <sheetView topLeftCell="A7" workbookViewId="0">
      <selection activeCell="H1" sqref="H1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547</v>
      </c>
      <c r="B1" t="s">
        <v>572</v>
      </c>
      <c r="C1" t="s">
        <v>553</v>
      </c>
      <c r="D1" t="s">
        <v>603</v>
      </c>
      <c r="E1" t="s">
        <v>462</v>
      </c>
      <c r="F1" t="s">
        <v>568</v>
      </c>
      <c r="G1" t="s">
        <v>569</v>
      </c>
      <c r="H1" t="s">
        <v>542</v>
      </c>
      <c r="I1" t="s">
        <v>604</v>
      </c>
    </row>
    <row r="2" spans="1:9" x14ac:dyDescent="0.3">
      <c r="A2" t="s">
        <v>407</v>
      </c>
      <c r="B2" t="s">
        <v>589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590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591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592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593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594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595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596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597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573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574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575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576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577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578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579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580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581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582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583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584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585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586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587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588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9E49-DA00-4BDE-AD33-943AD4DCC349}">
  <dimension ref="B2:AA28"/>
  <sheetViews>
    <sheetView topLeftCell="K1" workbookViewId="0">
      <selection activeCell="R2" sqref="R2:Y28"/>
    </sheetView>
  </sheetViews>
  <sheetFormatPr defaultRowHeight="14.4" x14ac:dyDescent="0.3"/>
  <cols>
    <col min="2" max="10" width="10.77734375" bestFit="1" customWidth="1"/>
    <col min="11" max="15" width="11.77734375" bestFit="1" customWidth="1"/>
  </cols>
  <sheetData>
    <row r="2" spans="2:27" x14ac:dyDescent="0.3">
      <c r="B2" t="s">
        <v>554</v>
      </c>
      <c r="C2" t="s">
        <v>555</v>
      </c>
      <c r="D2" t="s">
        <v>556</v>
      </c>
      <c r="E2" t="s">
        <v>557</v>
      </c>
      <c r="F2" t="s">
        <v>558</v>
      </c>
      <c r="G2" t="s">
        <v>559</v>
      </c>
      <c r="H2" t="s">
        <v>560</v>
      </c>
      <c r="I2" t="s">
        <v>561</v>
      </c>
      <c r="J2" t="s">
        <v>562</v>
      </c>
      <c r="K2" t="s">
        <v>563</v>
      </c>
      <c r="L2" t="s">
        <v>564</v>
      </c>
      <c r="M2" t="s">
        <v>565</v>
      </c>
      <c r="N2" t="s">
        <v>566</v>
      </c>
      <c r="O2" t="s">
        <v>567</v>
      </c>
      <c r="Q2" t="s">
        <v>601</v>
      </c>
      <c r="R2" t="s">
        <v>602</v>
      </c>
      <c r="S2" t="s">
        <v>598</v>
      </c>
      <c r="T2" t="s">
        <v>599</v>
      </c>
      <c r="U2" t="s">
        <v>600</v>
      </c>
      <c r="V2" t="s">
        <v>568</v>
      </c>
      <c r="W2" t="s">
        <v>569</v>
      </c>
      <c r="X2" t="s">
        <v>570</v>
      </c>
      <c r="Y2" t="s">
        <v>571</v>
      </c>
      <c r="AA2" t="s">
        <v>566</v>
      </c>
    </row>
    <row r="3" spans="2:27" x14ac:dyDescent="0.3">
      <c r="B3" t="s">
        <v>589</v>
      </c>
      <c r="C3">
        <v>0.18190000000000001</v>
      </c>
      <c r="D3">
        <v>4.62</v>
      </c>
      <c r="E3">
        <v>1.27</v>
      </c>
      <c r="F3">
        <v>32.36</v>
      </c>
      <c r="G3">
        <v>142800</v>
      </c>
      <c r="H3">
        <v>64770</v>
      </c>
      <c r="I3">
        <v>2802</v>
      </c>
      <c r="J3">
        <v>4170</v>
      </c>
      <c r="K3">
        <v>4.2500000000000003E-2</v>
      </c>
      <c r="L3">
        <v>0.1394</v>
      </c>
      <c r="M3">
        <v>1225000</v>
      </c>
      <c r="N3">
        <v>0.96189999999999998</v>
      </c>
      <c r="O3">
        <v>620.6</v>
      </c>
      <c r="Q3">
        <v>1225000</v>
      </c>
      <c r="R3">
        <f>Q3/1000</f>
        <v>1225</v>
      </c>
      <c r="S3" t="s">
        <v>589</v>
      </c>
      <c r="T3">
        <v>0.18190000000000001</v>
      </c>
      <c r="U3">
        <v>1.27</v>
      </c>
      <c r="V3">
        <v>142800</v>
      </c>
      <c r="W3">
        <v>2802</v>
      </c>
      <c r="X3">
        <v>4.2500000000000003E-2</v>
      </c>
      <c r="Y3">
        <v>620.6</v>
      </c>
      <c r="AA3">
        <v>0.96189999999999998</v>
      </c>
    </row>
    <row r="4" spans="2:27" x14ac:dyDescent="0.3">
      <c r="B4" t="s">
        <v>590</v>
      </c>
      <c r="C4">
        <v>0.16200000000000001</v>
      </c>
      <c r="D4">
        <v>4.1150000000000002</v>
      </c>
      <c r="E4">
        <v>1.1299999999999999</v>
      </c>
      <c r="F4">
        <v>28.7</v>
      </c>
      <c r="G4">
        <v>120200</v>
      </c>
      <c r="H4">
        <v>54520</v>
      </c>
      <c r="I4">
        <v>2222</v>
      </c>
      <c r="J4">
        <v>3307</v>
      </c>
      <c r="K4">
        <v>5.3600000000000002E-2</v>
      </c>
      <c r="L4">
        <v>0.17580000000000001</v>
      </c>
      <c r="M4">
        <v>971300</v>
      </c>
      <c r="N4">
        <v>0.76290000000000002</v>
      </c>
      <c r="O4">
        <v>492.2</v>
      </c>
      <c r="Q4">
        <v>971300</v>
      </c>
      <c r="R4">
        <f t="shared" ref="R4:R28" si="0">Q4/1000</f>
        <v>971.3</v>
      </c>
      <c r="S4" t="s">
        <v>590</v>
      </c>
      <c r="T4">
        <v>0.16200000000000001</v>
      </c>
      <c r="U4">
        <v>1.1299999999999999</v>
      </c>
      <c r="V4">
        <v>120200</v>
      </c>
      <c r="W4">
        <v>2222</v>
      </c>
      <c r="X4">
        <v>5.3600000000000002E-2</v>
      </c>
      <c r="Y4">
        <v>492.2</v>
      </c>
      <c r="AA4">
        <v>0.76290000000000002</v>
      </c>
    </row>
    <row r="5" spans="2:27" x14ac:dyDescent="0.3">
      <c r="B5" t="s">
        <v>591</v>
      </c>
      <c r="C5">
        <v>0.14430000000000001</v>
      </c>
      <c r="D5">
        <v>3.665</v>
      </c>
      <c r="E5">
        <v>1.01</v>
      </c>
      <c r="F5">
        <v>25.65</v>
      </c>
      <c r="G5">
        <v>100700</v>
      </c>
      <c r="H5">
        <v>45670</v>
      </c>
      <c r="I5">
        <v>1762</v>
      </c>
      <c r="J5">
        <v>2622</v>
      </c>
      <c r="K5">
        <v>6.7500000000000004E-2</v>
      </c>
      <c r="L5">
        <v>0.22159999999999999</v>
      </c>
      <c r="M5">
        <v>770300</v>
      </c>
      <c r="N5">
        <v>0.60499999999999998</v>
      </c>
      <c r="O5">
        <v>390.3</v>
      </c>
      <c r="Q5">
        <v>770300</v>
      </c>
      <c r="R5">
        <f t="shared" si="0"/>
        <v>770.3</v>
      </c>
      <c r="S5" t="s">
        <v>591</v>
      </c>
      <c r="T5">
        <v>0.14430000000000001</v>
      </c>
      <c r="U5">
        <v>1.01</v>
      </c>
      <c r="V5">
        <v>100700</v>
      </c>
      <c r="W5">
        <v>1762</v>
      </c>
      <c r="X5">
        <v>6.7500000000000004E-2</v>
      </c>
      <c r="Y5">
        <v>390.3</v>
      </c>
      <c r="AA5">
        <v>0.60499999999999998</v>
      </c>
    </row>
    <row r="6" spans="2:27" x14ac:dyDescent="0.3">
      <c r="B6" t="s">
        <v>592</v>
      </c>
      <c r="C6">
        <v>0.1285</v>
      </c>
      <c r="D6">
        <v>3.2639999999999998</v>
      </c>
      <c r="E6">
        <v>0.89900000000000002</v>
      </c>
      <c r="F6">
        <v>22.83</v>
      </c>
      <c r="G6">
        <v>84200</v>
      </c>
      <c r="H6">
        <v>38110</v>
      </c>
      <c r="I6">
        <v>1398</v>
      </c>
      <c r="J6">
        <v>2080</v>
      </c>
      <c r="K6">
        <v>8.5199999999999998E-2</v>
      </c>
      <c r="L6">
        <v>0.27939999999999998</v>
      </c>
      <c r="M6">
        <v>610900</v>
      </c>
      <c r="N6">
        <v>0.4798</v>
      </c>
      <c r="O6">
        <v>309.5</v>
      </c>
      <c r="Q6">
        <v>610900</v>
      </c>
      <c r="R6">
        <f t="shared" si="0"/>
        <v>610.9</v>
      </c>
      <c r="S6" t="s">
        <v>592</v>
      </c>
      <c r="T6">
        <v>0.1285</v>
      </c>
      <c r="U6">
        <v>0.89900000000000002</v>
      </c>
      <c r="V6">
        <v>84200</v>
      </c>
      <c r="W6">
        <v>1398</v>
      </c>
      <c r="X6">
        <v>8.5199999999999998E-2</v>
      </c>
      <c r="Y6">
        <v>309.5</v>
      </c>
      <c r="AA6">
        <v>0.4798</v>
      </c>
    </row>
    <row r="7" spans="2:27" x14ac:dyDescent="0.3">
      <c r="B7" t="s">
        <v>593</v>
      </c>
      <c r="C7">
        <v>0.1144</v>
      </c>
      <c r="D7">
        <v>2.9060000000000001</v>
      </c>
      <c r="E7">
        <v>0.80100000000000005</v>
      </c>
      <c r="F7">
        <v>20.350000000000001</v>
      </c>
      <c r="G7">
        <v>66700</v>
      </c>
      <c r="H7">
        <v>30250</v>
      </c>
      <c r="I7">
        <v>1108</v>
      </c>
      <c r="J7">
        <v>1649</v>
      </c>
      <c r="K7">
        <v>0.1074</v>
      </c>
      <c r="L7">
        <v>0.35239999999999999</v>
      </c>
      <c r="M7">
        <v>484400</v>
      </c>
      <c r="N7">
        <v>0.3805</v>
      </c>
      <c r="O7">
        <v>245.5</v>
      </c>
      <c r="Q7">
        <v>484400</v>
      </c>
      <c r="R7">
        <f t="shared" si="0"/>
        <v>484.4</v>
      </c>
      <c r="S7" t="s">
        <v>593</v>
      </c>
      <c r="T7">
        <v>0.1144</v>
      </c>
      <c r="U7">
        <v>0.80100000000000005</v>
      </c>
      <c r="V7">
        <v>66700</v>
      </c>
      <c r="W7">
        <v>1108</v>
      </c>
      <c r="X7">
        <v>0.1074</v>
      </c>
      <c r="Y7">
        <v>245.5</v>
      </c>
      <c r="AA7">
        <v>0.3805</v>
      </c>
    </row>
    <row r="8" spans="2:27" x14ac:dyDescent="0.3">
      <c r="B8" t="s">
        <v>594</v>
      </c>
      <c r="C8">
        <v>0.1019</v>
      </c>
      <c r="D8">
        <v>2.5880000000000001</v>
      </c>
      <c r="E8">
        <v>0.71299999999999997</v>
      </c>
      <c r="F8">
        <v>18.11</v>
      </c>
      <c r="G8">
        <v>52950</v>
      </c>
      <c r="H8">
        <v>24010</v>
      </c>
      <c r="I8">
        <v>879</v>
      </c>
      <c r="J8">
        <v>1308</v>
      </c>
      <c r="K8">
        <v>0.13539999999999999</v>
      </c>
      <c r="L8">
        <v>0.44429999999999997</v>
      </c>
      <c r="M8">
        <v>384200</v>
      </c>
      <c r="N8">
        <v>0.30170000000000002</v>
      </c>
      <c r="O8">
        <v>194.6</v>
      </c>
      <c r="Q8">
        <v>384200</v>
      </c>
      <c r="R8">
        <f t="shared" si="0"/>
        <v>384.2</v>
      </c>
      <c r="S8" t="s">
        <v>594</v>
      </c>
      <c r="T8">
        <v>0.1019</v>
      </c>
      <c r="U8">
        <v>0.71299999999999997</v>
      </c>
      <c r="V8">
        <v>52950</v>
      </c>
      <c r="W8">
        <v>879</v>
      </c>
      <c r="X8">
        <v>0.13539999999999999</v>
      </c>
      <c r="Y8">
        <v>194.6</v>
      </c>
      <c r="AA8">
        <v>0.30170000000000002</v>
      </c>
    </row>
    <row r="9" spans="2:27" x14ac:dyDescent="0.3">
      <c r="B9" t="s">
        <v>595</v>
      </c>
      <c r="C9">
        <v>0.18190000000000001</v>
      </c>
      <c r="D9">
        <v>4.62</v>
      </c>
      <c r="E9">
        <v>0.91</v>
      </c>
      <c r="F9">
        <v>23.11</v>
      </c>
      <c r="G9">
        <v>73350</v>
      </c>
      <c r="H9">
        <v>33270</v>
      </c>
      <c r="I9">
        <v>1430</v>
      </c>
      <c r="J9">
        <v>2128</v>
      </c>
      <c r="K9">
        <v>8.2199999999999995E-2</v>
      </c>
      <c r="L9">
        <v>0.26989999999999997</v>
      </c>
      <c r="M9">
        <v>628900</v>
      </c>
      <c r="N9">
        <v>0.49399999999999999</v>
      </c>
      <c r="O9">
        <v>318.7</v>
      </c>
      <c r="Q9">
        <v>628900</v>
      </c>
      <c r="R9">
        <f t="shared" si="0"/>
        <v>628.9</v>
      </c>
      <c r="S9" t="s">
        <v>595</v>
      </c>
      <c r="T9">
        <v>0.18190000000000001</v>
      </c>
      <c r="U9">
        <v>0.91</v>
      </c>
      <c r="V9">
        <v>73350</v>
      </c>
      <c r="W9">
        <v>1430</v>
      </c>
      <c r="X9">
        <v>8.2199999999999995E-2</v>
      </c>
      <c r="Y9">
        <v>318.7</v>
      </c>
      <c r="AA9">
        <v>0.49399999999999999</v>
      </c>
    </row>
    <row r="10" spans="2:27" x14ac:dyDescent="0.3">
      <c r="B10" t="s">
        <v>596</v>
      </c>
      <c r="C10">
        <v>0.16200000000000001</v>
      </c>
      <c r="D10">
        <v>4.1139999999999999</v>
      </c>
      <c r="E10">
        <v>0.81</v>
      </c>
      <c r="F10">
        <v>20.57</v>
      </c>
      <c r="G10">
        <v>61700</v>
      </c>
      <c r="H10">
        <v>27980</v>
      </c>
      <c r="I10">
        <v>1134</v>
      </c>
      <c r="J10">
        <v>1688</v>
      </c>
      <c r="K10">
        <v>0.1037</v>
      </c>
      <c r="L10">
        <v>0.34029999999999999</v>
      </c>
      <c r="M10">
        <v>498800</v>
      </c>
      <c r="N10">
        <v>0.39169999999999999</v>
      </c>
      <c r="O10">
        <v>252.7</v>
      </c>
      <c r="Q10">
        <v>498800</v>
      </c>
      <c r="R10">
        <f t="shared" si="0"/>
        <v>498.8</v>
      </c>
      <c r="S10" t="s">
        <v>596</v>
      </c>
      <c r="T10">
        <v>0.16200000000000001</v>
      </c>
      <c r="U10">
        <v>0.81</v>
      </c>
      <c r="V10">
        <v>61700</v>
      </c>
      <c r="W10">
        <v>1134</v>
      </c>
      <c r="X10">
        <v>0.1037</v>
      </c>
      <c r="Y10">
        <v>252.7</v>
      </c>
      <c r="AA10">
        <v>0.39169999999999999</v>
      </c>
    </row>
    <row r="11" spans="2:27" x14ac:dyDescent="0.3">
      <c r="B11" t="s">
        <v>597</v>
      </c>
      <c r="C11">
        <v>0.14430000000000001</v>
      </c>
      <c r="D11">
        <v>3.665</v>
      </c>
      <c r="E11">
        <v>0.72099999999999997</v>
      </c>
      <c r="F11">
        <v>18.309999999999999</v>
      </c>
      <c r="G11">
        <v>51730</v>
      </c>
      <c r="H11">
        <v>23460</v>
      </c>
      <c r="I11">
        <v>889.5</v>
      </c>
      <c r="J11">
        <v>1339</v>
      </c>
      <c r="K11">
        <v>0.1308</v>
      </c>
      <c r="L11">
        <v>0.42920000000000003</v>
      </c>
      <c r="M11">
        <v>395500</v>
      </c>
      <c r="N11">
        <v>0.31069999999999998</v>
      </c>
      <c r="O11">
        <v>200.4</v>
      </c>
      <c r="Q11">
        <v>395500</v>
      </c>
      <c r="R11">
        <f t="shared" si="0"/>
        <v>395.5</v>
      </c>
      <c r="S11" t="s">
        <v>597</v>
      </c>
      <c r="T11">
        <v>0.14430000000000001</v>
      </c>
      <c r="U11">
        <v>0.72099999999999997</v>
      </c>
      <c r="V11">
        <v>51730</v>
      </c>
      <c r="W11">
        <v>889.5</v>
      </c>
      <c r="X11">
        <v>0.1308</v>
      </c>
      <c r="Y11">
        <v>200.4</v>
      </c>
      <c r="AA11">
        <v>0.31069999999999998</v>
      </c>
    </row>
    <row r="12" spans="2:27" x14ac:dyDescent="0.3">
      <c r="B12" t="s">
        <v>573</v>
      </c>
      <c r="C12">
        <v>0.1285</v>
      </c>
      <c r="D12">
        <v>3.2639999999999998</v>
      </c>
      <c r="E12">
        <v>0.64200000000000002</v>
      </c>
      <c r="F12">
        <v>16.309999999999999</v>
      </c>
      <c r="G12">
        <v>43240</v>
      </c>
      <c r="H12">
        <v>19610</v>
      </c>
      <c r="I12">
        <v>713.5</v>
      </c>
      <c r="J12">
        <v>1062</v>
      </c>
      <c r="K12">
        <v>0.16489999999999999</v>
      </c>
      <c r="L12">
        <v>0.54110000000000003</v>
      </c>
      <c r="M12">
        <v>313700</v>
      </c>
      <c r="N12">
        <v>0.24640000000000001</v>
      </c>
      <c r="O12">
        <v>159</v>
      </c>
      <c r="Q12">
        <v>313700</v>
      </c>
      <c r="R12">
        <f t="shared" si="0"/>
        <v>313.7</v>
      </c>
      <c r="S12" t="s">
        <v>573</v>
      </c>
      <c r="T12">
        <v>0.1285</v>
      </c>
      <c r="U12">
        <v>0.64200000000000002</v>
      </c>
      <c r="V12">
        <v>43240</v>
      </c>
      <c r="W12">
        <v>713.5</v>
      </c>
      <c r="X12">
        <v>0.16489999999999999</v>
      </c>
      <c r="Y12">
        <v>159</v>
      </c>
      <c r="AA12">
        <v>0.24640000000000001</v>
      </c>
    </row>
    <row r="13" spans="2:27" x14ac:dyDescent="0.3">
      <c r="B13" t="s">
        <v>574</v>
      </c>
      <c r="C13">
        <v>0.1144</v>
      </c>
      <c r="D13">
        <v>2.9060000000000001</v>
      </c>
      <c r="E13">
        <v>0.57199999999999995</v>
      </c>
      <c r="F13">
        <v>14.53</v>
      </c>
      <c r="G13">
        <v>34290</v>
      </c>
      <c r="H13">
        <v>15550</v>
      </c>
      <c r="I13">
        <v>565.79999999999995</v>
      </c>
      <c r="J13">
        <v>842</v>
      </c>
      <c r="K13">
        <v>0.2079</v>
      </c>
      <c r="L13">
        <v>0.68210000000000004</v>
      </c>
      <c r="M13">
        <v>248800</v>
      </c>
      <c r="N13">
        <v>0.19539999999999999</v>
      </c>
      <c r="O13">
        <v>126.1</v>
      </c>
      <c r="Q13">
        <v>248800</v>
      </c>
      <c r="R13">
        <f t="shared" si="0"/>
        <v>248.8</v>
      </c>
      <c r="S13" t="s">
        <v>574</v>
      </c>
      <c r="T13">
        <v>0.1144</v>
      </c>
      <c r="U13">
        <v>0.57199999999999995</v>
      </c>
      <c r="V13">
        <v>34290</v>
      </c>
      <c r="W13">
        <v>565.79999999999995</v>
      </c>
      <c r="X13">
        <v>0.2079</v>
      </c>
      <c r="Y13">
        <v>126.1</v>
      </c>
      <c r="AA13">
        <v>0.19539999999999999</v>
      </c>
    </row>
    <row r="14" spans="2:27" x14ac:dyDescent="0.3">
      <c r="B14" t="s">
        <v>575</v>
      </c>
      <c r="C14">
        <v>0.1019</v>
      </c>
      <c r="D14">
        <v>2.5880000000000001</v>
      </c>
      <c r="E14">
        <v>0.50900000000000001</v>
      </c>
      <c r="F14">
        <v>12.93</v>
      </c>
      <c r="G14">
        <v>27190</v>
      </c>
      <c r="H14">
        <v>12330</v>
      </c>
      <c r="I14">
        <v>448.7</v>
      </c>
      <c r="J14">
        <v>667.8</v>
      </c>
      <c r="K14">
        <v>0.26219999999999999</v>
      </c>
      <c r="L14">
        <v>0.86029999999999995</v>
      </c>
      <c r="M14">
        <v>197300</v>
      </c>
      <c r="N14">
        <v>0.15490000000000001</v>
      </c>
      <c r="O14">
        <v>99.93</v>
      </c>
      <c r="Q14">
        <v>197300</v>
      </c>
      <c r="R14">
        <f t="shared" si="0"/>
        <v>197.3</v>
      </c>
      <c r="S14" t="s">
        <v>575</v>
      </c>
      <c r="T14">
        <v>0.1019</v>
      </c>
      <c r="U14">
        <v>0.50900000000000001</v>
      </c>
      <c r="V14">
        <v>27190</v>
      </c>
      <c r="W14">
        <v>448.7</v>
      </c>
      <c r="X14">
        <v>0.26219999999999999</v>
      </c>
      <c r="Y14">
        <v>99.93</v>
      </c>
      <c r="AA14">
        <v>0.15490000000000001</v>
      </c>
    </row>
    <row r="15" spans="2:27" x14ac:dyDescent="0.3">
      <c r="B15" t="s">
        <v>576</v>
      </c>
      <c r="C15">
        <v>0.18190000000000001</v>
      </c>
      <c r="D15">
        <v>4.62</v>
      </c>
      <c r="E15">
        <v>0.54600000000000004</v>
      </c>
      <c r="F15">
        <v>13.87</v>
      </c>
      <c r="G15">
        <v>27030</v>
      </c>
      <c r="H15">
        <v>12260</v>
      </c>
      <c r="I15">
        <v>524.9</v>
      </c>
      <c r="J15">
        <v>781.2</v>
      </c>
      <c r="K15">
        <v>0.22639999999999999</v>
      </c>
      <c r="L15">
        <v>0.74280000000000002</v>
      </c>
      <c r="M15">
        <v>231700</v>
      </c>
      <c r="N15">
        <v>0.182</v>
      </c>
      <c r="O15">
        <v>117.4</v>
      </c>
      <c r="Q15">
        <v>231700</v>
      </c>
      <c r="R15">
        <f t="shared" si="0"/>
        <v>231.7</v>
      </c>
      <c r="S15" t="s">
        <v>576</v>
      </c>
      <c r="T15">
        <v>0.18190000000000001</v>
      </c>
      <c r="U15">
        <v>0.54600000000000004</v>
      </c>
      <c r="V15">
        <v>27030</v>
      </c>
      <c r="W15">
        <v>524.9</v>
      </c>
      <c r="X15">
        <v>0.22639999999999999</v>
      </c>
      <c r="Y15">
        <v>117.4</v>
      </c>
      <c r="AA15">
        <v>0.182</v>
      </c>
    </row>
    <row r="16" spans="2:27" x14ac:dyDescent="0.3">
      <c r="B16" t="s">
        <v>577</v>
      </c>
      <c r="C16">
        <v>0.16200000000000001</v>
      </c>
      <c r="D16">
        <v>4.1150000000000002</v>
      </c>
      <c r="E16">
        <v>0.48599999999999999</v>
      </c>
      <c r="F16">
        <v>12.34</v>
      </c>
      <c r="G16">
        <v>22730</v>
      </c>
      <c r="H16">
        <v>10310</v>
      </c>
      <c r="I16">
        <v>416.3</v>
      </c>
      <c r="J16">
        <v>619.5</v>
      </c>
      <c r="K16">
        <v>0.28029999999999999</v>
      </c>
      <c r="L16">
        <v>0.91969999999999996</v>
      </c>
      <c r="M16">
        <v>183800</v>
      </c>
      <c r="N16">
        <v>0.14430000000000001</v>
      </c>
      <c r="O16">
        <v>93.09</v>
      </c>
      <c r="Q16">
        <v>183800</v>
      </c>
      <c r="R16">
        <f t="shared" si="0"/>
        <v>183.8</v>
      </c>
      <c r="S16" t="s">
        <v>577</v>
      </c>
      <c r="T16">
        <v>0.16200000000000001</v>
      </c>
      <c r="U16">
        <v>0.48599999999999999</v>
      </c>
      <c r="V16">
        <v>22730</v>
      </c>
      <c r="W16">
        <v>416.3</v>
      </c>
      <c r="X16">
        <v>0.28029999999999999</v>
      </c>
      <c r="Y16">
        <v>93.09</v>
      </c>
      <c r="AA16">
        <v>0.14430000000000001</v>
      </c>
    </row>
    <row r="17" spans="2:27" x14ac:dyDescent="0.3">
      <c r="B17" t="s">
        <v>578</v>
      </c>
      <c r="C17">
        <v>0.14430000000000001</v>
      </c>
      <c r="D17">
        <v>3.665</v>
      </c>
      <c r="E17">
        <v>0.433</v>
      </c>
      <c r="F17">
        <v>11</v>
      </c>
      <c r="G17">
        <v>19060</v>
      </c>
      <c r="H17">
        <v>8645</v>
      </c>
      <c r="I17">
        <v>330</v>
      </c>
      <c r="J17">
        <v>491.1</v>
      </c>
      <c r="K17">
        <v>0.35349999999999998</v>
      </c>
      <c r="L17">
        <v>1.1597999999999999</v>
      </c>
      <c r="M17">
        <v>145700</v>
      </c>
      <c r="N17">
        <v>0.1145</v>
      </c>
      <c r="O17">
        <v>73.87</v>
      </c>
      <c r="Q17">
        <v>145700</v>
      </c>
      <c r="R17">
        <f t="shared" si="0"/>
        <v>145.69999999999999</v>
      </c>
      <c r="S17" t="s">
        <v>578</v>
      </c>
      <c r="T17">
        <v>0.14430000000000001</v>
      </c>
      <c r="U17">
        <v>0.433</v>
      </c>
      <c r="V17">
        <v>19060</v>
      </c>
      <c r="W17">
        <v>330</v>
      </c>
      <c r="X17">
        <v>0.35349999999999998</v>
      </c>
      <c r="Y17">
        <v>73.87</v>
      </c>
      <c r="AA17">
        <v>0.1145</v>
      </c>
    </row>
    <row r="18" spans="2:27" x14ac:dyDescent="0.3">
      <c r="B18" t="s">
        <v>579</v>
      </c>
      <c r="C18">
        <v>0.1285</v>
      </c>
      <c r="D18">
        <v>3.2639999999999998</v>
      </c>
      <c r="E18">
        <v>0.38500000000000001</v>
      </c>
      <c r="F18">
        <v>9.7789999999999999</v>
      </c>
      <c r="G18">
        <v>15930</v>
      </c>
      <c r="H18">
        <v>7225</v>
      </c>
      <c r="I18">
        <v>261.8</v>
      </c>
      <c r="J18">
        <v>389.6</v>
      </c>
      <c r="K18">
        <v>0.44579999999999997</v>
      </c>
      <c r="L18">
        <v>1.4626999999999999</v>
      </c>
      <c r="M18">
        <v>115600</v>
      </c>
      <c r="N18">
        <v>9.0800000000000006E-2</v>
      </c>
      <c r="O18">
        <v>58.56</v>
      </c>
      <c r="Q18">
        <v>115600</v>
      </c>
      <c r="R18">
        <f t="shared" si="0"/>
        <v>115.6</v>
      </c>
      <c r="S18" t="s">
        <v>579</v>
      </c>
      <c r="T18">
        <v>0.1285</v>
      </c>
      <c r="U18">
        <v>0.38500000000000001</v>
      </c>
      <c r="V18">
        <v>15930</v>
      </c>
      <c r="W18">
        <v>261.8</v>
      </c>
      <c r="X18">
        <v>0.44579999999999997</v>
      </c>
      <c r="Y18">
        <v>58.56</v>
      </c>
      <c r="AA18">
        <v>9.0800000000000006E-2</v>
      </c>
    </row>
    <row r="19" spans="2:27" x14ac:dyDescent="0.3">
      <c r="B19" t="s">
        <v>580</v>
      </c>
      <c r="C19">
        <v>0.1144</v>
      </c>
      <c r="D19">
        <v>2.9060000000000001</v>
      </c>
      <c r="E19">
        <v>0.34300000000000003</v>
      </c>
      <c r="F19">
        <v>8.7119999999999997</v>
      </c>
      <c r="G19">
        <v>12630</v>
      </c>
      <c r="H19">
        <v>5728</v>
      </c>
      <c r="I19">
        <v>207.6</v>
      </c>
      <c r="J19">
        <v>308.89999999999998</v>
      </c>
      <c r="K19">
        <v>0.56210000000000004</v>
      </c>
      <c r="L19">
        <v>1.8442000000000001</v>
      </c>
      <c r="M19">
        <v>91650</v>
      </c>
      <c r="N19">
        <v>7.1999999999999995E-2</v>
      </c>
      <c r="O19">
        <v>46.44</v>
      </c>
      <c r="Q19">
        <v>91650</v>
      </c>
      <c r="R19">
        <f t="shared" si="0"/>
        <v>91.65</v>
      </c>
      <c r="S19" t="s">
        <v>580</v>
      </c>
      <c r="T19">
        <v>0.1144</v>
      </c>
      <c r="U19">
        <v>0.34300000000000003</v>
      </c>
      <c r="V19">
        <v>12630</v>
      </c>
      <c r="W19">
        <v>207.6</v>
      </c>
      <c r="X19">
        <v>0.56210000000000004</v>
      </c>
      <c r="Y19">
        <v>46.44</v>
      </c>
      <c r="AA19">
        <v>7.1999999999999995E-2</v>
      </c>
    </row>
    <row r="20" spans="2:27" x14ac:dyDescent="0.3">
      <c r="B20" t="s">
        <v>581</v>
      </c>
      <c r="C20">
        <v>0.1019</v>
      </c>
      <c r="D20">
        <v>2.5880000000000001</v>
      </c>
      <c r="E20">
        <v>0.30599999999999999</v>
      </c>
      <c r="F20">
        <v>7.7720000000000002</v>
      </c>
      <c r="G20">
        <v>10020</v>
      </c>
      <c r="H20">
        <v>4544</v>
      </c>
      <c r="I20">
        <v>164.7</v>
      </c>
      <c r="J20">
        <v>245.1</v>
      </c>
      <c r="K20">
        <v>0.70879999999999999</v>
      </c>
      <c r="L20">
        <v>2.3254999999999999</v>
      </c>
      <c r="M20">
        <v>72680</v>
      </c>
      <c r="N20">
        <v>5.7099999999999998E-2</v>
      </c>
      <c r="O20">
        <v>36.82</v>
      </c>
      <c r="Q20">
        <v>72680</v>
      </c>
      <c r="R20">
        <f t="shared" si="0"/>
        <v>72.680000000000007</v>
      </c>
      <c r="S20" t="s">
        <v>581</v>
      </c>
      <c r="T20">
        <v>0.1019</v>
      </c>
      <c r="U20">
        <v>0.30599999999999999</v>
      </c>
      <c r="V20">
        <v>10020</v>
      </c>
      <c r="W20">
        <v>164.7</v>
      </c>
      <c r="X20">
        <v>0.70879999999999999</v>
      </c>
      <c r="Y20">
        <v>36.82</v>
      </c>
      <c r="AA20">
        <v>5.7099999999999998E-2</v>
      </c>
    </row>
    <row r="21" spans="2:27" x14ac:dyDescent="0.3">
      <c r="B21" t="s">
        <v>582</v>
      </c>
      <c r="C21">
        <v>9.0700000000000003E-2</v>
      </c>
      <c r="D21">
        <v>2.3039999999999998</v>
      </c>
      <c r="E21">
        <v>0.27200000000000002</v>
      </c>
      <c r="F21">
        <v>6.9089999999999998</v>
      </c>
      <c r="G21">
        <v>7945</v>
      </c>
      <c r="H21">
        <v>3603</v>
      </c>
      <c r="I21">
        <v>130.6</v>
      </c>
      <c r="J21">
        <v>194.4</v>
      </c>
      <c r="K21">
        <v>0.89380000000000004</v>
      </c>
      <c r="L21">
        <v>2.9325000000000001</v>
      </c>
      <c r="M21">
        <v>57590</v>
      </c>
      <c r="N21">
        <v>4.5199999999999997E-2</v>
      </c>
      <c r="O21">
        <v>29.18</v>
      </c>
      <c r="Q21">
        <v>57590</v>
      </c>
      <c r="R21">
        <f t="shared" si="0"/>
        <v>57.59</v>
      </c>
      <c r="S21" t="s">
        <v>582</v>
      </c>
      <c r="T21">
        <v>9.0700000000000003E-2</v>
      </c>
      <c r="U21">
        <v>0.27200000000000002</v>
      </c>
      <c r="V21">
        <v>7945</v>
      </c>
      <c r="W21">
        <v>130.6</v>
      </c>
      <c r="X21">
        <v>0.89380000000000004</v>
      </c>
      <c r="Y21">
        <v>29.18</v>
      </c>
      <c r="AA21">
        <v>4.5199999999999997E-2</v>
      </c>
    </row>
    <row r="22" spans="2:27" x14ac:dyDescent="0.3">
      <c r="B22" t="s">
        <v>583</v>
      </c>
      <c r="C22">
        <v>8.0799999999999997E-2</v>
      </c>
      <c r="D22">
        <v>2.052</v>
      </c>
      <c r="E22">
        <v>0.24199999999999999</v>
      </c>
      <c r="F22">
        <v>9.1470000000000002</v>
      </c>
      <c r="G22">
        <v>6301</v>
      </c>
      <c r="H22">
        <v>2858</v>
      </c>
      <c r="I22">
        <v>103.6</v>
      </c>
      <c r="J22">
        <v>154.19999999999999</v>
      </c>
      <c r="K22">
        <v>1.127</v>
      </c>
      <c r="L22">
        <v>3.6976</v>
      </c>
      <c r="M22">
        <v>45710</v>
      </c>
      <c r="N22">
        <v>3.5900000000000001E-2</v>
      </c>
      <c r="O22">
        <v>23.16</v>
      </c>
      <c r="Q22">
        <v>45710</v>
      </c>
      <c r="R22">
        <f t="shared" si="0"/>
        <v>45.71</v>
      </c>
      <c r="S22" t="s">
        <v>583</v>
      </c>
      <c r="T22">
        <v>8.0799999999999997E-2</v>
      </c>
      <c r="U22">
        <v>0.24199999999999999</v>
      </c>
      <c r="V22">
        <v>6301</v>
      </c>
      <c r="W22">
        <v>103.6</v>
      </c>
      <c r="X22">
        <v>1.127</v>
      </c>
      <c r="Y22">
        <v>23.16</v>
      </c>
      <c r="AA22">
        <v>3.5900000000000001E-2</v>
      </c>
    </row>
    <row r="23" spans="2:27" x14ac:dyDescent="0.3">
      <c r="B23" t="s">
        <v>584</v>
      </c>
      <c r="C23">
        <v>0.18190000000000001</v>
      </c>
      <c r="D23">
        <v>4.62</v>
      </c>
      <c r="E23">
        <v>0.39200000000000002</v>
      </c>
      <c r="F23">
        <v>9.9570000000000007</v>
      </c>
      <c r="G23">
        <v>12230</v>
      </c>
      <c r="H23">
        <v>5547</v>
      </c>
      <c r="I23">
        <v>224.5</v>
      </c>
      <c r="J23">
        <v>334.1</v>
      </c>
      <c r="K23">
        <v>0.51770000000000005</v>
      </c>
      <c r="L23">
        <v>1.6984999999999999</v>
      </c>
      <c r="M23">
        <v>99310</v>
      </c>
      <c r="N23">
        <v>7.8E-2</v>
      </c>
      <c r="O23">
        <v>50.32</v>
      </c>
      <c r="Q23">
        <v>99310</v>
      </c>
      <c r="R23">
        <f t="shared" si="0"/>
        <v>99.31</v>
      </c>
      <c r="S23" t="s">
        <v>584</v>
      </c>
      <c r="T23">
        <v>0.18190000000000001</v>
      </c>
      <c r="U23">
        <v>0.39200000000000002</v>
      </c>
      <c r="V23">
        <v>12230</v>
      </c>
      <c r="W23">
        <v>224.5</v>
      </c>
      <c r="X23">
        <v>0.51770000000000005</v>
      </c>
      <c r="Y23">
        <v>50.32</v>
      </c>
      <c r="AA23">
        <v>7.8E-2</v>
      </c>
    </row>
    <row r="24" spans="2:27" x14ac:dyDescent="0.3">
      <c r="B24" t="s">
        <v>585</v>
      </c>
      <c r="C24">
        <v>0.16200000000000001</v>
      </c>
      <c r="D24">
        <v>4.1150000000000002</v>
      </c>
      <c r="E24">
        <v>0.34899999999999998</v>
      </c>
      <c r="F24">
        <v>8.8640000000000008</v>
      </c>
      <c r="G24">
        <v>10280</v>
      </c>
      <c r="H24">
        <v>4662</v>
      </c>
      <c r="I24">
        <v>178.1</v>
      </c>
      <c r="J24">
        <v>265</v>
      </c>
      <c r="K24">
        <v>0.65280000000000005</v>
      </c>
      <c r="L24">
        <v>2.1417999999999999</v>
      </c>
      <c r="M24">
        <v>78750</v>
      </c>
      <c r="N24">
        <v>6.1899999999999997E-2</v>
      </c>
      <c r="O24">
        <v>39.9</v>
      </c>
      <c r="Q24">
        <v>78750</v>
      </c>
      <c r="R24">
        <f t="shared" si="0"/>
        <v>78.75</v>
      </c>
      <c r="S24" t="s">
        <v>585</v>
      </c>
      <c r="T24">
        <v>0.16200000000000001</v>
      </c>
      <c r="U24">
        <v>0.34899999999999998</v>
      </c>
      <c r="V24">
        <v>10280</v>
      </c>
      <c r="W24">
        <v>178.1</v>
      </c>
      <c r="X24">
        <v>0.65280000000000005</v>
      </c>
      <c r="Y24">
        <v>39.9</v>
      </c>
      <c r="AA24">
        <v>6.1899999999999997E-2</v>
      </c>
    </row>
    <row r="25" spans="2:27" x14ac:dyDescent="0.3">
      <c r="B25" t="s">
        <v>586</v>
      </c>
      <c r="C25">
        <v>0.14430000000000001</v>
      </c>
      <c r="D25">
        <v>3.665</v>
      </c>
      <c r="E25">
        <v>0.311</v>
      </c>
      <c r="F25">
        <v>7.899</v>
      </c>
      <c r="G25">
        <v>8621</v>
      </c>
      <c r="H25">
        <v>3910</v>
      </c>
      <c r="I25">
        <v>141.19999999999999</v>
      </c>
      <c r="J25">
        <v>210.7</v>
      </c>
      <c r="K25">
        <v>0.82320000000000004</v>
      </c>
      <c r="L25">
        <v>2.1009000000000002</v>
      </c>
      <c r="M25">
        <v>62450</v>
      </c>
      <c r="N25">
        <v>4.9099999999999998E-2</v>
      </c>
      <c r="O25">
        <v>31.64</v>
      </c>
      <c r="Q25">
        <v>62450</v>
      </c>
      <c r="R25">
        <f t="shared" si="0"/>
        <v>62.45</v>
      </c>
      <c r="S25" t="s">
        <v>586</v>
      </c>
      <c r="T25">
        <v>0.14430000000000001</v>
      </c>
      <c r="U25">
        <v>0.311</v>
      </c>
      <c r="V25">
        <v>8621</v>
      </c>
      <c r="W25">
        <v>141.19999999999999</v>
      </c>
      <c r="X25">
        <v>0.82320000000000004</v>
      </c>
      <c r="Y25">
        <v>31.64</v>
      </c>
      <c r="AA25">
        <v>4.9099999999999998E-2</v>
      </c>
    </row>
    <row r="26" spans="2:27" x14ac:dyDescent="0.3">
      <c r="B26" t="s">
        <v>425</v>
      </c>
      <c r="C26">
        <v>0.1285</v>
      </c>
      <c r="D26">
        <v>3.2639999999999998</v>
      </c>
      <c r="E26">
        <v>0.27700000000000002</v>
      </c>
      <c r="F26">
        <v>7.0359999999999996</v>
      </c>
      <c r="G26">
        <v>7206</v>
      </c>
      <c r="H26">
        <v>3268</v>
      </c>
      <c r="I26">
        <v>112</v>
      </c>
      <c r="J26">
        <v>166.7</v>
      </c>
      <c r="K26">
        <v>1.038</v>
      </c>
      <c r="L26">
        <v>3.4056999999999999</v>
      </c>
      <c r="M26">
        <v>49530</v>
      </c>
      <c r="N26">
        <v>3.8899999999999997E-2</v>
      </c>
      <c r="O26">
        <v>25.1</v>
      </c>
      <c r="Q26">
        <v>49530</v>
      </c>
      <c r="R26">
        <f t="shared" si="0"/>
        <v>49.53</v>
      </c>
      <c r="S26" t="s">
        <v>425</v>
      </c>
      <c r="T26">
        <v>0.1285</v>
      </c>
      <c r="U26">
        <v>0.27700000000000002</v>
      </c>
      <c r="V26">
        <v>7206</v>
      </c>
      <c r="W26">
        <v>112</v>
      </c>
      <c r="X26">
        <v>1.038</v>
      </c>
      <c r="Y26">
        <v>25.1</v>
      </c>
      <c r="AA26">
        <v>3.8899999999999997E-2</v>
      </c>
    </row>
    <row r="27" spans="2:27" x14ac:dyDescent="0.3">
      <c r="B27" t="s">
        <v>587</v>
      </c>
      <c r="C27">
        <v>0.1144</v>
      </c>
      <c r="D27">
        <v>2.907</v>
      </c>
      <c r="E27">
        <v>0.247</v>
      </c>
      <c r="F27">
        <v>6.274</v>
      </c>
      <c r="G27">
        <v>5715</v>
      </c>
      <c r="H27">
        <v>2592</v>
      </c>
      <c r="I27">
        <v>88.81</v>
      </c>
      <c r="J27">
        <v>132.19999999999999</v>
      </c>
      <c r="K27">
        <v>1.3089999999999999</v>
      </c>
      <c r="L27">
        <v>4.2946999999999997</v>
      </c>
      <c r="M27">
        <v>39280</v>
      </c>
      <c r="N27">
        <v>3.09E-2</v>
      </c>
      <c r="O27">
        <v>19.899999999999999</v>
      </c>
      <c r="Q27">
        <v>39280</v>
      </c>
      <c r="R27">
        <f t="shared" si="0"/>
        <v>39.28</v>
      </c>
      <c r="S27" t="s">
        <v>587</v>
      </c>
      <c r="T27">
        <v>0.1144</v>
      </c>
      <c r="U27">
        <v>0.247</v>
      </c>
      <c r="V27">
        <v>5715</v>
      </c>
      <c r="W27">
        <v>88.81</v>
      </c>
      <c r="X27">
        <v>1.3089999999999999</v>
      </c>
      <c r="Y27">
        <v>19.899999999999999</v>
      </c>
      <c r="AA27">
        <v>3.09E-2</v>
      </c>
    </row>
    <row r="28" spans="2:27" x14ac:dyDescent="0.3">
      <c r="B28" t="s">
        <v>588</v>
      </c>
      <c r="C28">
        <v>0.1019</v>
      </c>
      <c r="D28">
        <v>2.5880000000000001</v>
      </c>
      <c r="E28">
        <v>0.22</v>
      </c>
      <c r="F28">
        <v>5.5880000000000001</v>
      </c>
      <c r="G28">
        <v>4532</v>
      </c>
      <c r="H28">
        <v>2055</v>
      </c>
      <c r="I28">
        <v>70.430000000000007</v>
      </c>
      <c r="J28">
        <v>104.8</v>
      </c>
      <c r="K28">
        <v>1.651</v>
      </c>
      <c r="L28">
        <v>5.4168000000000003</v>
      </c>
      <c r="M28">
        <v>31150</v>
      </c>
      <c r="N28">
        <v>2.4500000000000001E-2</v>
      </c>
      <c r="O28">
        <v>15.78</v>
      </c>
      <c r="Q28">
        <v>31150</v>
      </c>
      <c r="R28">
        <f t="shared" si="0"/>
        <v>31.15</v>
      </c>
      <c r="S28" t="s">
        <v>588</v>
      </c>
      <c r="T28">
        <v>0.1019</v>
      </c>
      <c r="U28">
        <v>0.22</v>
      </c>
      <c r="V28">
        <v>4532</v>
      </c>
      <c r="W28">
        <v>70.430000000000007</v>
      </c>
      <c r="X28">
        <v>1.651</v>
      </c>
      <c r="Y28">
        <v>15.78</v>
      </c>
      <c r="AA28">
        <v>2.4500000000000001E-2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TL_Geometry</vt:lpstr>
      <vt:lpstr>Neighboring</vt:lpstr>
      <vt:lpstr>TL_dataset</vt:lpstr>
      <vt:lpstr>Conductors</vt:lpstr>
      <vt:lpstr>G_wire</vt:lpstr>
      <vt:lpstr>Sheet3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2024-09-19T19:44:48Z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