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Downloads\"/>
    </mc:Choice>
  </mc:AlternateContent>
  <xr:revisionPtr revIDLastSave="0" documentId="13_ncr:1_{EEA06086-619B-4289-B095-81BE22BC818E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SP" sheetId="1" r:id="rId1"/>
    <sheet name="Netzplan" sheetId="2" r:id="rId2"/>
    <sheet name="Gantt" sheetId="3" r:id="rId3"/>
    <sheet name="FeiertageM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3" l="1"/>
  <c r="I16" i="2"/>
  <c r="J16" i="2" s="1"/>
  <c r="J18" i="3" s="1"/>
  <c r="I15" i="2"/>
  <c r="I17" i="3" s="1"/>
  <c r="I14" i="2"/>
  <c r="I13" i="2"/>
  <c r="I14" i="3" s="1"/>
  <c r="I11" i="2"/>
  <c r="I12" i="3" s="1"/>
  <c r="I10" i="2"/>
  <c r="I11" i="3" s="1"/>
  <c r="I9" i="2"/>
  <c r="I10" i="3" s="1"/>
  <c r="I6" i="2"/>
  <c r="I6" i="3" s="1"/>
  <c r="I5" i="2"/>
  <c r="J5" i="2" s="1"/>
  <c r="V10" i="2" s="1"/>
  <c r="K20" i="3"/>
  <c r="I20" i="3"/>
  <c r="H20" i="3"/>
  <c r="G20" i="3"/>
  <c r="K18" i="3"/>
  <c r="H18" i="3"/>
  <c r="G18" i="3"/>
  <c r="K17" i="3"/>
  <c r="H17" i="3"/>
  <c r="G17" i="3"/>
  <c r="K15" i="3"/>
  <c r="I15" i="3"/>
  <c r="H15" i="3"/>
  <c r="G15" i="3"/>
  <c r="K14" i="3"/>
  <c r="H14" i="3"/>
  <c r="G14" i="3"/>
  <c r="K13" i="3"/>
  <c r="I13" i="3"/>
  <c r="H13" i="3"/>
  <c r="G13" i="3"/>
  <c r="K12" i="3"/>
  <c r="H12" i="3"/>
  <c r="G12" i="3"/>
  <c r="K11" i="3"/>
  <c r="H11" i="3"/>
  <c r="G11" i="3"/>
  <c r="K10" i="3"/>
  <c r="H10" i="3"/>
  <c r="G10" i="3"/>
  <c r="K8" i="3"/>
  <c r="I8" i="3"/>
  <c r="H8" i="3"/>
  <c r="G8" i="3"/>
  <c r="K7" i="3"/>
  <c r="I7" i="3"/>
  <c r="H7" i="3"/>
  <c r="G7" i="3"/>
  <c r="K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I2" i="3"/>
  <c r="H2" i="3"/>
  <c r="G2" i="3"/>
  <c r="J17" i="2"/>
  <c r="J20" i="3" s="1"/>
  <c r="J15" i="2"/>
  <c r="J17" i="3" s="1"/>
  <c r="J14" i="2"/>
  <c r="J15" i="3" s="1"/>
  <c r="J12" i="2"/>
  <c r="AA16" i="2" s="1"/>
  <c r="J10" i="2"/>
  <c r="J11" i="3" s="1"/>
  <c r="J8" i="2"/>
  <c r="V16" i="2" s="1"/>
  <c r="J7" i="2"/>
  <c r="J7" i="3" s="1"/>
  <c r="J4" i="2"/>
  <c r="J4" i="3" s="1"/>
  <c r="J3" i="2"/>
  <c r="Q4" i="2" s="1"/>
  <c r="J2" i="2"/>
  <c r="L4" i="2" s="1"/>
  <c r="N2" i="2" s="1"/>
  <c r="AZ4" i="2" l="1"/>
  <c r="I18" i="3"/>
  <c r="J13" i="2"/>
  <c r="AU4" i="2" s="1"/>
  <c r="J11" i="2"/>
  <c r="AP4" i="2" s="1"/>
  <c r="J9" i="2"/>
  <c r="J10" i="3" s="1"/>
  <c r="J6" i="2"/>
  <c r="AA10" i="2" s="1"/>
  <c r="V4" i="2"/>
  <c r="Q14" i="2"/>
  <c r="Q2" i="2"/>
  <c r="S2" i="2" s="1"/>
  <c r="Q16" i="2"/>
  <c r="J8" i="3"/>
  <c r="BJ4" i="2"/>
  <c r="J5" i="3"/>
  <c r="J2" i="3"/>
  <c r="BE4" i="2"/>
  <c r="J13" i="3"/>
  <c r="AK4" i="2"/>
  <c r="J3" i="3"/>
  <c r="BO4" i="2"/>
  <c r="J14" i="3" l="1"/>
  <c r="J12" i="3"/>
  <c r="AF4" i="2"/>
  <c r="J6" i="3"/>
  <c r="S14" i="2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<sst xmlns="http://schemas.openxmlformats.org/spreadsheetml/2006/main" count="291" uniqueCount="89">
  <si>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</si>
  <si>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</si>
  <si>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</si>
  <si>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</si>
  <si>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</si>
  <si>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</si>
  <si>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</si>
  <si>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</si>
  <si>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</si>
  <si>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</si>
  <si>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</si>
  <si>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</si>
  <si>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</si>
  <si>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</si>
  <si>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</si>
  <si>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</si>
  <si>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</si>
  <si>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</si>
  <si>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</si>
  <si>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</si>
  <si>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</si>
  <si>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</si>
  <si>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</si>
  <si>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</si>
  <si>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</si>
  <si>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</si>
  <si>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</si>
  <si>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</si>
  <si>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</si>
  <si>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</si>
  <si>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</si>
  <si>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</si>
  <si>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</si>
  <si>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</si>
  <si>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</si>
  <si>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</si>
  <si>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</si>
  <si>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</si>
  <si>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</si>
  <si>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</si>
  <si>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</si>
  <si>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</si>
  <si>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</si>
  <si>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</si>
  <si>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</si>
  <si>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</si>
  <si>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</si>
  <si>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</si>
  <si>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</si>
  <si>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</si>
  <si>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</si>
  <si>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</si>
  <si>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</si>
  <si>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</si>
  <si>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</si>
  <si>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</si>
  <si>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</si>
  <si>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</si>
  <si>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</si>
  <si>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</si>
  <si>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</si>
  <si>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</si>
  <si>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</si>
  <si>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</si>
  <si>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</si>
  <si>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</si>
  <si>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</si>
  <si>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</si>
  <si>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</si>
  <si>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</si>
  <si>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</si>
  <si>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</si>
  <si>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</si>
  <si>
    <t>Datum</t>
  </si>
  <si>
    <t>Feiertag</t>
  </si>
  <si>
    <t>Neujahr</t>
  </si>
  <si>
    <t>Gründonnerstag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</si>
  <si>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</si>
  <si>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</si>
  <si>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</si>
  <si>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</si>
  <si>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</si>
  <si>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</si>
  <si>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</si>
  <si>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Tag der Deutschen Einheit</t>
  </si>
  <si>
    <t>Reformationstag</t>
  </si>
  <si>
    <t>1. Weihnachtsfeiertag</t>
  </si>
  <si>
    <t>2. Weihnachtsfeiertag</t>
  </si>
  <si>
    <t>Datenbank vorbereitet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</si>
</sst>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.00\ %"/>
    <numFmt numFmtId="166" formatCode="0\ %"/>
    <numFmt numFmtId="167" formatCode="[$-F800]dddd\,\ mmmm\ dd\,\ yyyy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/>
    <xf numFmtId="167" fontId="0" fillId="0" borderId="0" xfId="0" applyNumberFormat="1"/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31"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9" tint="-0.24994659260841701"/>
        <name val="Arial"/>
        <family val="2"/>
        <charset val="1"/>
      </font>
      <fill>
        <patternFill>
          <bgColor theme="9" tint="-0.24994659260841701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758490</xdr:colOff>
      <xdr:row>20</xdr:row>
      <xdr:rowOff>26570</xdr:rowOff>
    </xdr:from>
    <xdr:ext cx="2244461" cy="424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𝐷𝑎𝑢𝑒𝑟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𝐴𝑢𝑓𝑤𝑎𝑛𝑑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𝑃𝑇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eqArr>
                          <m:eqArr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𝑃𝑒𝑟𝑠𝑜𝑛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𝐾𝑎𝑝𝑎𝑧𝑖𝑡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ä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</m:e>
                            </m:d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𝐷𝑎𝑢𝑒𝑟=  (𝐴𝑢𝑓𝑤𝑎𝑛𝑑 (𝑃𝑇))/█((𝑃𝑒𝑟𝑠𝑜𝑛 ∗𝐾𝑎𝑝𝑎𝑧𝑖𝑡ä𝑡(%))@)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81643</xdr:colOff>
      <xdr:row>8</xdr:row>
      <xdr:rowOff>1</xdr:rowOff>
    </xdr:from>
    <xdr:to>
      <xdr:col>25</xdr:col>
      <xdr:colOff>210910</xdr:colOff>
      <xdr:row>8</xdr:row>
      <xdr:rowOff>156483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984F8099-F3C0-480B-FA43-EB83302ED148}"/>
            </a:ext>
          </a:extLst>
        </xdr:cNvPr>
        <xdr:cNvSpPr/>
      </xdr:nvSpPr>
      <xdr:spPr>
        <a:xfrm>
          <a:off x="7497536" y="1694090"/>
          <a:ext cx="129267" cy="156482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39</xdr:col>
      <xdr:colOff>102053</xdr:colOff>
      <xdr:row>15</xdr:row>
      <xdr:rowOff>1</xdr:rowOff>
    </xdr:from>
    <xdr:to>
      <xdr:col>39</xdr:col>
      <xdr:colOff>231320</xdr:colOff>
      <xdr:row>15</xdr:row>
      <xdr:rowOff>156483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FD7067F1-A3EA-4302-ADE0-146FF6BC1FFC}"/>
            </a:ext>
          </a:extLst>
        </xdr:cNvPr>
        <xdr:cNvSpPr/>
      </xdr:nvSpPr>
      <xdr:spPr>
        <a:xfrm>
          <a:off x="10851696" y="2837090"/>
          <a:ext cx="129267" cy="156482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48</xdr:col>
      <xdr:colOff>68035</xdr:colOff>
      <xdr:row>17</xdr:row>
      <xdr:rowOff>149677</xdr:rowOff>
    </xdr:from>
    <xdr:to>
      <xdr:col>48</xdr:col>
      <xdr:colOff>197302</xdr:colOff>
      <xdr:row>18</xdr:row>
      <xdr:rowOff>142874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B4B3ACD4-8FD7-43C2-B0FB-F7A65F8D2D7B}"/>
            </a:ext>
          </a:extLst>
        </xdr:cNvPr>
        <xdr:cNvSpPr/>
      </xdr:nvSpPr>
      <xdr:spPr>
        <a:xfrm>
          <a:off x="12960803" y="3313338"/>
          <a:ext cx="129267" cy="156482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8" t="s">
        <v>0</v>
      </c>
      <c r="B1" s="78"/>
      <c r="C1" s="78"/>
      <c r="D1" s="78"/>
      <c r="E1" s="78"/>
      <c r="F1" s="4"/>
      <c r="G1" s="4"/>
      <c r="H1" s="4"/>
      <c r="I1" s="79" t="s">
        <v>1</v>
      </c>
      <c r="J1" s="80"/>
      <c r="K1" s="4"/>
      <c r="L1" s="4"/>
      <c r="M1" s="4"/>
    </row>
    <row r="2" spans="1:13" ht="13.5" thickBot="1" x14ac:dyDescent="0.25">
      <c r="F2" s="4"/>
      <c r="G2" s="4"/>
      <c r="H2" s="4"/>
      <c r="I2" s="41">
        <v>1</v>
      </c>
      <c r="J2" s="40" t="s">
        <v>2</v>
      </c>
      <c r="K2" s="4"/>
      <c r="L2" s="4"/>
      <c r="M2" s="4"/>
    </row>
    <row r="3" spans="1:13" ht="13.5" thickBot="1" x14ac:dyDescent="0.25">
      <c r="F3" s="4"/>
      <c r="G3" s="34"/>
      <c r="H3" s="34"/>
      <c r="I3" s="39"/>
      <c r="J3" s="34"/>
      <c r="K3" s="34"/>
      <c r="L3" s="34"/>
      <c r="M3" s="4"/>
    </row>
    <row r="4" spans="1:13" ht="13.5" thickBot="1" x14ac:dyDescent="0.25">
      <c r="F4" s="35"/>
      <c r="G4" s="4"/>
      <c r="H4" s="4"/>
      <c r="I4" s="38"/>
      <c r="J4" s="4"/>
      <c r="K4" s="4"/>
      <c r="L4" s="38"/>
      <c r="M4" s="4"/>
    </row>
    <row r="5" spans="1:13" ht="24.2" customHeight="1" thickBot="1" x14ac:dyDescent="0.25">
      <c r="F5" s="81" t="s">
        <v>3</v>
      </c>
      <c r="G5" s="82"/>
      <c r="H5" s="4"/>
      <c r="I5" s="83" t="s">
        <v>4</v>
      </c>
      <c r="J5" s="84"/>
      <c r="K5" s="4"/>
      <c r="L5" s="85" t="s">
        <v>5</v>
      </c>
      <c r="M5" s="86"/>
    </row>
    <row r="6" spans="1:13" ht="13.5" thickBot="1" x14ac:dyDescent="0.25">
      <c r="F6" s="42" t="s">
        <v>6</v>
      </c>
      <c r="G6" s="43" t="s">
        <v>7</v>
      </c>
      <c r="H6" s="4"/>
      <c r="I6" s="46" t="s">
        <v>8</v>
      </c>
      <c r="J6" s="47" t="s">
        <v>9</v>
      </c>
      <c r="K6" s="4"/>
      <c r="L6" s="50" t="s">
        <v>10</v>
      </c>
      <c r="M6" s="51" t="s">
        <v>11</v>
      </c>
    </row>
    <row r="7" spans="1:13" ht="13.5" thickBot="1" x14ac:dyDescent="0.25">
      <c r="F7" s="36"/>
      <c r="I7" s="36"/>
      <c r="L7" s="36"/>
    </row>
    <row r="8" spans="1:13" ht="13.5" thickBot="1" x14ac:dyDescent="0.25">
      <c r="F8" s="87" t="s">
        <v>12</v>
      </c>
      <c r="G8" s="88"/>
      <c r="I8" s="89" t="s">
        <v>13</v>
      </c>
      <c r="J8" s="90"/>
      <c r="L8" s="91" t="s">
        <v>14</v>
      </c>
      <c r="M8" s="92"/>
    </row>
    <row r="9" spans="1:13" ht="13.5" thickBot="1" x14ac:dyDescent="0.25">
      <c r="F9" s="44" t="s">
        <v>15</v>
      </c>
      <c r="G9" s="45" t="s">
        <v>7</v>
      </c>
      <c r="I9" s="48" t="s">
        <v>16</v>
      </c>
      <c r="J9" s="49" t="s">
        <v>9</v>
      </c>
      <c r="L9" s="52" t="s">
        <v>17</v>
      </c>
      <c r="M9" s="53" t="s">
        <v>11</v>
      </c>
    </row>
    <row r="10" spans="1:13" ht="13.5" thickBot="1" x14ac:dyDescent="0.25">
      <c r="F10" s="36"/>
      <c r="I10" s="36"/>
      <c r="L10" s="36"/>
    </row>
    <row r="11" spans="1:13" ht="13.5" thickBot="1" x14ac:dyDescent="0.25">
      <c r="F11" s="87" t="s">
        <v>18</v>
      </c>
      <c r="G11" s="88"/>
      <c r="I11" s="89" t="s">
        <v>19</v>
      </c>
      <c r="J11" s="90"/>
      <c r="L11" s="91" t="s">
        <v>20</v>
      </c>
      <c r="M11" s="92"/>
    </row>
    <row r="12" spans="1:13" ht="13.5" thickBot="1" x14ac:dyDescent="0.25">
      <c r="F12" s="44" t="s">
        <v>21</v>
      </c>
      <c r="G12" s="45" t="s">
        <v>7</v>
      </c>
      <c r="I12" s="48" t="s">
        <v>22</v>
      </c>
      <c r="J12" s="49" t="s">
        <v>9</v>
      </c>
      <c r="L12" s="52" t="s">
        <v>23</v>
      </c>
      <c r="M12" s="53" t="s">
        <v>11</v>
      </c>
    </row>
    <row r="13" spans="1:13" ht="13.5" thickBot="1" x14ac:dyDescent="0.25">
      <c r="F13" s="36"/>
      <c r="I13" s="36"/>
      <c r="L13" s="36"/>
    </row>
    <row r="14" spans="1:13" ht="13.5" thickBot="1" x14ac:dyDescent="0.25">
      <c r="F14" s="87" t="s">
        <v>24</v>
      </c>
      <c r="G14" s="88"/>
      <c r="I14" s="89" t="s">
        <v>25</v>
      </c>
      <c r="J14" s="90"/>
      <c r="L14" s="91" t="s">
        <v>26</v>
      </c>
      <c r="M14" s="92"/>
    </row>
    <row r="15" spans="1:13" ht="13.5" thickBot="1" x14ac:dyDescent="0.25">
      <c r="F15" s="44" t="s">
        <v>27</v>
      </c>
      <c r="G15" s="45" t="s">
        <v>7</v>
      </c>
      <c r="I15" s="48" t="s">
        <v>28</v>
      </c>
      <c r="J15" s="49" t="s">
        <v>9</v>
      </c>
      <c r="L15" s="52" t="s">
        <v>29</v>
      </c>
      <c r="M15" s="53" t="s">
        <v>11</v>
      </c>
    </row>
    <row r="16" spans="1:13" ht="13.5" thickBot="1" x14ac:dyDescent="0.25">
      <c r="F16" s="36"/>
      <c r="I16" s="36"/>
    </row>
    <row r="17" spans="1:10" ht="13.5" thickBot="1" x14ac:dyDescent="0.25">
      <c r="F17" s="87" t="s">
        <v>30</v>
      </c>
      <c r="G17" s="88"/>
      <c r="I17" s="89" t="s">
        <v>31</v>
      </c>
      <c r="J17" s="90"/>
    </row>
    <row r="18" spans="1:10" ht="13.5" thickBot="1" x14ac:dyDescent="0.25">
      <c r="F18" s="44" t="s">
        <v>32</v>
      </c>
      <c r="G18" s="45" t="s">
        <v>7</v>
      </c>
      <c r="I18" s="48" t="s">
        <v>33</v>
      </c>
      <c r="J18" s="49" t="s">
        <v>9</v>
      </c>
    </row>
    <row r="19" spans="1:10" ht="13.5" thickBot="1" x14ac:dyDescent="0.25">
      <c r="I19" s="36"/>
    </row>
    <row r="20" spans="1:10" ht="13.5" thickBot="1" x14ac:dyDescent="0.25">
      <c r="I20" s="89" t="s">
        <v>34</v>
      </c>
      <c r="J20" s="90"/>
    </row>
    <row r="21" spans="1:10" ht="13.5" thickBot="1" x14ac:dyDescent="0.25">
      <c r="I21" s="48" t="s">
        <v>35</v>
      </c>
      <c r="J21" s="49" t="s">
        <v>9</v>
      </c>
    </row>
    <row r="22" spans="1:10" ht="13.5" thickBot="1" x14ac:dyDescent="0.25">
      <c r="I22" s="36"/>
    </row>
    <row r="23" spans="1:10" ht="13.5" thickBot="1" x14ac:dyDescent="0.25">
      <c r="I23" s="89" t="s">
        <v>36</v>
      </c>
      <c r="J23" s="90"/>
    </row>
    <row r="24" spans="1:10" ht="13.5" thickBot="1" x14ac:dyDescent="0.25">
      <c r="I24" s="48" t="s">
        <v>37</v>
      </c>
      <c r="J24" s="49" t="s">
        <v>9</v>
      </c>
    </row>
    <row r="25" spans="1:10" ht="13.5" thickBot="1" x14ac:dyDescent="0.25">
      <c r="A25" s="5" t="s">
        <v>38</v>
      </c>
      <c r="B25" s="93" t="s">
        <v>39</v>
      </c>
      <c r="C25" s="93"/>
      <c r="D25" s="93"/>
      <c r="E25" s="6"/>
      <c r="F25" s="6"/>
      <c r="I25" s="36"/>
    </row>
    <row r="26" spans="1:10" ht="13.5" thickBot="1" x14ac:dyDescent="0.25">
      <c r="A26" s="7" t="s">
        <v>16</v>
      </c>
      <c r="B26" s="94" t="s">
        <v>13</v>
      </c>
      <c r="C26" s="94"/>
      <c r="D26" s="94"/>
      <c r="E26" s="8"/>
      <c r="F26" s="8"/>
      <c r="I26" s="89" t="s">
        <v>40</v>
      </c>
      <c r="J26" s="90"/>
    </row>
    <row r="27" spans="1:10" ht="13.5" thickBot="1" x14ac:dyDescent="0.25">
      <c r="A27" s="9" t="s">
        <v>15</v>
      </c>
      <c r="B27" s="95" t="s">
        <v>12</v>
      </c>
      <c r="C27" s="95"/>
      <c r="D27" s="95"/>
      <c r="E27" s="10"/>
      <c r="F27" s="10"/>
      <c r="I27" s="48" t="s">
        <v>41</v>
      </c>
      <c r="J27" s="49" t="s">
        <v>9</v>
      </c>
    </row>
    <row r="28" spans="1:10" ht="13.5" thickBot="1" x14ac:dyDescent="0.25">
      <c r="A28" s="9" t="s">
        <v>21</v>
      </c>
      <c r="B28" s="95" t="s">
        <v>18</v>
      </c>
      <c r="C28" s="95"/>
      <c r="D28" s="95"/>
      <c r="E28" s="10"/>
      <c r="F28" s="10"/>
      <c r="I28" s="36"/>
    </row>
    <row r="29" spans="1:10" ht="13.5" thickBot="1" x14ac:dyDescent="0.25">
      <c r="A29" s="9" t="s">
        <v>27</v>
      </c>
      <c r="B29" s="95" t="s">
        <v>24</v>
      </c>
      <c r="C29" s="95"/>
      <c r="D29" s="95"/>
      <c r="E29" s="10"/>
      <c r="F29" s="10"/>
      <c r="I29" s="89" t="s">
        <v>42</v>
      </c>
      <c r="J29" s="90"/>
    </row>
    <row r="30" spans="1:10" ht="13.5" thickBot="1" x14ac:dyDescent="0.25">
      <c r="A30" s="9" t="s">
        <v>32</v>
      </c>
      <c r="B30" s="95" t="s">
        <v>30</v>
      </c>
      <c r="C30" s="95"/>
      <c r="D30" s="95"/>
      <c r="E30" s="2"/>
      <c r="F30" s="2"/>
      <c r="I30" s="48" t="s">
        <v>43</v>
      </c>
      <c r="J30" s="49" t="s">
        <v>9</v>
      </c>
    </row>
    <row r="31" spans="1:10" ht="13.5" thickBot="1" x14ac:dyDescent="0.25">
      <c r="A31" s="9" t="s">
        <v>22</v>
      </c>
      <c r="B31" s="95" t="s">
        <v>19</v>
      </c>
      <c r="C31" s="95"/>
      <c r="D31" s="95"/>
      <c r="E31" s="10"/>
      <c r="F31" s="10"/>
      <c r="I31" s="36"/>
    </row>
    <row r="32" spans="1:10" ht="13.5" thickBot="1" x14ac:dyDescent="0.25">
      <c r="A32" s="9" t="s">
        <v>28</v>
      </c>
      <c r="B32" s="95" t="s">
        <v>25</v>
      </c>
      <c r="C32" s="95"/>
      <c r="D32" s="95"/>
      <c r="E32" s="2"/>
      <c r="F32" s="2"/>
      <c r="I32" s="89" t="s">
        <v>42</v>
      </c>
      <c r="J32" s="90"/>
    </row>
    <row r="33" spans="1:10" ht="13.5" thickBot="1" x14ac:dyDescent="0.25">
      <c r="A33" s="9" t="s">
        <v>33</v>
      </c>
      <c r="B33" s="95" t="s">
        <v>31</v>
      </c>
      <c r="C33" s="95"/>
      <c r="D33" s="95"/>
      <c r="E33" s="2"/>
      <c r="F33" s="2"/>
      <c r="I33" s="48" t="s">
        <v>44</v>
      </c>
      <c r="J33" s="49" t="s">
        <v>9</v>
      </c>
    </row>
    <row r="34" spans="1:10" x14ac:dyDescent="0.2">
      <c r="A34" s="9" t="s">
        <v>33</v>
      </c>
      <c r="B34" s="95" t="s">
        <v>34</v>
      </c>
      <c r="C34" s="95"/>
      <c r="D34" s="95"/>
      <c r="E34" s="2"/>
      <c r="F34" s="2"/>
    </row>
    <row r="35" spans="1:10" x14ac:dyDescent="0.2">
      <c r="A35" s="9" t="s">
        <v>37</v>
      </c>
      <c r="B35" s="95" t="s">
        <v>36</v>
      </c>
      <c r="C35" s="95"/>
      <c r="D35" s="95"/>
      <c r="E35" s="2"/>
      <c r="F35" s="2"/>
    </row>
    <row r="36" spans="1:10" x14ac:dyDescent="0.2">
      <c r="A36" s="9" t="s">
        <v>17</v>
      </c>
      <c r="B36" s="95" t="s">
        <v>14</v>
      </c>
      <c r="C36" s="95"/>
      <c r="D36" s="95"/>
      <c r="E36" s="2"/>
      <c r="F36" s="2"/>
    </row>
    <row r="37" spans="1:10" x14ac:dyDescent="0.2">
      <c r="A37" s="9" t="s">
        <v>23</v>
      </c>
      <c r="B37" s="95" t="s">
        <v>20</v>
      </c>
      <c r="C37" s="95"/>
      <c r="D37" s="95"/>
      <c r="E37" s="2"/>
      <c r="F37" s="2"/>
    </row>
    <row r="38" spans="1:10" x14ac:dyDescent="0.2">
      <c r="A38" s="9" t="s">
        <v>41</v>
      </c>
      <c r="B38" s="95" t="s">
        <v>40</v>
      </c>
      <c r="C38" s="95"/>
      <c r="D38" s="95"/>
      <c r="E38" s="2"/>
      <c r="F38" s="2"/>
    </row>
    <row r="39" spans="1:10" x14ac:dyDescent="0.2">
      <c r="A39" s="9" t="s">
        <v>29</v>
      </c>
      <c r="B39" s="95" t="s">
        <v>26</v>
      </c>
      <c r="C39" s="95"/>
      <c r="D39" s="95"/>
      <c r="E39" s="2"/>
      <c r="F39" s="2"/>
    </row>
    <row r="40" spans="1:10" x14ac:dyDescent="0.2">
      <c r="A40" s="9" t="s">
        <v>43</v>
      </c>
      <c r="B40" s="95" t="s">
        <v>42</v>
      </c>
      <c r="C40" s="95"/>
      <c r="D40" s="95"/>
      <c r="E40" s="2"/>
      <c r="F40" s="2"/>
    </row>
    <row r="41" spans="1:10" x14ac:dyDescent="0.2">
      <c r="A41" s="11" t="s">
        <v>44</v>
      </c>
      <c r="B41" s="96" t="s">
        <v>45</v>
      </c>
      <c r="C41" s="96"/>
      <c r="D41" s="96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opLeftCell="AA1" zoomScale="190" zoomScaleNormal="190" workbookViewId="0">
      <selection activeCell="AF3" sqref="AF3:AH3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18">
        <v>5</v>
      </c>
      <c r="H2" s="72">
        <v>3</v>
      </c>
      <c r="I2" s="19">
        <v>1</v>
      </c>
      <c r="J2" s="18">
        <f t="shared" ref="J2:J17" si="0">ROUND(G2/(H2*I2),0)</f>
        <v>2</v>
      </c>
      <c r="L2" s="63">
        <v>0</v>
      </c>
      <c r="M2" s="64"/>
      <c r="N2" s="67">
        <f>L2+L4</f>
        <v>2</v>
      </c>
      <c r="Q2" s="63">
        <f>N2</f>
        <v>2</v>
      </c>
      <c r="R2" s="64"/>
      <c r="S2" s="67">
        <f>Q2+Q4</f>
        <v>3</v>
      </c>
      <c r="V2" s="63">
        <f>S2</f>
        <v>3</v>
      </c>
      <c r="W2" s="64"/>
      <c r="X2" s="67">
        <f>V2+V4</f>
        <v>7</v>
      </c>
      <c r="AF2" s="63">
        <f>MAX(X2,AC8,X14)</f>
        <v>11</v>
      </c>
      <c r="AG2" s="64"/>
      <c r="AH2" s="67">
        <f>AF2+AF4</f>
        <v>12</v>
      </c>
      <c r="AK2" s="63">
        <f>AH2</f>
        <v>12</v>
      </c>
      <c r="AL2" s="64"/>
      <c r="AM2" s="67">
        <f>AK2+AK4</f>
        <v>13</v>
      </c>
      <c r="AP2" s="63">
        <f>AM2</f>
        <v>13</v>
      </c>
      <c r="AQ2" s="64"/>
      <c r="AR2" s="67">
        <f>AP2+AP4</f>
        <v>14</v>
      </c>
      <c r="AU2" s="63">
        <f>AR2</f>
        <v>14</v>
      </c>
      <c r="AV2" s="64"/>
      <c r="AW2" s="67">
        <f>AU2+AU4</f>
        <v>16</v>
      </c>
      <c r="AZ2" s="63">
        <f>AW2</f>
        <v>16</v>
      </c>
      <c r="BA2" s="64"/>
      <c r="BB2" s="67">
        <f>AZ2+AZ4</f>
        <v>18</v>
      </c>
      <c r="BE2" s="63">
        <f>BB2</f>
        <v>18</v>
      </c>
      <c r="BF2" s="64"/>
      <c r="BG2" s="67">
        <f>BE2+BE4</f>
        <v>19</v>
      </c>
      <c r="BJ2" s="63">
        <f>BG2</f>
        <v>19</v>
      </c>
      <c r="BK2" s="64"/>
      <c r="BL2" s="67">
        <f>BJ2+BJ4</f>
        <v>22</v>
      </c>
      <c r="BO2" s="63">
        <f>MAX(BL2,AC14)</f>
        <v>27</v>
      </c>
      <c r="BP2" s="64"/>
      <c r="BQ2" s="67">
        <f>BO2+BO4</f>
        <v>28</v>
      </c>
    </row>
    <row r="3" spans="1:69" ht="13.5" thickBot="1" x14ac:dyDescent="0.25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v>1</v>
      </c>
      <c r="H3" s="73">
        <v>2</v>
      </c>
      <c r="I3" s="22">
        <v>1</v>
      </c>
      <c r="J3" s="21">
        <f t="shared" si="0"/>
        <v>1</v>
      </c>
      <c r="L3" s="97" t="s">
        <v>16</v>
      </c>
      <c r="M3" s="97"/>
      <c r="N3" s="97"/>
      <c r="O3" s="54"/>
      <c r="P3" s="55"/>
      <c r="Q3" s="97" t="s">
        <v>15</v>
      </c>
      <c r="R3" s="97"/>
      <c r="S3" s="97"/>
      <c r="T3" s="54"/>
      <c r="U3" s="55"/>
      <c r="V3" s="97" t="s">
        <v>21</v>
      </c>
      <c r="W3" s="97"/>
      <c r="X3" s="97"/>
      <c r="Y3" s="54"/>
      <c r="Z3" s="59"/>
      <c r="AA3" s="59"/>
      <c r="AB3" s="59"/>
      <c r="AC3" s="59"/>
      <c r="AD3" s="59"/>
      <c r="AE3" s="55"/>
      <c r="AF3" s="97" t="s">
        <v>33</v>
      </c>
      <c r="AG3" s="97"/>
      <c r="AH3" s="97"/>
      <c r="AI3" s="54"/>
      <c r="AJ3" s="55"/>
      <c r="AK3" s="97" t="s">
        <v>35</v>
      </c>
      <c r="AL3" s="97"/>
      <c r="AM3" s="97"/>
      <c r="AN3" s="54"/>
      <c r="AO3" s="55"/>
      <c r="AP3" s="97" t="s">
        <v>37</v>
      </c>
      <c r="AQ3" s="97"/>
      <c r="AR3" s="97"/>
      <c r="AS3" s="54"/>
      <c r="AT3" s="55"/>
      <c r="AU3" s="97" t="s">
        <v>23</v>
      </c>
      <c r="AV3" s="97"/>
      <c r="AW3" s="97"/>
      <c r="AX3" s="54"/>
      <c r="AY3" s="55"/>
      <c r="AZ3" s="97" t="s">
        <v>41</v>
      </c>
      <c r="BA3" s="97"/>
      <c r="BB3" s="97"/>
      <c r="BC3" s="54"/>
      <c r="BD3" s="55"/>
      <c r="BE3" s="97" t="s">
        <v>29</v>
      </c>
      <c r="BF3" s="97"/>
      <c r="BG3" s="97"/>
      <c r="BH3" s="54"/>
      <c r="BI3" s="55"/>
      <c r="BJ3" s="97" t="s">
        <v>43</v>
      </c>
      <c r="BK3" s="97"/>
      <c r="BL3" s="97"/>
      <c r="BM3" s="54"/>
      <c r="BN3" s="55"/>
      <c r="BO3" s="97" t="s">
        <v>44</v>
      </c>
      <c r="BP3" s="97"/>
      <c r="BQ3" s="97"/>
    </row>
    <row r="4" spans="1:69" ht="13.5" thickBot="1" x14ac:dyDescent="0.25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v>4</v>
      </c>
      <c r="H4" s="73" t="s">
        <v>53</v>
      </c>
      <c r="I4" s="22">
        <v>1</v>
      </c>
      <c r="J4" s="21">
        <f t="shared" si="0"/>
        <v>4</v>
      </c>
      <c r="L4" s="68">
        <f>J2</f>
        <v>2</v>
      </c>
      <c r="M4" s="69">
        <f>N5-N2</f>
        <v>0</v>
      </c>
      <c r="N4" s="70">
        <f>MIN(Q2,Q14)-N2</f>
        <v>0</v>
      </c>
      <c r="O4" s="37"/>
      <c r="Q4" s="68">
        <f>J3</f>
        <v>1</v>
      </c>
      <c r="R4" s="69">
        <f>S5-S2</f>
        <v>5</v>
      </c>
      <c r="S4" s="70">
        <f>MIN(V2,V8)-S2</f>
        <v>0</v>
      </c>
      <c r="T4" s="37"/>
      <c r="V4" s="68">
        <f>J4</f>
        <v>4</v>
      </c>
      <c r="W4" s="69">
        <f>X5-X2</f>
        <v>9</v>
      </c>
      <c r="X4" s="70">
        <f>AF2-X2</f>
        <v>4</v>
      </c>
      <c r="AE4" s="61"/>
      <c r="AF4" s="68">
        <f>J9</f>
        <v>1</v>
      </c>
      <c r="AG4" s="69">
        <f>AH5-AH2</f>
        <v>5</v>
      </c>
      <c r="AH4" s="70">
        <f>AK2-AH2</f>
        <v>0</v>
      </c>
      <c r="AK4" s="68">
        <f>J10</f>
        <v>1</v>
      </c>
      <c r="AL4" s="69">
        <f>AM5-AM2</f>
        <v>5</v>
      </c>
      <c r="AM4" s="70">
        <f>AP2-AM2</f>
        <v>0</v>
      </c>
      <c r="AP4" s="68">
        <f>J11</f>
        <v>1</v>
      </c>
      <c r="AQ4" s="69">
        <f>AR5-AR2</f>
        <v>5</v>
      </c>
      <c r="AR4" s="70">
        <f>AU2-AR2</f>
        <v>0</v>
      </c>
      <c r="AU4" s="68">
        <f>J13</f>
        <v>2</v>
      </c>
      <c r="AV4" s="69">
        <f>AW5-AW2</f>
        <v>5</v>
      </c>
      <c r="AW4" s="70">
        <f>AZ2-AW2</f>
        <v>0</v>
      </c>
      <c r="AZ4" s="68">
        <f>J14</f>
        <v>2</v>
      </c>
      <c r="BA4" s="69">
        <f>BB5-BB2</f>
        <v>5</v>
      </c>
      <c r="BB4" s="70">
        <f>BE2-BB2</f>
        <v>0</v>
      </c>
      <c r="BE4" s="68">
        <f>J15</f>
        <v>1</v>
      </c>
      <c r="BF4" s="69">
        <f>BG5-BG2</f>
        <v>5</v>
      </c>
      <c r="BG4" s="70">
        <f>BJ2-BG2</f>
        <v>0</v>
      </c>
      <c r="BJ4" s="68">
        <f>J16</f>
        <v>3</v>
      </c>
      <c r="BK4" s="69">
        <f>BL5-BL2</f>
        <v>5</v>
      </c>
      <c r="BL4" s="70">
        <f>BO2-BL2</f>
        <v>5</v>
      </c>
      <c r="BN4" s="55"/>
      <c r="BO4" s="68">
        <f>J17</f>
        <v>1</v>
      </c>
      <c r="BP4" s="69">
        <f>BQ5-BQ2</f>
        <v>0</v>
      </c>
      <c r="BQ4" s="70"/>
    </row>
    <row r="5" spans="1:69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v>3</v>
      </c>
      <c r="H5" s="73">
        <v>2</v>
      </c>
      <c r="I5" s="22">
        <f>120%/2</f>
        <v>0.6</v>
      </c>
      <c r="J5" s="21">
        <f t="shared" si="0"/>
        <v>3</v>
      </c>
      <c r="L5" s="65">
        <f>N5-L4</f>
        <v>0</v>
      </c>
      <c r="M5" s="64"/>
      <c r="N5" s="66">
        <f>MIN(Q5,Q17)</f>
        <v>2</v>
      </c>
      <c r="O5" s="56"/>
      <c r="Q5" s="65">
        <f>S5-Q4</f>
        <v>7</v>
      </c>
      <c r="R5" s="64"/>
      <c r="S5" s="66">
        <f>MIN(V5,V11)</f>
        <v>8</v>
      </c>
      <c r="T5" s="56"/>
      <c r="V5" s="65">
        <f>X5-V4</f>
        <v>12</v>
      </c>
      <c r="W5" s="64"/>
      <c r="X5" s="66">
        <f>AF5</f>
        <v>16</v>
      </c>
      <c r="AD5" s="56"/>
      <c r="AF5" s="65">
        <f>AH5-AF4</f>
        <v>16</v>
      </c>
      <c r="AG5" s="64"/>
      <c r="AH5" s="66">
        <f>AK5</f>
        <v>17</v>
      </c>
      <c r="AK5" s="65">
        <f>AM5-AK4</f>
        <v>17</v>
      </c>
      <c r="AL5" s="64"/>
      <c r="AM5" s="66">
        <f>AP5</f>
        <v>18</v>
      </c>
      <c r="AP5" s="65">
        <f>AR5-AP4</f>
        <v>18</v>
      </c>
      <c r="AQ5" s="64"/>
      <c r="AR5" s="66">
        <f>AU5</f>
        <v>19</v>
      </c>
      <c r="AU5" s="65">
        <f>AW5-AU4</f>
        <v>19</v>
      </c>
      <c r="AV5" s="64"/>
      <c r="AW5" s="66">
        <f>AZ5</f>
        <v>21</v>
      </c>
      <c r="AZ5" s="65">
        <f>BB5-AZ4</f>
        <v>21</v>
      </c>
      <c r="BA5" s="64"/>
      <c r="BB5" s="66">
        <f>BE5</f>
        <v>23</v>
      </c>
      <c r="BE5" s="65">
        <f>BG5-BE4</f>
        <v>23</v>
      </c>
      <c r="BF5" s="64"/>
      <c r="BG5" s="66">
        <f>BJ5</f>
        <v>24</v>
      </c>
      <c r="BJ5" s="65">
        <f>BL5-BJ4</f>
        <v>24</v>
      </c>
      <c r="BK5" s="64"/>
      <c r="BL5" s="66">
        <f>BO5</f>
        <v>27</v>
      </c>
      <c r="BM5" s="56"/>
      <c r="BO5" s="65">
        <f>BQ5-BO4</f>
        <v>27</v>
      </c>
      <c r="BP5" s="64"/>
      <c r="BQ5" s="66">
        <f>BQ2</f>
        <v>28</v>
      </c>
    </row>
    <row r="6" spans="1:69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1">
        <v>7</v>
      </c>
      <c r="H6" s="73">
        <v>1</v>
      </c>
      <c r="I6" s="22">
        <f>100%+(100%-$I$12)</f>
        <v>1.5</v>
      </c>
      <c r="J6" s="21">
        <f t="shared" si="0"/>
        <v>5</v>
      </c>
      <c r="O6" s="56"/>
      <c r="T6" s="56"/>
      <c r="AD6" s="56"/>
      <c r="AE6" s="56"/>
      <c r="BM6" s="56"/>
    </row>
    <row r="7" spans="1:69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v>1</v>
      </c>
      <c r="H7" s="73" t="s">
        <v>53</v>
      </c>
      <c r="I7" s="22">
        <v>1</v>
      </c>
      <c r="J7" s="21">
        <f t="shared" si="0"/>
        <v>1</v>
      </c>
      <c r="O7" s="56"/>
      <c r="T7" s="56"/>
      <c r="AD7" s="56"/>
      <c r="AE7" s="56"/>
      <c r="BM7" s="56"/>
    </row>
    <row r="8" spans="1:69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1">
        <v>3</v>
      </c>
      <c r="H8" s="73" t="s">
        <v>53</v>
      </c>
      <c r="I8" s="22">
        <v>0.8</v>
      </c>
      <c r="J8" s="21">
        <f t="shared" si="0"/>
        <v>4</v>
      </c>
      <c r="O8" s="56"/>
      <c r="T8" s="56"/>
      <c r="V8" s="63">
        <f>S2</f>
        <v>3</v>
      </c>
      <c r="W8" s="64"/>
      <c r="X8" s="67">
        <f>V8+V10</f>
        <v>6</v>
      </c>
      <c r="AA8" s="63">
        <f>X8</f>
        <v>6</v>
      </c>
      <c r="AB8" s="64"/>
      <c r="AC8" s="67">
        <f>AA8+AA10</f>
        <v>11</v>
      </c>
      <c r="AD8" s="56"/>
      <c r="AE8" s="56"/>
      <c r="BM8" s="56"/>
    </row>
    <row r="9" spans="1:69" ht="13.5" thickBot="1" x14ac:dyDescent="0.25">
      <c r="A9" s="9" t="s">
        <v>33</v>
      </c>
      <c r="B9" s="95" t="s">
        <v>31</v>
      </c>
      <c r="C9" s="95"/>
      <c r="D9" s="95"/>
      <c r="E9" s="23" t="s">
        <v>56</v>
      </c>
      <c r="F9" s="23" t="s">
        <v>35</v>
      </c>
      <c r="G9" s="1">
        <v>2</v>
      </c>
      <c r="H9" s="73" t="s">
        <v>53</v>
      </c>
      <c r="I9" s="22">
        <f>100%+(100%-$I$12)</f>
        <v>1.5</v>
      </c>
      <c r="J9" s="21">
        <f t="shared" si="0"/>
        <v>1</v>
      </c>
      <c r="O9" s="56"/>
      <c r="T9" s="56"/>
      <c r="V9" s="97" t="s">
        <v>27</v>
      </c>
      <c r="W9" s="97"/>
      <c r="X9" s="97"/>
      <c r="Y9" s="54"/>
      <c r="Z9" s="55"/>
      <c r="AA9" s="97" t="s">
        <v>32</v>
      </c>
      <c r="AB9" s="97"/>
      <c r="AC9" s="97"/>
      <c r="AD9" s="60"/>
      <c r="AE9" s="56"/>
      <c r="BM9" s="56"/>
    </row>
    <row r="10" spans="1:69" x14ac:dyDescent="0.2">
      <c r="A10" s="9" t="s">
        <v>35</v>
      </c>
      <c r="B10" s="95" t="s">
        <v>34</v>
      </c>
      <c r="C10" s="95"/>
      <c r="D10" s="95"/>
      <c r="E10" s="23" t="s">
        <v>33</v>
      </c>
      <c r="F10" s="23" t="s">
        <v>37</v>
      </c>
      <c r="G10" s="1">
        <v>2</v>
      </c>
      <c r="H10" s="73" t="s">
        <v>53</v>
      </c>
      <c r="I10" s="22">
        <f>100%+(100%-$I$12)</f>
        <v>1.5</v>
      </c>
      <c r="J10" s="21">
        <f t="shared" si="0"/>
        <v>1</v>
      </c>
      <c r="O10" s="56"/>
      <c r="U10" s="58"/>
      <c r="V10" s="68">
        <f>J5</f>
        <v>3</v>
      </c>
      <c r="W10" s="69">
        <f>X11-X8</f>
        <v>5</v>
      </c>
      <c r="X10" s="70">
        <f>AA8-X8</f>
        <v>0</v>
      </c>
      <c r="AA10" s="68">
        <f>J6</f>
        <v>5</v>
      </c>
      <c r="AB10" s="69">
        <f>AC11-AC8</f>
        <v>5</v>
      </c>
      <c r="AC10" s="70">
        <f>AF2-AC8</f>
        <v>0</v>
      </c>
      <c r="AE10" s="56"/>
      <c r="BM10" s="56"/>
    </row>
    <row r="11" spans="1:69" x14ac:dyDescent="0.2">
      <c r="A11" s="9" t="s">
        <v>37</v>
      </c>
      <c r="B11" s="95" t="s">
        <v>36</v>
      </c>
      <c r="C11" s="95"/>
      <c r="D11" s="95"/>
      <c r="E11" s="23" t="s">
        <v>35</v>
      </c>
      <c r="F11" s="23" t="s">
        <v>23</v>
      </c>
      <c r="G11" s="1">
        <v>2</v>
      </c>
      <c r="H11" s="73" t="s">
        <v>53</v>
      </c>
      <c r="I11" s="22">
        <f>100%+(100%-$I$12)</f>
        <v>1.5</v>
      </c>
      <c r="J11" s="21">
        <f t="shared" si="0"/>
        <v>1</v>
      </c>
      <c r="O11" s="56"/>
      <c r="V11" s="65">
        <f>X11-V10</f>
        <v>8</v>
      </c>
      <c r="W11" s="64"/>
      <c r="X11" s="66">
        <f>AA11</f>
        <v>11</v>
      </c>
      <c r="AA11" s="65">
        <f>AC11-AA10</f>
        <v>11</v>
      </c>
      <c r="AB11" s="64"/>
      <c r="AC11" s="66">
        <f>AF5</f>
        <v>16</v>
      </c>
      <c r="AE11" s="56"/>
      <c r="BM11" s="56"/>
    </row>
    <row r="12" spans="1:69" ht="13.5" thickBot="1" x14ac:dyDescent="0.25">
      <c r="A12" s="9" t="s">
        <v>17</v>
      </c>
      <c r="B12" s="95" t="s">
        <v>57</v>
      </c>
      <c r="C12" s="95"/>
      <c r="D12" s="95"/>
      <c r="E12" s="23" t="s">
        <v>28</v>
      </c>
      <c r="F12" s="23" t="s">
        <v>44</v>
      </c>
      <c r="G12" s="1">
        <v>10</v>
      </c>
      <c r="H12" s="73">
        <v>1</v>
      </c>
      <c r="I12" s="22">
        <v>0.5</v>
      </c>
      <c r="J12" s="21">
        <f t="shared" si="0"/>
        <v>20</v>
      </c>
      <c r="O12" s="56"/>
      <c r="Z12" s="59"/>
      <c r="AA12" s="59"/>
      <c r="AB12" s="59"/>
      <c r="AC12" s="59"/>
      <c r="AD12" s="59"/>
      <c r="AE12" s="62"/>
      <c r="BM12" s="56"/>
    </row>
    <row r="13" spans="1:69" x14ac:dyDescent="0.2">
      <c r="A13" s="9" t="s">
        <v>23</v>
      </c>
      <c r="B13" s="95" t="s">
        <v>20</v>
      </c>
      <c r="C13" s="95"/>
      <c r="D13" s="95"/>
      <c r="E13" s="23" t="s">
        <v>37</v>
      </c>
      <c r="F13" s="23" t="s">
        <v>41</v>
      </c>
      <c r="G13" s="1">
        <v>3</v>
      </c>
      <c r="H13" s="73" t="s">
        <v>53</v>
      </c>
      <c r="I13" s="22">
        <f>100%+(100%-$I$12)</f>
        <v>1.5</v>
      </c>
      <c r="J13" s="21">
        <f t="shared" si="0"/>
        <v>2</v>
      </c>
      <c r="O13" s="56"/>
      <c r="Y13" s="56"/>
      <c r="BM13" s="56"/>
    </row>
    <row r="14" spans="1:69" ht="13.5" thickBot="1" x14ac:dyDescent="0.25">
      <c r="A14" s="9" t="s">
        <v>41</v>
      </c>
      <c r="B14" s="95" t="s">
        <v>40</v>
      </c>
      <c r="C14" s="95"/>
      <c r="D14" s="95"/>
      <c r="E14" s="23" t="s">
        <v>23</v>
      </c>
      <c r="F14" s="23" t="s">
        <v>29</v>
      </c>
      <c r="G14" s="1">
        <v>3</v>
      </c>
      <c r="H14" s="73" t="s">
        <v>53</v>
      </c>
      <c r="I14" s="22">
        <f>100%+(100%-$I$12)</f>
        <v>1.5</v>
      </c>
      <c r="J14" s="21">
        <f t="shared" si="0"/>
        <v>2</v>
      </c>
      <c r="O14" s="56"/>
      <c r="Q14" s="63">
        <f>N2</f>
        <v>2</v>
      </c>
      <c r="R14" s="64"/>
      <c r="S14" s="67">
        <f>Q14+Q16</f>
        <v>3</v>
      </c>
      <c r="V14" s="63">
        <f>S14</f>
        <v>3</v>
      </c>
      <c r="W14" s="64"/>
      <c r="X14" s="67">
        <f>V14+V16</f>
        <v>7</v>
      </c>
      <c r="Y14" s="60"/>
      <c r="AA14" s="63">
        <f>X14</f>
        <v>7</v>
      </c>
      <c r="AB14" s="64"/>
      <c r="AC14" s="67">
        <f>AA14+AA16</f>
        <v>27</v>
      </c>
      <c r="BM14" s="56"/>
    </row>
    <row r="15" spans="1:69" ht="13.5" thickBot="1" x14ac:dyDescent="0.25">
      <c r="A15" s="9" t="s">
        <v>29</v>
      </c>
      <c r="B15" s="95" t="s">
        <v>26</v>
      </c>
      <c r="C15" s="95"/>
      <c r="D15" s="95"/>
      <c r="E15" s="23" t="s">
        <v>41</v>
      </c>
      <c r="F15" s="23" t="s">
        <v>43</v>
      </c>
      <c r="G15" s="1">
        <v>1</v>
      </c>
      <c r="H15" s="73" t="s">
        <v>53</v>
      </c>
      <c r="I15" s="22">
        <f>100%+(100%-$I$12)</f>
        <v>1.5</v>
      </c>
      <c r="J15" s="21">
        <f t="shared" si="0"/>
        <v>1</v>
      </c>
      <c r="O15" s="56"/>
      <c r="P15" s="57"/>
      <c r="Q15" s="97" t="s">
        <v>22</v>
      </c>
      <c r="R15" s="97"/>
      <c r="S15" s="97"/>
      <c r="T15" s="54"/>
      <c r="U15" s="55"/>
      <c r="V15" s="97" t="s">
        <v>28</v>
      </c>
      <c r="W15" s="97"/>
      <c r="X15" s="97"/>
      <c r="Y15" s="54"/>
      <c r="Z15" s="55"/>
      <c r="AA15" s="97" t="s">
        <v>17</v>
      </c>
      <c r="AB15" s="97"/>
      <c r="AC15" s="97"/>
      <c r="AD15" s="54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62"/>
    </row>
    <row r="16" spans="1:69" x14ac:dyDescent="0.2">
      <c r="A16" s="9" t="s">
        <v>43</v>
      </c>
      <c r="B16" s="95" t="s">
        <v>42</v>
      </c>
      <c r="C16" s="95"/>
      <c r="D16" s="95"/>
      <c r="E16" s="23" t="s">
        <v>29</v>
      </c>
      <c r="F16" s="23" t="s">
        <v>44</v>
      </c>
      <c r="G16" s="1">
        <v>5</v>
      </c>
      <c r="H16" s="73" t="s">
        <v>53</v>
      </c>
      <c r="I16" s="22">
        <f>100%+(100%-$I$12)</f>
        <v>1.5</v>
      </c>
      <c r="J16" s="21">
        <f t="shared" si="0"/>
        <v>3</v>
      </c>
      <c r="Q16" s="68">
        <f>J7</f>
        <v>1</v>
      </c>
      <c r="R16" s="69">
        <f>S17-S14</f>
        <v>0</v>
      </c>
      <c r="S16" s="70">
        <f>V14-S14</f>
        <v>0</v>
      </c>
      <c r="V16" s="68">
        <f>J8</f>
        <v>4</v>
      </c>
      <c r="W16" s="69">
        <f>X17-X14</f>
        <v>0</v>
      </c>
      <c r="X16" s="70">
        <f>MIN(AA14,AF2)-X14</f>
        <v>0</v>
      </c>
      <c r="AA16" s="68">
        <f>J12</f>
        <v>20</v>
      </c>
      <c r="AB16" s="69">
        <f>AC17-AC14</f>
        <v>0</v>
      </c>
      <c r="AC16" s="70">
        <f>BO2-AC14</f>
        <v>0</v>
      </c>
    </row>
    <row r="17" spans="1:29" x14ac:dyDescent="0.2">
      <c r="A17" s="11" t="s">
        <v>44</v>
      </c>
      <c r="B17" s="96" t="s">
        <v>45</v>
      </c>
      <c r="C17" s="96"/>
      <c r="D17" s="96"/>
      <c r="E17" s="24" t="s">
        <v>58</v>
      </c>
      <c r="F17" s="25"/>
      <c r="G17" s="26">
        <v>1</v>
      </c>
      <c r="H17" s="74" t="s">
        <v>53</v>
      </c>
      <c r="I17" s="22">
        <v>1</v>
      </c>
      <c r="J17" s="26">
        <f t="shared" si="0"/>
        <v>1</v>
      </c>
      <c r="Q17" s="65">
        <f>S17-Q16</f>
        <v>2</v>
      </c>
      <c r="R17" s="64"/>
      <c r="S17" s="66">
        <f>V17</f>
        <v>3</v>
      </c>
      <c r="V17" s="65">
        <f>X17-V16</f>
        <v>3</v>
      </c>
      <c r="W17" s="64"/>
      <c r="X17" s="66">
        <f>MIN(AA17,AF5)</f>
        <v>7</v>
      </c>
      <c r="AA17" s="65">
        <f>AC17-AA16</f>
        <v>7</v>
      </c>
      <c r="AB17" s="64"/>
      <c r="AC17" s="66">
        <f>BO5</f>
        <v>27</v>
      </c>
    </row>
    <row r="18" spans="1:29" x14ac:dyDescent="0.2">
      <c r="G18" s="98"/>
      <c r="H18" s="98"/>
      <c r="I18" s="98"/>
    </row>
    <row r="19" spans="1:29" x14ac:dyDescent="0.2">
      <c r="A19" s="71" t="s">
        <v>70</v>
      </c>
      <c r="C19" t="s">
        <v>71</v>
      </c>
    </row>
    <row r="20" spans="1:29" x14ac:dyDescent="0.2">
      <c r="A20" s="63" t="s">
        <v>60</v>
      </c>
      <c r="B20" s="64"/>
      <c r="C20" s="67" t="s">
        <v>61</v>
      </c>
      <c r="D20" t="s">
        <v>68</v>
      </c>
    </row>
    <row r="21" spans="1:29" x14ac:dyDescent="0.2">
      <c r="A21" s="97" t="s">
        <v>62</v>
      </c>
      <c r="B21" s="97"/>
      <c r="C21" s="97"/>
    </row>
    <row r="22" spans="1:29" x14ac:dyDescent="0.2">
      <c r="A22" s="68" t="s">
        <v>63</v>
      </c>
      <c r="B22" s="69" t="s">
        <v>64</v>
      </c>
      <c r="C22" s="70" t="s">
        <v>65</v>
      </c>
      <c r="D22" t="s">
        <v>72</v>
      </c>
    </row>
    <row r="23" spans="1:29" x14ac:dyDescent="0.2">
      <c r="A23" s="65" t="s">
        <v>67</v>
      </c>
      <c r="B23" s="64"/>
      <c r="C23" s="66" t="s">
        <v>66</v>
      </c>
      <c r="D23" t="s">
        <v>69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30" priority="17" operator="equal">
      <formula>0</formula>
    </cfRule>
  </conditionalFormatting>
  <conditionalFormatting sqref="M4">
    <cfRule type="cellIs" dxfId="29" priority="16" operator="equal">
      <formula>0</formula>
    </cfRule>
  </conditionalFormatting>
  <conditionalFormatting sqref="R4">
    <cfRule type="cellIs" dxfId="28" priority="15" operator="equal">
      <formula>0</formula>
    </cfRule>
  </conditionalFormatting>
  <conditionalFormatting sqref="R16">
    <cfRule type="cellIs" dxfId="27" priority="14" operator="equal">
      <formula>0</formula>
    </cfRule>
  </conditionalFormatting>
  <conditionalFormatting sqref="W4">
    <cfRule type="cellIs" dxfId="26" priority="13" operator="equal">
      <formula>0</formula>
    </cfRule>
  </conditionalFormatting>
  <conditionalFormatting sqref="W10">
    <cfRule type="cellIs" dxfId="25" priority="12" operator="equal">
      <formula>0</formula>
    </cfRule>
  </conditionalFormatting>
  <conditionalFormatting sqref="W16">
    <cfRule type="cellIs" dxfId="24" priority="11" operator="equal">
      <formula>0</formula>
    </cfRule>
  </conditionalFormatting>
  <conditionalFormatting sqref="AB10">
    <cfRule type="cellIs" dxfId="23" priority="10" operator="equal">
      <formula>0</formula>
    </cfRule>
  </conditionalFormatting>
  <conditionalFormatting sqref="AB16">
    <cfRule type="cellIs" dxfId="22" priority="9" operator="equal">
      <formula>0</formula>
    </cfRule>
  </conditionalFormatting>
  <conditionalFormatting sqref="AG4">
    <cfRule type="cellIs" dxfId="21" priority="8" operator="equal">
      <formula>0</formula>
    </cfRule>
  </conditionalFormatting>
  <conditionalFormatting sqref="AL4">
    <cfRule type="cellIs" dxfId="20" priority="7" operator="equal">
      <formula>0</formula>
    </cfRule>
  </conditionalFormatting>
  <conditionalFormatting sqref="AQ4">
    <cfRule type="cellIs" dxfId="19" priority="6" operator="equal">
      <formula>0</formula>
    </cfRule>
  </conditionalFormatting>
  <conditionalFormatting sqref="AV4">
    <cfRule type="cellIs" dxfId="18" priority="5" operator="equal">
      <formula>0</formula>
    </cfRule>
  </conditionalFormatting>
  <conditionalFormatting sqref="BA4">
    <cfRule type="cellIs" dxfId="17" priority="4" operator="equal">
      <formula>0</formula>
    </cfRule>
  </conditionalFormatting>
  <conditionalFormatting sqref="BF4">
    <cfRule type="cellIs" dxfId="16" priority="3" operator="equal">
      <formula>0</formula>
    </cfRule>
  </conditionalFormatting>
  <conditionalFormatting sqref="BK4">
    <cfRule type="cellIs" dxfId="15" priority="2" operator="equal">
      <formula>0</formula>
    </cfRule>
  </conditionalFormatting>
  <conditionalFormatting sqref="BP4">
    <cfRule type="cellIs" dxfId="14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tabSelected="1" zoomScale="140" zoomScaleNormal="140" workbookViewId="0">
      <pane xSplit="11" topLeftCell="V1" activePane="topRight" state="frozen"/>
      <selection pane="topRight" activeCell="BB20" sqref="BB20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customWidth="1" outlineLevel="1"/>
    <col min="12" max="65" width="3.5703125" customWidth="1"/>
    <col min="66" max="66" width="18.140625" customWidth="1"/>
  </cols>
  <sheetData>
    <row r="1" spans="1:66" ht="43.5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45208</v>
      </c>
      <c r="M1" s="29">
        <v>45209</v>
      </c>
      <c r="N1" s="29">
        <v>45210</v>
      </c>
      <c r="O1" s="29">
        <v>45211</v>
      </c>
      <c r="P1" s="29">
        <v>45212</v>
      </c>
      <c r="Q1" s="29">
        <v>45213</v>
      </c>
      <c r="R1" s="29">
        <v>45214</v>
      </c>
      <c r="S1" s="29">
        <v>45215</v>
      </c>
      <c r="T1" s="29">
        <v>45216</v>
      </c>
      <c r="U1" s="29">
        <v>45217</v>
      </c>
      <c r="V1" s="29">
        <v>45218</v>
      </c>
      <c r="W1" s="29">
        <v>45219</v>
      </c>
      <c r="X1" s="29">
        <v>45220</v>
      </c>
      <c r="Y1" s="29">
        <v>45221</v>
      </c>
      <c r="Z1" s="29">
        <v>45222</v>
      </c>
      <c r="AA1" s="29">
        <v>45223</v>
      </c>
      <c r="AB1" s="29">
        <v>45224</v>
      </c>
      <c r="AC1" s="29">
        <v>45225</v>
      </c>
      <c r="AD1" s="29">
        <v>45226</v>
      </c>
      <c r="AE1" s="29">
        <v>45227</v>
      </c>
      <c r="AF1" s="29">
        <v>45228</v>
      </c>
      <c r="AG1" s="29">
        <v>45229</v>
      </c>
      <c r="AH1" s="29">
        <v>45230</v>
      </c>
      <c r="AI1" s="29">
        <v>45231</v>
      </c>
      <c r="AJ1" s="29">
        <v>45232</v>
      </c>
      <c r="AK1" s="29">
        <v>45233</v>
      </c>
      <c r="AL1" s="29">
        <v>45234</v>
      </c>
      <c r="AM1" s="29">
        <v>45235</v>
      </c>
      <c r="AN1" s="29">
        <v>45236</v>
      </c>
      <c r="AO1" s="29">
        <v>45237</v>
      </c>
      <c r="AP1" s="29">
        <v>45238</v>
      </c>
      <c r="AQ1" s="29">
        <v>45239</v>
      </c>
      <c r="AR1" s="29">
        <v>45240</v>
      </c>
      <c r="AS1" s="29">
        <v>45241</v>
      </c>
      <c r="AT1" s="29">
        <v>45242</v>
      </c>
      <c r="AU1" s="29">
        <v>45243</v>
      </c>
      <c r="AV1" s="29">
        <v>45244</v>
      </c>
      <c r="AW1" s="29">
        <v>45245</v>
      </c>
      <c r="AX1" s="29">
        <v>45246</v>
      </c>
      <c r="AY1" s="29">
        <v>45247</v>
      </c>
      <c r="AZ1" s="29">
        <v>45248</v>
      </c>
      <c r="BA1" s="29">
        <v>45249</v>
      </c>
      <c r="BB1" s="29">
        <v>45250</v>
      </c>
      <c r="BC1" s="29">
        <v>45251</v>
      </c>
      <c r="BD1" s="29">
        <v>45252</v>
      </c>
      <c r="BE1" s="29">
        <v>45253</v>
      </c>
      <c r="BF1" s="29">
        <v>45254</v>
      </c>
      <c r="BG1" s="29">
        <v>45255</v>
      </c>
      <c r="BH1" s="29">
        <v>45256</v>
      </c>
      <c r="BI1" s="29">
        <v>45257</v>
      </c>
      <c r="BJ1" s="29">
        <v>45258</v>
      </c>
      <c r="BK1" s="29">
        <v>45259</v>
      </c>
      <c r="BL1" s="29">
        <v>45260</v>
      </c>
      <c r="BM1" s="29">
        <v>45261</v>
      </c>
      <c r="BN1" t="s">
        <v>59</v>
      </c>
    </row>
    <row r="2" spans="1:66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0">
        <f>Netzplan!J2</f>
        <v>2</v>
      </c>
      <c r="K2" s="31">
        <f t="shared" ref="K2:K8" si="0">SUM(L2:BM2)</f>
        <v>2</v>
      </c>
      <c r="L2" s="21">
        <v>1</v>
      </c>
      <c r="M2" s="21">
        <v>1</v>
      </c>
      <c r="N2" s="21"/>
      <c r="O2" s="21"/>
      <c r="P2" s="2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75"/>
      <c r="AZ2" s="10"/>
      <c r="BA2" s="10"/>
      <c r="BB2" s="10"/>
      <c r="BC2" s="10"/>
      <c r="BD2" s="10"/>
      <c r="BE2" s="10"/>
      <c r="BF2" s="75"/>
      <c r="BG2" s="10"/>
      <c r="BH2" s="10"/>
      <c r="BI2" s="10"/>
      <c r="BJ2" s="10"/>
      <c r="BK2" s="10"/>
      <c r="BL2" s="75"/>
      <c r="BM2" s="10"/>
    </row>
    <row r="3" spans="1:66" x14ac:dyDescent="0.2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0">
        <f>Netzplan!J3</f>
        <v>1</v>
      </c>
      <c r="K3" s="31">
        <f t="shared" si="0"/>
        <v>1</v>
      </c>
      <c r="L3" s="10"/>
      <c r="M3" s="10"/>
      <c r="N3" s="10">
        <v>1</v>
      </c>
      <c r="O3" s="10"/>
      <c r="P3" s="10"/>
      <c r="Q3" s="10"/>
      <c r="R3" s="10"/>
      <c r="S3" s="2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75"/>
      <c r="AZ3" s="10"/>
      <c r="BA3" s="10"/>
      <c r="BB3" s="10"/>
      <c r="BC3" s="10"/>
      <c r="BD3" s="10"/>
      <c r="BE3" s="10"/>
      <c r="BF3" s="75"/>
      <c r="BG3" s="10"/>
      <c r="BH3" s="10"/>
      <c r="BI3" s="10"/>
      <c r="BJ3" s="10"/>
      <c r="BK3" s="10"/>
      <c r="BL3" s="75"/>
      <c r="BM3" s="10"/>
    </row>
    <row r="4" spans="1:66" x14ac:dyDescent="0.2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0">
        <f>Netzplan!J4</f>
        <v>4</v>
      </c>
      <c r="K4" s="31">
        <f t="shared" si="0"/>
        <v>4</v>
      </c>
      <c r="L4" s="10"/>
      <c r="M4" s="10"/>
      <c r="N4" s="10"/>
      <c r="O4" s="10">
        <v>1</v>
      </c>
      <c r="P4" s="10">
        <v>1</v>
      </c>
      <c r="Q4" s="10"/>
      <c r="R4" s="10"/>
      <c r="S4" s="10">
        <v>1</v>
      </c>
      <c r="T4" s="21">
        <v>1</v>
      </c>
      <c r="U4" s="21"/>
      <c r="V4" s="21"/>
      <c r="W4" s="21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75"/>
      <c r="AZ4" s="10"/>
      <c r="BA4" s="10"/>
      <c r="BB4" s="10"/>
      <c r="BC4" s="10"/>
      <c r="BD4" s="10"/>
      <c r="BE4" s="10"/>
      <c r="BF4" s="75"/>
      <c r="BG4" s="10"/>
      <c r="BH4" s="10"/>
      <c r="BI4" s="10"/>
      <c r="BJ4" s="10"/>
      <c r="BK4" s="10"/>
      <c r="BL4" s="75"/>
      <c r="BM4" s="10"/>
    </row>
    <row r="5" spans="1:66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f>Netzplan!G5</f>
        <v>3</v>
      </c>
      <c r="H5" s="21">
        <f>Netzplan!H5</f>
        <v>2</v>
      </c>
      <c r="I5" s="22">
        <f>Netzplan!I5</f>
        <v>0.6</v>
      </c>
      <c r="J5" s="30">
        <f>Netzplan!J5</f>
        <v>3</v>
      </c>
      <c r="K5" s="31">
        <f t="shared" si="0"/>
        <v>3</v>
      </c>
      <c r="L5" s="10"/>
      <c r="M5" s="10"/>
      <c r="N5" s="10"/>
      <c r="O5" s="10">
        <v>1</v>
      </c>
      <c r="P5" s="10">
        <v>1</v>
      </c>
      <c r="Q5" s="10"/>
      <c r="R5" s="10"/>
      <c r="S5" s="10">
        <v>1</v>
      </c>
      <c r="T5" s="21"/>
      <c r="U5" s="21"/>
      <c r="V5" s="2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75"/>
      <c r="AZ5" s="10"/>
      <c r="BA5" s="10"/>
      <c r="BB5" s="10"/>
      <c r="BC5" s="10"/>
      <c r="BD5" s="10"/>
      <c r="BE5" s="10"/>
      <c r="BF5" s="75"/>
      <c r="BG5" s="10"/>
      <c r="BH5" s="10"/>
      <c r="BI5" s="10"/>
      <c r="BJ5" s="10"/>
      <c r="BK5" s="10"/>
      <c r="BL5" s="75"/>
      <c r="BM5" s="10"/>
    </row>
    <row r="6" spans="1:66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21">
        <f>Netzplan!G6</f>
        <v>7</v>
      </c>
      <c r="H6" s="21">
        <f>Netzplan!H6</f>
        <v>1</v>
      </c>
      <c r="I6" s="22">
        <f>Netzplan!I6</f>
        <v>1.5</v>
      </c>
      <c r="J6" s="30">
        <f>Netzplan!J6</f>
        <v>5</v>
      </c>
      <c r="K6" s="31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>
        <v>1</v>
      </c>
      <c r="U6" s="10">
        <v>1</v>
      </c>
      <c r="V6" s="10">
        <v>1</v>
      </c>
      <c r="W6" s="10">
        <v>1</v>
      </c>
      <c r="X6" s="10"/>
      <c r="Y6" s="10"/>
      <c r="Z6" s="21">
        <v>1</v>
      </c>
      <c r="AA6" s="21"/>
      <c r="AB6" s="21"/>
      <c r="AC6" s="21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75"/>
      <c r="AZ6" s="10"/>
      <c r="BA6" s="10"/>
      <c r="BB6" s="10"/>
      <c r="BC6" s="10"/>
      <c r="BD6" s="10"/>
      <c r="BE6" s="10"/>
      <c r="BF6" s="75"/>
      <c r="BG6" s="10"/>
      <c r="BH6" s="10"/>
      <c r="BI6" s="10"/>
      <c r="BJ6" s="10"/>
      <c r="BK6" s="10"/>
      <c r="BL6" s="75"/>
      <c r="BM6" s="10"/>
    </row>
    <row r="7" spans="1:66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0">
        <f>Netzplan!J7</f>
        <v>1</v>
      </c>
      <c r="K7" s="31">
        <f t="shared" si="0"/>
        <v>1</v>
      </c>
      <c r="L7" s="10"/>
      <c r="M7" s="10"/>
      <c r="N7" s="10">
        <v>1</v>
      </c>
      <c r="O7" s="10"/>
      <c r="P7" s="10"/>
      <c r="Q7" s="10"/>
      <c r="R7" s="10"/>
      <c r="S7" s="21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75"/>
      <c r="AZ7" s="10"/>
      <c r="BA7" s="10"/>
      <c r="BB7" s="10"/>
      <c r="BC7" s="10"/>
      <c r="BD7" s="10"/>
      <c r="BE7" s="10"/>
      <c r="BF7" s="75"/>
      <c r="BG7" s="10"/>
      <c r="BH7" s="10"/>
      <c r="BI7" s="10"/>
      <c r="BJ7" s="10"/>
      <c r="BK7" s="10"/>
      <c r="BL7" s="75"/>
      <c r="BM7" s="10"/>
    </row>
    <row r="8" spans="1:66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0.8</v>
      </c>
      <c r="J8" s="30">
        <f>Netzplan!J8</f>
        <v>4</v>
      </c>
      <c r="K8" s="31">
        <f t="shared" si="0"/>
        <v>4</v>
      </c>
      <c r="L8" s="10"/>
      <c r="M8" s="10"/>
      <c r="N8" s="10"/>
      <c r="O8" s="10">
        <v>1</v>
      </c>
      <c r="P8" s="10">
        <v>1</v>
      </c>
      <c r="Q8" s="10"/>
      <c r="R8" s="10"/>
      <c r="S8" s="10">
        <v>1</v>
      </c>
      <c r="T8" s="21">
        <v>1</v>
      </c>
      <c r="U8" s="21"/>
      <c r="V8" s="2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75"/>
      <c r="AZ8" s="10"/>
      <c r="BA8" s="10"/>
      <c r="BB8" s="10"/>
      <c r="BC8" s="10"/>
      <c r="BD8" s="10"/>
      <c r="BE8" s="10"/>
      <c r="BF8" s="75"/>
      <c r="BG8" s="10"/>
      <c r="BH8" s="10"/>
      <c r="BI8" s="10"/>
      <c r="BJ8" s="10"/>
      <c r="BK8" s="10"/>
      <c r="BL8" s="75"/>
      <c r="BM8" s="10"/>
    </row>
    <row r="9" spans="1:66" x14ac:dyDescent="0.2">
      <c r="A9" s="9"/>
      <c r="B9" s="99" t="s">
        <v>88</v>
      </c>
      <c r="C9" s="100"/>
      <c r="D9" s="101"/>
      <c r="E9" s="23"/>
      <c r="F9" s="23"/>
      <c r="G9" s="21"/>
      <c r="H9" s="21"/>
      <c r="I9" s="22"/>
      <c r="J9" s="30"/>
      <c r="K9" s="31"/>
      <c r="L9" s="10"/>
      <c r="M9" s="10"/>
      <c r="N9" s="10"/>
      <c r="O9" s="10"/>
      <c r="P9" s="10"/>
      <c r="Q9" s="10"/>
      <c r="R9" s="10"/>
      <c r="S9" s="10"/>
      <c r="T9" s="21"/>
      <c r="U9" s="21"/>
      <c r="V9" s="21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75"/>
      <c r="AZ9" s="10"/>
      <c r="BA9" s="10"/>
      <c r="BB9" s="10"/>
      <c r="BC9" s="10"/>
      <c r="BD9" s="10"/>
      <c r="BE9" s="10"/>
      <c r="BF9" s="75"/>
      <c r="BG9" s="10"/>
      <c r="BH9" s="10"/>
      <c r="BI9" s="10"/>
      <c r="BJ9" s="10"/>
      <c r="BK9" s="10"/>
      <c r="BL9" s="75"/>
      <c r="BM9" s="10"/>
    </row>
    <row r="10" spans="1:66" x14ac:dyDescent="0.2">
      <c r="A10" s="9" t="s">
        <v>33</v>
      </c>
      <c r="B10" s="95" t="s">
        <v>31</v>
      </c>
      <c r="C10" s="95"/>
      <c r="D10" s="95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1.5</v>
      </c>
      <c r="J10" s="30">
        <f>Netzplan!J9</f>
        <v>1</v>
      </c>
      <c r="K10" s="31">
        <f t="shared" ref="K10:K20" si="1">SUM(L10:BM10)</f>
        <v>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C10" s="10">
        <v>1</v>
      </c>
      <c r="AD10" s="10"/>
      <c r="AE10" s="10"/>
      <c r="AF10" s="10"/>
      <c r="AG10" s="21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75"/>
      <c r="AZ10" s="10"/>
      <c r="BA10" s="10"/>
      <c r="BB10" s="10"/>
      <c r="BC10" s="10"/>
      <c r="BD10" s="10"/>
      <c r="BE10" s="10"/>
      <c r="BF10" s="75"/>
      <c r="BG10" s="10"/>
      <c r="BH10" s="10"/>
      <c r="BI10" s="10"/>
      <c r="BJ10" s="10"/>
      <c r="BK10" s="10"/>
      <c r="BL10" s="75"/>
      <c r="BM10" s="10"/>
    </row>
    <row r="11" spans="1:66" x14ac:dyDescent="0.2">
      <c r="A11" s="9" t="s">
        <v>35</v>
      </c>
      <c r="B11" s="95" t="s">
        <v>34</v>
      </c>
      <c r="C11" s="95"/>
      <c r="D11" s="95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1.5</v>
      </c>
      <c r="J11" s="30">
        <f>Netzplan!J10</f>
        <v>1</v>
      </c>
      <c r="K11" s="31">
        <f t="shared" si="1"/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10"/>
      <c r="AD11" s="10">
        <v>1</v>
      </c>
      <c r="AE11" s="10"/>
      <c r="AF11" s="10"/>
      <c r="AG11" s="10"/>
      <c r="AH11" s="21"/>
      <c r="AI11" s="21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75"/>
      <c r="AZ11" s="10"/>
      <c r="BA11" s="10"/>
      <c r="BB11" s="10"/>
      <c r="BC11" s="10"/>
      <c r="BD11" s="10"/>
      <c r="BE11" s="10"/>
      <c r="BF11" s="75"/>
      <c r="BG11" s="10"/>
      <c r="BH11" s="10"/>
      <c r="BI11" s="10"/>
      <c r="BJ11" s="10"/>
      <c r="BK11" s="10"/>
      <c r="BL11" s="75"/>
      <c r="BM11" s="10"/>
    </row>
    <row r="12" spans="1:66" x14ac:dyDescent="0.2">
      <c r="A12" s="9" t="s">
        <v>37</v>
      </c>
      <c r="B12" s="95" t="s">
        <v>36</v>
      </c>
      <c r="C12" s="95"/>
      <c r="D12" s="95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1.5</v>
      </c>
      <c r="J12" s="30">
        <f>Netzplan!J11</f>
        <v>1</v>
      </c>
      <c r="K12" s="31">
        <f t="shared" si="1"/>
        <v>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>
        <v>1</v>
      </c>
      <c r="AH12" s="10"/>
      <c r="AJ12" s="21"/>
      <c r="AK12" s="21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75"/>
      <c r="AZ12" s="10"/>
      <c r="BA12" s="10"/>
      <c r="BB12" s="10"/>
      <c r="BC12" s="10"/>
      <c r="BD12" s="10"/>
      <c r="BE12" s="10"/>
      <c r="BF12" s="75"/>
      <c r="BG12" s="10"/>
      <c r="BH12" s="10"/>
      <c r="BI12" s="10"/>
      <c r="BJ12" s="10"/>
      <c r="BK12" s="10"/>
      <c r="BL12" s="75"/>
      <c r="BM12" s="10"/>
    </row>
    <row r="13" spans="1:66" x14ac:dyDescent="0.2">
      <c r="A13" s="9" t="s">
        <v>17</v>
      </c>
      <c r="B13" s="95" t="s">
        <v>57</v>
      </c>
      <c r="C13" s="95"/>
      <c r="D13" s="95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0.5</v>
      </c>
      <c r="J13" s="30">
        <f>Netzplan!J12</f>
        <v>20</v>
      </c>
      <c r="K13" s="31">
        <f t="shared" si="1"/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>
        <v>1</v>
      </c>
      <c r="V13" s="10">
        <v>1</v>
      </c>
      <c r="W13" s="21">
        <v>1</v>
      </c>
      <c r="X13" s="10"/>
      <c r="Y13" s="10"/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10"/>
      <c r="AF13" s="10"/>
      <c r="AG13" s="21">
        <v>1</v>
      </c>
      <c r="AH13" s="21"/>
      <c r="AI13" s="21">
        <v>1</v>
      </c>
      <c r="AJ13" s="21">
        <v>1</v>
      </c>
      <c r="AK13" s="21">
        <v>1</v>
      </c>
      <c r="AL13" s="10"/>
      <c r="AM13" s="10"/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10"/>
      <c r="AT13" s="10"/>
      <c r="AU13" s="21">
        <v>1</v>
      </c>
      <c r="AV13" s="21">
        <v>1</v>
      </c>
      <c r="AW13" s="21">
        <v>1</v>
      </c>
      <c r="AX13" s="21"/>
      <c r="AY13" s="75"/>
      <c r="AZ13" s="10"/>
      <c r="BA13" s="10"/>
      <c r="BB13" s="10"/>
      <c r="BC13" s="10"/>
      <c r="BD13" s="10"/>
      <c r="BE13" s="10"/>
      <c r="BF13" s="75"/>
      <c r="BG13" s="10"/>
      <c r="BH13" s="10"/>
      <c r="BJ13" s="10"/>
      <c r="BK13" s="10"/>
      <c r="BL13" s="75"/>
      <c r="BM13" s="10"/>
    </row>
    <row r="14" spans="1:66" x14ac:dyDescent="0.2">
      <c r="A14" s="9" t="s">
        <v>23</v>
      </c>
      <c r="B14" s="95" t="s">
        <v>20</v>
      </c>
      <c r="C14" s="95"/>
      <c r="D14" s="95"/>
      <c r="E14" s="23" t="s">
        <v>37</v>
      </c>
      <c r="F14" s="23" t="s">
        <v>41</v>
      </c>
      <c r="G14" s="21">
        <f>Netzplan!G13</f>
        <v>3</v>
      </c>
      <c r="H14" s="21" t="str">
        <f>Netzplan!H13</f>
        <v>1</v>
      </c>
      <c r="I14" s="22">
        <f>Netzplan!I13</f>
        <v>1.5</v>
      </c>
      <c r="J14" s="30">
        <f>Netzplan!J13</f>
        <v>2</v>
      </c>
      <c r="K14" s="31">
        <f t="shared" si="1"/>
        <v>2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>
        <v>1</v>
      </c>
      <c r="AJ14" s="10">
        <v>1</v>
      </c>
      <c r="AL14" s="10"/>
      <c r="AM14" s="10"/>
      <c r="AN14" s="21"/>
      <c r="AO14" s="21"/>
      <c r="AP14" s="21"/>
      <c r="AQ14" s="10"/>
      <c r="AR14" s="10"/>
      <c r="AS14" s="10"/>
      <c r="AT14" s="10"/>
      <c r="AU14" s="10"/>
      <c r="AV14" s="10"/>
      <c r="AW14" s="10"/>
      <c r="AX14" s="10"/>
      <c r="AY14" s="75"/>
      <c r="AZ14" s="10"/>
      <c r="BA14" s="10"/>
      <c r="BB14" s="10"/>
      <c r="BC14" s="10"/>
      <c r="BD14" s="10"/>
      <c r="BE14" s="10"/>
      <c r="BF14" s="75"/>
      <c r="BG14" s="10"/>
      <c r="BH14" s="10"/>
      <c r="BI14" s="10"/>
      <c r="BJ14" s="10"/>
      <c r="BK14" s="10"/>
      <c r="BL14" s="75"/>
      <c r="BM14" s="10"/>
    </row>
    <row r="15" spans="1:66" x14ac:dyDescent="0.2">
      <c r="A15" s="9" t="s">
        <v>41</v>
      </c>
      <c r="B15" s="95" t="s">
        <v>40</v>
      </c>
      <c r="C15" s="95"/>
      <c r="D15" s="95"/>
      <c r="E15" s="23" t="s">
        <v>23</v>
      </c>
      <c r="F15" s="23" t="s">
        <v>29</v>
      </c>
      <c r="G15" s="21">
        <f>Netzplan!G14</f>
        <v>3</v>
      </c>
      <c r="H15" s="21" t="str">
        <f>Netzplan!H14</f>
        <v>1</v>
      </c>
      <c r="I15" s="22">
        <f>Netzplan!I14</f>
        <v>1.5</v>
      </c>
      <c r="J15" s="30">
        <f>Netzplan!J14</f>
        <v>2</v>
      </c>
      <c r="K15" s="31">
        <f t="shared" si="1"/>
        <v>2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>
        <v>1</v>
      </c>
      <c r="AL15" s="10"/>
      <c r="AM15" s="10"/>
      <c r="AN15" s="10">
        <v>1</v>
      </c>
      <c r="AO15" s="10"/>
      <c r="AQ15" s="21"/>
      <c r="AR15" s="21"/>
      <c r="AS15" s="10"/>
      <c r="AT15" s="10"/>
      <c r="AU15" s="21"/>
      <c r="AV15" s="10"/>
      <c r="AW15" s="10"/>
      <c r="AX15" s="10"/>
      <c r="AY15" s="75"/>
      <c r="AZ15" s="10"/>
      <c r="BA15" s="10"/>
      <c r="BB15" s="10"/>
      <c r="BC15" s="10"/>
      <c r="BD15" s="10"/>
      <c r="BE15" s="10"/>
      <c r="BF15" s="75"/>
      <c r="BG15" s="10"/>
      <c r="BH15" s="10"/>
      <c r="BI15" s="10"/>
      <c r="BJ15" s="10"/>
      <c r="BK15" s="10"/>
      <c r="BL15" s="75"/>
      <c r="BM15" s="10"/>
    </row>
    <row r="16" spans="1:66" x14ac:dyDescent="0.2">
      <c r="A16" s="9"/>
      <c r="B16" s="99"/>
      <c r="C16" s="100"/>
      <c r="D16" s="101"/>
      <c r="E16" s="23"/>
      <c r="F16" s="23"/>
      <c r="G16" s="21"/>
      <c r="H16" s="21"/>
      <c r="I16" s="22"/>
      <c r="J16" s="30"/>
      <c r="K16" s="3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Q16" s="21"/>
      <c r="AS16" s="10"/>
      <c r="AT16" s="10"/>
      <c r="AU16" s="21"/>
      <c r="AV16" s="10"/>
      <c r="AW16" s="10"/>
      <c r="AX16" s="10"/>
      <c r="AY16" s="75"/>
      <c r="AZ16" s="10"/>
      <c r="BA16" s="10"/>
      <c r="BB16" s="10"/>
      <c r="BC16" s="10"/>
      <c r="BD16" s="10"/>
      <c r="BE16" s="10"/>
      <c r="BF16" s="75"/>
      <c r="BG16" s="10"/>
      <c r="BH16" s="10"/>
      <c r="BI16" s="10"/>
      <c r="BJ16" s="10"/>
      <c r="BK16" s="10"/>
      <c r="BL16" s="75"/>
      <c r="BM16" s="10"/>
    </row>
    <row r="17" spans="1:65" x14ac:dyDescent="0.2">
      <c r="A17" s="9" t="s">
        <v>29</v>
      </c>
      <c r="B17" s="95" t="s">
        <v>26</v>
      </c>
      <c r="C17" s="95"/>
      <c r="D17" s="95"/>
      <c r="E17" s="23" t="s">
        <v>41</v>
      </c>
      <c r="F17" s="23" t="s">
        <v>43</v>
      </c>
      <c r="G17" s="21">
        <f>Netzplan!G15</f>
        <v>1</v>
      </c>
      <c r="H17" s="21" t="str">
        <f>Netzplan!H15</f>
        <v>1</v>
      </c>
      <c r="I17" s="22">
        <f>Netzplan!I15</f>
        <v>1.5</v>
      </c>
      <c r="J17" s="30">
        <f>Netzplan!J15</f>
        <v>1</v>
      </c>
      <c r="K17" s="31">
        <f t="shared" si="1"/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P17" s="10"/>
      <c r="AQ17" s="10"/>
      <c r="AR17" s="10">
        <v>1</v>
      </c>
      <c r="AS17" s="10"/>
      <c r="AT17" s="10"/>
      <c r="AU17" s="10"/>
      <c r="AV17" s="21"/>
      <c r="AW17" s="10"/>
      <c r="AX17" s="10"/>
      <c r="AY17" s="75"/>
      <c r="AZ17" s="10"/>
      <c r="BA17" s="10"/>
      <c r="BB17" s="10"/>
      <c r="BC17" s="10"/>
      <c r="BD17" s="10"/>
      <c r="BE17" s="10"/>
      <c r="BF17" s="75"/>
      <c r="BG17" s="10"/>
      <c r="BH17" s="10"/>
      <c r="BI17" s="10"/>
      <c r="BJ17" s="10"/>
      <c r="BK17" s="10"/>
      <c r="BL17" s="75"/>
      <c r="BM17" s="10"/>
    </row>
    <row r="18" spans="1:65" x14ac:dyDescent="0.2">
      <c r="A18" s="9" t="s">
        <v>43</v>
      </c>
      <c r="B18" s="95" t="s">
        <v>42</v>
      </c>
      <c r="C18" s="95"/>
      <c r="D18" s="95"/>
      <c r="E18" s="23" t="s">
        <v>29</v>
      </c>
      <c r="F18" s="23" t="s">
        <v>44</v>
      </c>
      <c r="G18" s="21">
        <f>Netzplan!G16</f>
        <v>5</v>
      </c>
      <c r="H18" s="21" t="str">
        <f>Netzplan!H16</f>
        <v>1</v>
      </c>
      <c r="I18" s="22">
        <f>Netzplan!I16</f>
        <v>1.5</v>
      </c>
      <c r="J18" s="30">
        <f>Netzplan!J16</f>
        <v>3</v>
      </c>
      <c r="K18" s="31">
        <f t="shared" si="1"/>
        <v>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S18" s="10"/>
      <c r="AT18" s="10"/>
      <c r="AU18" s="10">
        <v>1</v>
      </c>
      <c r="AV18" s="10">
        <v>1</v>
      </c>
      <c r="AW18" s="10">
        <v>1</v>
      </c>
      <c r="AX18" s="21"/>
      <c r="AY18" s="75"/>
      <c r="AZ18" s="10"/>
      <c r="BA18" s="10"/>
      <c r="BB18" s="21"/>
      <c r="BC18" s="10"/>
      <c r="BD18" s="10"/>
      <c r="BE18" s="10"/>
      <c r="BF18" s="75"/>
      <c r="BG18" s="10"/>
      <c r="BH18" s="10"/>
      <c r="BI18" s="10"/>
      <c r="BK18" s="10"/>
      <c r="BL18" s="75"/>
      <c r="BM18" s="10"/>
    </row>
    <row r="19" spans="1:65" x14ac:dyDescent="0.2">
      <c r="A19" s="9"/>
      <c r="B19" s="99"/>
      <c r="C19" s="100"/>
      <c r="D19" s="101"/>
      <c r="E19" s="23"/>
      <c r="F19" s="23"/>
      <c r="G19" s="21"/>
      <c r="H19" s="21"/>
      <c r="I19" s="22"/>
      <c r="J19" s="30"/>
      <c r="K19" s="3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S19" s="10"/>
      <c r="AT19" s="10"/>
      <c r="AU19" s="10"/>
      <c r="AV19" s="10"/>
      <c r="AW19" s="10"/>
      <c r="AX19" s="21"/>
      <c r="AY19" s="75"/>
      <c r="AZ19" s="10"/>
      <c r="BA19" s="10"/>
      <c r="BB19" s="21"/>
      <c r="BC19" s="10"/>
      <c r="BD19" s="10"/>
      <c r="BE19" s="10"/>
      <c r="BF19" s="75"/>
      <c r="BG19" s="10"/>
      <c r="BH19" s="10"/>
      <c r="BI19" s="10"/>
      <c r="BK19" s="10"/>
      <c r="BL19" s="75"/>
      <c r="BM19" s="10"/>
    </row>
    <row r="20" spans="1:65" x14ac:dyDescent="0.2">
      <c r="A20" s="11" t="s">
        <v>44</v>
      </c>
      <c r="B20" s="96" t="s">
        <v>45</v>
      </c>
      <c r="C20" s="96"/>
      <c r="D20" s="96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2">
        <f>Netzplan!I17</f>
        <v>1</v>
      </c>
      <c r="J20" s="33">
        <f>Netzplan!J17</f>
        <v>1</v>
      </c>
      <c r="K20" s="31">
        <f t="shared" si="1"/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Z20" s="12"/>
      <c r="BA20" s="12"/>
      <c r="BB20" s="12">
        <v>1</v>
      </c>
      <c r="BC20" s="21"/>
      <c r="BD20" s="12"/>
      <c r="BE20" s="12"/>
      <c r="BF20" s="76"/>
      <c r="BG20" s="12"/>
      <c r="BH20" s="12"/>
      <c r="BI20" s="12"/>
      <c r="BJ20" s="12"/>
      <c r="BK20" s="12"/>
      <c r="BL20" s="76"/>
      <c r="BM20" s="12"/>
    </row>
  </sheetData>
  <mergeCells count="20">
    <mergeCell ref="B18:D18"/>
    <mergeCell ref="B20:D20"/>
    <mergeCell ref="B9:D9"/>
    <mergeCell ref="B16:D16"/>
    <mergeCell ref="B19:D19"/>
    <mergeCell ref="B12:D12"/>
    <mergeCell ref="B13:D13"/>
    <mergeCell ref="B14:D14"/>
    <mergeCell ref="B15:D15"/>
    <mergeCell ref="B17:D17"/>
    <mergeCell ref="B6:D6"/>
    <mergeCell ref="B7:D7"/>
    <mergeCell ref="B8:D8"/>
    <mergeCell ref="B10:D10"/>
    <mergeCell ref="B11:D11"/>
    <mergeCell ref="B1:D1"/>
    <mergeCell ref="B2:D2"/>
    <mergeCell ref="B3:D3"/>
    <mergeCell ref="B4:D4"/>
    <mergeCell ref="B5:D5"/>
  </mergeCells>
  <conditionalFormatting sqref="K2:K20">
    <cfRule type="expression" dxfId="13" priority="5">
      <formula>IF(K2&lt;&gt;J2,TRUE())</formula>
    </cfRule>
  </conditionalFormatting>
  <conditionalFormatting sqref="L1:BM9 L10:Z11 AE10:BM11 L12:BM15 L17:AN17 AP17:AQ17 AS16:BM17 L18:AO19 AS18:AT19 AX18:BM19 L16:AM16 AP16 L20:AW20 BC20:BM20 AZ20:BA20">
    <cfRule type="expression" dxfId="12" priority="1">
      <formula>IF(OR(WEEKDAY(L$1)=7,WEEKDAY(L$1)=1),1,0)</formula>
    </cfRule>
  </conditionalFormatting>
  <conditionalFormatting sqref="L2:BM9 L10:Z11 AC10:BM11 L12:BM15 AS16:BM16 AP17:BM17 L18:AO19 AS18:BM19 AP16:AQ16 L16:AN17 L20:AW20 AZ20:BM20">
    <cfRule type="cellIs" dxfId="10" priority="4" operator="equal">
      <formula>1</formula>
    </cfRule>
  </conditionalFormatting>
  <conditionalFormatting sqref="AC10:AD11">
    <cfRule type="expression" dxfId="9" priority="20">
      <formula>IF(OR(WEEKDAY(AA$1)=7,WEEKDAY(AA$1)=1),1,0)</formula>
    </cfRule>
  </conditionalFormatting>
  <conditionalFormatting sqref="AQ16 AN16">
    <cfRule type="expression" dxfId="7" priority="24">
      <formula>IF(OR(WEEKDAY(AO$1)=7,WEEKDAY(AO$1)=1),1,0)</formula>
    </cfRule>
  </conditionalFormatting>
  <conditionalFormatting sqref="AR17 BB20">
    <cfRule type="expression" dxfId="5" priority="28">
      <formula>IF(OR(WEEKDAY(AO$1)=7,WEEKDAY(AO$1)=1),1,0)</formula>
    </cfRule>
  </conditionalFormatting>
  <conditionalFormatting sqref="AU18:AW19">
    <cfRule type="expression" dxfId="3" priority="32">
      <formula>IF(OR(WEEKDAY(AP$1)=7,WEEKDAY(AP$1)=1),1,0)</formula>
    </cfRule>
  </conditionalFormatting>
  <conditionalFormatting sqref="BB20">
    <cfRule type="expression" dxfId="1" priority="36">
      <formula>IF(OR(WEEKDAY(AX$1)=7,WEEKDAY(AX$1)=1),1,0)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200-000002000000}">
            <xm:f>ISNUMBER(_xlfn.XMATCH(L$1,FeiertageMV!$A$1:$A$30,0))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L1:BM9 L10:Z11 AE10:BM11 L12:BM15 L17:AN17 AP17:AQ17 AS16:BM17 L18:AO19 AS18:AT19 AX18:BM19 L16:AM16 AP16 L20:AW20 BC20:BM20 AZ20:BA20</xm:sqref>
        </x14:conditionalFormatting>
        <x14:conditionalFormatting xmlns:xm="http://schemas.microsoft.com/office/excel/2006/main">
          <x14:cfRule type="expression" priority="21" id="{00000000-000E-0000-0200-000002000000}">
            <xm:f>ISNUMBER(_xlfn.XMATCH(AA$1,FeiertageMV!$A$1:$A$30,0))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AC10:AD11</xm:sqref>
        </x14:conditionalFormatting>
        <x14:conditionalFormatting xmlns:xm="http://schemas.microsoft.com/office/excel/2006/main">
          <x14:cfRule type="expression" priority="25" id="{00000000-000E-0000-0200-000002000000}">
            <xm:f>ISNUMBER(_xlfn.XMATCH(AO$1,FeiertageMV!$A$1:$A$30,0))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AQ16 AN16</xm:sqref>
        </x14:conditionalFormatting>
        <x14:conditionalFormatting xmlns:xm="http://schemas.microsoft.com/office/excel/2006/main">
          <x14:cfRule type="expression" priority="29" id="{00000000-000E-0000-0200-000002000000}">
            <xm:f>ISNUMBER(_xlfn.XMATCH(AO$1,FeiertageMV!$A$1:$A$30,0))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AR17 BB20</xm:sqref>
        </x14:conditionalFormatting>
        <x14:conditionalFormatting xmlns:xm="http://schemas.microsoft.com/office/excel/2006/main">
          <x14:cfRule type="expression" priority="33" id="{00000000-000E-0000-0200-000002000000}">
            <xm:f>ISNUMBER(_xlfn.XMATCH(AP$1,FeiertageMV!$A$1:$A$30,0))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AU18:AW19</xm:sqref>
        </x14:conditionalFormatting>
        <x14:conditionalFormatting xmlns:xm="http://schemas.microsoft.com/office/excel/2006/main">
          <x14:cfRule type="expression" priority="37" id="{00000000-000E-0000-0200-000002000000}">
            <xm:f>ISNUMBER(_xlfn.XMATCH(AX$1,FeiertageMV!$A$1:$A$30,0))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BB20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E887-1A90-4F51-AA66-95DBB75BA655}">
  <dimension ref="A1:B14"/>
  <sheetViews>
    <sheetView workbookViewId="0">
      <selection activeCell="Q25" sqref="Q25"/>
    </sheetView>
  </sheetViews>
  <sheetFormatPr baseColWidth="10" defaultRowHeight="12.75" x14ac:dyDescent="0.2"/>
  <cols>
    <col min="1" max="1" width="25.85546875" style="77" bestFit="1" customWidth="1"/>
  </cols>
  <sheetData>
    <row r="1" spans="1:2" x14ac:dyDescent="0.2">
      <c r="A1" s="77" t="s">
        <v>73</v>
      </c>
      <c r="B1" t="s">
        <v>74</v>
      </c>
    </row>
    <row r="2" spans="1:2" x14ac:dyDescent="0.2">
      <c r="A2" s="77">
        <v>44927</v>
      </c>
      <c r="B2" t="s">
        <v>75</v>
      </c>
    </row>
    <row r="3" spans="1:2" x14ac:dyDescent="0.2">
      <c r="A3" s="77">
        <v>45022</v>
      </c>
      <c r="B3" t="s">
        <v>76</v>
      </c>
    </row>
    <row r="4" spans="1:2" x14ac:dyDescent="0.2">
      <c r="A4" s="77">
        <v>45023</v>
      </c>
      <c r="B4" t="s">
        <v>77</v>
      </c>
    </row>
    <row r="5" spans="1:2" x14ac:dyDescent="0.2">
      <c r="A5" s="77">
        <v>45025</v>
      </c>
      <c r="B5" t="s">
        <v>78</v>
      </c>
    </row>
    <row r="6" spans="1:2" x14ac:dyDescent="0.2">
      <c r="A6" s="77">
        <v>45026</v>
      </c>
      <c r="B6" t="s">
        <v>79</v>
      </c>
    </row>
    <row r="7" spans="1:2" x14ac:dyDescent="0.2">
      <c r="A7" s="77">
        <v>45047</v>
      </c>
      <c r="B7" t="s">
        <v>80</v>
      </c>
    </row>
    <row r="8" spans="1:2" x14ac:dyDescent="0.2">
      <c r="A8" s="77">
        <v>45071</v>
      </c>
      <c r="B8" t="s">
        <v>81</v>
      </c>
    </row>
    <row r="9" spans="1:2" x14ac:dyDescent="0.2">
      <c r="A9" s="77">
        <v>45081</v>
      </c>
      <c r="B9" t="s">
        <v>82</v>
      </c>
    </row>
    <row r="10" spans="1:2" x14ac:dyDescent="0.2">
      <c r="A10" s="77">
        <v>45082</v>
      </c>
      <c r="B10" t="s">
        <v>83</v>
      </c>
    </row>
    <row r="11" spans="1:2" x14ac:dyDescent="0.2">
      <c r="A11" s="77">
        <v>45202</v>
      </c>
      <c r="B11" t="s">
        <v>84</v>
      </c>
    </row>
    <row r="12" spans="1:2" x14ac:dyDescent="0.2">
      <c r="A12" s="77">
        <v>45230</v>
      </c>
      <c r="B12" t="s">
        <v>85</v>
      </c>
    </row>
    <row r="13" spans="1:2" x14ac:dyDescent="0.2">
      <c r="A13" s="77">
        <v>45285</v>
      </c>
      <c r="B13" t="s">
        <v>86</v>
      </c>
    </row>
    <row r="14" spans="1:2" x14ac:dyDescent="0.2">
      <c r="A14" s="77">
        <v>45286</v>
      </c>
      <c r="B14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PSP</vt:lpstr>
      <vt:lpstr>Netzplan</vt:lpstr>
      <vt:lpstr>Gantt</vt:lpstr>
      <vt:lpstr>FeiertageMV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2023-10-12T10:12:43Z</dcterms:modified>
  <dc:language>de-DE</dc:language>
</cp:coreProperties>
</file>