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ptiva\git\QM_PM\FIAEB Übungen\"/>
    </mc:Choice>
  </mc:AlternateContent>
  <xr:revisionPtr revIDLastSave="0" documentId="13_ncr:1_{1803BAC9-2C3C-4E07-A96A-764E6DD9520F}" xr6:coauthVersionLast="47" xr6:coauthVersionMax="47" xr10:uidLastSave="{00000000-0000-0000-0000-000000000000}"/>
  <bookViews>
    <workbookView xWindow="-120" yWindow="-120" windowWidth="29040" windowHeight="15720" tabRatio="500" activeTab="1" xr2:uid="{00000000-000D-0000-FFFF-FFFF00000000}"/>
  </bookViews>
  <sheets>
    <sheet name="PSP" sheetId="1" r:id="rId1"/>
    <sheet name="Netzplan" sheetId="2" r:id="rId2"/>
    <sheet name="Gantt" sheetId="3" state="hidden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K20" i="3" l="1"/>
  <c r="I20" i="3"/>
  <c r="H20" i="3"/>
  <c r="G20" i="3"/>
  <c r="K19" i="3"/>
  <c r="I19" i="3"/>
  <c r="H19" i="3"/>
  <c r="G19" i="3"/>
  <c r="K18" i="3"/>
  <c r="I18" i="3"/>
  <c r="H18" i="3"/>
  <c r="G18" i="3"/>
  <c r="K16" i="3"/>
  <c r="I16" i="3"/>
  <c r="H16" i="3"/>
  <c r="G16" i="3"/>
  <c r="K15" i="3"/>
  <c r="I15" i="3"/>
  <c r="H15" i="3"/>
  <c r="G15" i="3"/>
  <c r="K13" i="3"/>
  <c r="I13" i="3"/>
  <c r="H13" i="3"/>
  <c r="G13" i="3"/>
  <c r="K12" i="3"/>
  <c r="I12" i="3"/>
  <c r="H12" i="3"/>
  <c r="G12" i="3"/>
  <c r="K11" i="3"/>
  <c r="I11" i="3"/>
  <c r="H11" i="3"/>
  <c r="G11" i="3"/>
  <c r="K10" i="3"/>
  <c r="I10" i="3"/>
  <c r="H10" i="3"/>
  <c r="G10" i="3"/>
  <c r="K8" i="3"/>
  <c r="I8" i="3"/>
  <c r="H8" i="3"/>
  <c r="G8" i="3"/>
  <c r="K7" i="3"/>
  <c r="I7" i="3"/>
  <c r="H7" i="3"/>
  <c r="G7" i="3"/>
  <c r="K6" i="3"/>
  <c r="I6" i="3"/>
  <c r="H6" i="3"/>
  <c r="G6" i="3"/>
  <c r="K5" i="3"/>
  <c r="I5" i="3"/>
  <c r="H5" i="3"/>
  <c r="G5" i="3"/>
  <c r="K4" i="3"/>
  <c r="I4" i="3"/>
  <c r="H4" i="3"/>
  <c r="G4" i="3"/>
  <c r="K3" i="3"/>
  <c r="I3" i="3"/>
  <c r="H3" i="3"/>
  <c r="G3" i="3"/>
  <c r="K2" i="3"/>
  <c r="I2" i="3"/>
  <c r="H2" i="3"/>
  <c r="G2" i="3"/>
  <c r="J17" i="2"/>
  <c r="J20" i="3" s="1"/>
  <c r="J16" i="2"/>
  <c r="J19" i="3" s="1"/>
  <c r="J15" i="2"/>
  <c r="J18" i="3" s="1"/>
  <c r="J14" i="2"/>
  <c r="J16" i="3" s="1"/>
  <c r="J13" i="2"/>
  <c r="AU4" i="2" s="1"/>
  <c r="J12" i="2"/>
  <c r="AA16" i="2" s="1"/>
  <c r="J11" i="2"/>
  <c r="AP4" i="2" s="1"/>
  <c r="J10" i="2"/>
  <c r="J11" i="3" s="1"/>
  <c r="J9" i="2"/>
  <c r="J10" i="3" s="1"/>
  <c r="J8" i="2"/>
  <c r="V16" i="2" s="1"/>
  <c r="J7" i="2"/>
  <c r="J7" i="3" s="1"/>
  <c r="J6" i="2"/>
  <c r="AA10" i="2" s="1"/>
  <c r="J5" i="2"/>
  <c r="V10" i="2" s="1"/>
  <c r="AZ4" i="2"/>
  <c r="J4" i="2"/>
  <c r="J4" i="3" s="1"/>
  <c r="J3" i="2"/>
  <c r="Q4" i="2" s="1"/>
  <c r="J2" i="2"/>
  <c r="L4" i="2" s="1"/>
  <c r="N2" i="2" s="1"/>
  <c r="V4" i="2" l="1"/>
  <c r="Q14" i="2"/>
  <c r="Q2" i="2"/>
  <c r="S2" i="2" s="1"/>
  <c r="Q16" i="2"/>
  <c r="J12" i="3"/>
  <c r="J8" i="3"/>
  <c r="BJ4" i="2"/>
  <c r="J5" i="3"/>
  <c r="J2" i="3"/>
  <c r="BE4" i="2"/>
  <c r="AF4" i="2"/>
  <c r="J13" i="3"/>
  <c r="AK4" i="2"/>
  <c r="J6" i="3"/>
  <c r="J3" i="3"/>
  <c r="J15" i="3"/>
  <c r="BO4" i="2"/>
  <c r="S14" i="2" l="1"/>
  <c r="V14" i="2" s="1"/>
  <c r="V8" i="2"/>
  <c r="X8" i="2" s="1"/>
  <c r="AA8" i="2" s="1"/>
  <c r="V2" i="2"/>
  <c r="X2" i="2" s="1"/>
  <c r="X14" i="2"/>
  <c r="S16" i="2"/>
  <c r="N4" i="2"/>
  <c r="S4" i="2" l="1"/>
  <c r="AA14" i="2"/>
  <c r="AC14" i="2" s="1"/>
  <c r="X10" i="2"/>
  <c r="AC8" i="2"/>
  <c r="AF2" i="2" s="1"/>
  <c r="AH2" i="2" l="1"/>
  <c r="AK2" i="2" s="1"/>
  <c r="X4" i="2"/>
  <c r="AC10" i="2"/>
  <c r="X16" i="2"/>
  <c r="AH4" i="2" l="1"/>
  <c r="AM2" i="2"/>
  <c r="AP2" i="2" s="1"/>
  <c r="AR2" i="2" l="1"/>
  <c r="AU2" i="2" s="1"/>
  <c r="AM4" i="2"/>
  <c r="AR4" i="2" l="1"/>
  <c r="AW2" i="2"/>
  <c r="AZ2" i="2" s="1"/>
  <c r="AW4" i="2" l="1"/>
  <c r="BB2" i="2"/>
  <c r="BE2" i="2" s="1"/>
  <c r="BG2" i="2" l="1"/>
  <c r="BJ2" i="2" s="1"/>
  <c r="BB4" i="2"/>
  <c r="BL2" i="2" l="1"/>
  <c r="BO2" i="2" s="1"/>
  <c r="BG4" i="2"/>
  <c r="BL4" i="2" l="1"/>
  <c r="BQ2" i="2"/>
  <c r="BQ5" i="2" s="1"/>
  <c r="AC16" i="2"/>
  <c r="BP4" i="2" l="1"/>
  <c r="BO5" i="2"/>
  <c r="AC17" i="2" l="1"/>
  <c r="BL5" i="2"/>
  <c r="BJ5" i="2" l="1"/>
  <c r="BG5" i="2" s="1"/>
  <c r="BK4" i="2"/>
  <c r="AA17" i="2"/>
  <c r="AB16" i="2"/>
  <c r="BE5" i="2" l="1"/>
  <c r="BB5" i="2" s="1"/>
  <c r="BF4" i="2"/>
  <c r="AZ5" i="2" l="1"/>
  <c r="AW5" i="2" s="1"/>
  <c r="BA4" i="2"/>
  <c r="AV4" i="2" l="1"/>
  <c r="AU5" i="2"/>
  <c r="AR5" i="2" s="1"/>
  <c r="AQ4" i="2" l="1"/>
  <c r="AP5" i="2"/>
  <c r="AM5" i="2" s="1"/>
  <c r="AL4" i="2" l="1"/>
  <c r="AK5" i="2"/>
  <c r="AH5" i="2" s="1"/>
  <c r="AG4" i="2" l="1"/>
  <c r="AF5" i="2"/>
  <c r="AC11" i="2" l="1"/>
  <c r="X5" i="2"/>
  <c r="X17" i="2"/>
  <c r="V17" i="2" l="1"/>
  <c r="S17" i="2" s="1"/>
  <c r="W16" i="2"/>
  <c r="W4" i="2"/>
  <c r="V5" i="2"/>
  <c r="AB10" i="2"/>
  <c r="AA11" i="2"/>
  <c r="X11" i="2" s="1"/>
  <c r="W10" i="2" l="1"/>
  <c r="V11" i="2"/>
  <c r="S5" i="2"/>
  <c r="Q17" i="2"/>
  <c r="R16" i="2"/>
  <c r="Q5" i="2" l="1"/>
  <c r="N5" i="2" s="1"/>
  <c r="R4" i="2"/>
  <c r="L5" i="2" l="1"/>
  <c r="M4" i="2"/>
</calcChain>
</file>

<file path=xl/sharedStrings.xml><?xml version="1.0" encoding="utf-8"?>
<sst xmlns="http://schemas.openxmlformats.org/spreadsheetml/2006/main" count="301" uniqueCount="81">
  <si>
    <t>Beispiel: Funktionsorientierter Projektstrukturplan</t>
  </si>
  <si>
    <t>Online-Shop</t>
  </si>
  <si>
    <t>Fr. Claire</t>
  </si>
  <si>
    <t>Produkt-Katalogisierung</t>
  </si>
  <si>
    <t>Entwicklung</t>
  </si>
  <si>
    <t>Dokumentation, Tests,
Kundenbetreuung</t>
  </si>
  <si>
    <t>1.1</t>
  </si>
  <si>
    <t>Hr. Karl</t>
  </si>
  <si>
    <t>1.2</t>
  </si>
  <si>
    <t>Fr. Groß</t>
  </si>
  <si>
    <t>1.3</t>
  </si>
  <si>
    <t>Hr. Nguyen</t>
  </si>
  <si>
    <t>Produkte kategorisieren</t>
  </si>
  <si>
    <t>Datenbank erstellen</t>
  </si>
  <si>
    <t>Handbücher erstellen</t>
  </si>
  <si>
    <t>1.1.1</t>
  </si>
  <si>
    <t>1.2.1</t>
  </si>
  <si>
    <t>1.3.1</t>
  </si>
  <si>
    <t>Produkte erfassen</t>
  </si>
  <si>
    <t>Template auswählen</t>
  </si>
  <si>
    <t>Tests</t>
  </si>
  <si>
    <t>1.1.2</t>
  </si>
  <si>
    <t>1.2.2</t>
  </si>
  <si>
    <t>1.3.2</t>
  </si>
  <si>
    <t>Produktfotos erstellen</t>
  </si>
  <si>
    <t>Seitenstruktur einrichten</t>
  </si>
  <si>
    <t>Auftraggeber-Präsentation</t>
  </si>
  <si>
    <t>1.1.3</t>
  </si>
  <si>
    <t>1.2.3</t>
  </si>
  <si>
    <t>1.3.3</t>
  </si>
  <si>
    <t>Produktfotos bearbeiten</t>
  </si>
  <si>
    <t>Datenbank einbinden</t>
  </si>
  <si>
    <t>1.1.4</t>
  </si>
  <si>
    <t>1.2.4</t>
  </si>
  <si>
    <t>Zahlungsdienste einbinden</t>
  </si>
  <si>
    <t>1.2.5</t>
  </si>
  <si>
    <t>Bewertungssystem anpassen</t>
  </si>
  <si>
    <t>1.2.6</t>
  </si>
  <si>
    <t>PSP-ID</t>
  </si>
  <si>
    <t>Arbeitspaket</t>
  </si>
  <si>
    <t>Korrekturen</t>
  </si>
  <si>
    <t>1.2.7</t>
  </si>
  <si>
    <t>eventuelle Korrekturen</t>
  </si>
  <si>
    <t>1.2.8</t>
  </si>
  <si>
    <t>1.2.9</t>
  </si>
  <si>
    <t>Onlinestellung</t>
  </si>
  <si>
    <t>Vorgänger</t>
  </si>
  <si>
    <t>Nachfolger</t>
  </si>
  <si>
    <t>Aufwand</t>
  </si>
  <si>
    <t>Personen</t>
  </si>
  <si>
    <t>Kapazität</t>
  </si>
  <si>
    <t>Dauer</t>
  </si>
  <si>
    <t>1.1.1, 1.2.2</t>
  </si>
  <si>
    <t>1</t>
  </si>
  <si>
    <t>1.1.2, 1.1.3</t>
  </si>
  <si>
    <t>1.2.4, 1.3.1</t>
  </si>
  <si>
    <t>1.1.2, 1.1.4, 1.2.3</t>
  </si>
  <si>
    <t>Onlinehilfe erstellen</t>
  </si>
  <si>
    <t>1.3.1, 1.2.8</t>
  </si>
  <si>
    <t>Ressourcen</t>
  </si>
  <si>
    <t>Groß</t>
  </si>
  <si>
    <t>Karl</t>
  </si>
  <si>
    <t>Karl, Nyugen (50%)</t>
  </si>
  <si>
    <t>Daten erfasst</t>
  </si>
  <si>
    <t>Nyugen</t>
  </si>
  <si>
    <t>Alpha</t>
  </si>
  <si>
    <t>Beta</t>
  </si>
  <si>
    <t>Groß, Nyugen (50%)</t>
  </si>
  <si>
    <t>FAZ</t>
  </si>
  <si>
    <t>FEZ</t>
  </si>
  <si>
    <t>ID</t>
  </si>
  <si>
    <t>D</t>
  </si>
  <si>
    <t>GP</t>
  </si>
  <si>
    <t>FP</t>
  </si>
  <si>
    <t>SEZ</t>
  </si>
  <si>
    <t>SAZ</t>
  </si>
  <si>
    <t>Frühester</t>
  </si>
  <si>
    <t>Spätester</t>
  </si>
  <si>
    <t>Anfangszeit</t>
  </si>
  <si>
    <t>Endzeit</t>
  </si>
  <si>
    <t>Puffer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</si>
</sst>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/yy"/>
    <numFmt numFmtId="165" formatCode="0.00\ %"/>
    <numFmt numFmtId="166" formatCode="0\ %"/>
  </numFmts>
  <fonts count="8" x14ac:knownFonts="1">
    <font>
      <sz val="10"/>
      <name val="Arial"/>
      <family val="2"/>
      <charset val="1"/>
    </font>
    <font>
      <sz val="10"/>
      <color rgb="FFFFBF00"/>
      <name val="Arial"/>
      <family val="2"/>
      <charset val="1"/>
    </font>
    <font>
      <b/>
      <sz val="10"/>
      <color rgb="FFFF0000"/>
      <name val="Arial"/>
      <family val="2"/>
      <charset val="1"/>
    </font>
    <font>
      <sz val="10"/>
      <color rgb="FFFFFFFF"/>
      <name val="Arial"/>
      <family val="2"/>
      <charset val="1"/>
    </font>
    <font>
      <b/>
      <sz val="10"/>
      <name val="Arial"/>
      <family val="2"/>
      <charset val="1"/>
    </font>
    <font>
      <sz val="10"/>
      <color rgb="FFDDDDDD"/>
      <name val="Arial"/>
      <family val="2"/>
      <charset val="1"/>
    </font>
    <font>
      <sz val="10"/>
      <color theme="0"/>
      <name val="Arial"/>
      <family val="2"/>
      <charset val="1"/>
    </font>
    <font>
      <b/>
      <sz val="10"/>
      <color theme="0"/>
      <name val="Arial"/>
      <family val="2"/>
      <charset val="1"/>
    </font>
  </fonts>
  <fills count="23">
    <fill>
      <patternFill patternType="none"/>
    </fill>
    <fill>
      <patternFill patternType="gray125"/>
    </fill>
    <fill>
      <patternFill patternType="solid">
        <fgColor rgb="FFFFBF00"/>
        <bgColor rgb="FFFF9900"/>
      </patternFill>
    </fill>
    <fill>
      <patternFill patternType="solid">
        <fgColor rgb="FF666666"/>
        <bgColor rgb="FF808080"/>
      </patternFill>
    </fill>
    <fill>
      <patternFill patternType="solid">
        <fgColor rgb="FFEEEEEE"/>
        <bgColor rgb="FFE8E8E8"/>
      </patternFill>
    </fill>
    <fill>
      <patternFill patternType="solid">
        <fgColor rgb="FFAADCF7"/>
        <bgColor rgb="FFDDDDDD"/>
      </patternFill>
    </fill>
    <fill>
      <patternFill patternType="solid">
        <fgColor rgb="FFE8E8E8"/>
        <bgColor rgb="FFEEEEEE"/>
      </patternFill>
    </fill>
    <fill>
      <patternFill patternType="solid">
        <fgColor rgb="FFFFFFFF"/>
        <bgColor rgb="FFEEEEEE"/>
      </patternFill>
    </fill>
    <fill>
      <patternFill patternType="solid">
        <fgColor rgb="FFFF0000"/>
        <bgColor rgb="FFCC0000"/>
      </patternFill>
    </fill>
    <fill>
      <patternFill patternType="solid">
        <fgColor theme="5"/>
        <bgColor rgb="FFE8E8E8"/>
      </patternFill>
    </fill>
    <fill>
      <patternFill patternType="solid">
        <fgColor theme="5" tint="0.39997558519241921"/>
        <bgColor rgb="FFE8E8E8"/>
      </patternFill>
    </fill>
    <fill>
      <patternFill patternType="solid">
        <fgColor theme="7"/>
        <bgColor rgb="FFE8E8E8"/>
      </patternFill>
    </fill>
    <fill>
      <patternFill patternType="solid">
        <fgColor theme="7" tint="0.59999389629810485"/>
        <bgColor rgb="FFE8E8E8"/>
      </patternFill>
    </fill>
    <fill>
      <patternFill patternType="solid">
        <fgColor theme="9"/>
        <bgColor rgb="FFE8E8E8"/>
      </patternFill>
    </fill>
    <fill>
      <patternFill patternType="solid">
        <fgColor theme="9" tint="0.39997558519241921"/>
        <bgColor rgb="FFE8E8E8"/>
      </patternFill>
    </fill>
    <fill>
      <patternFill patternType="solid">
        <fgColor theme="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499984740745262"/>
        <bgColor rgb="FFEEEEEE"/>
      </patternFill>
    </fill>
    <fill>
      <patternFill patternType="solid">
        <fgColor theme="9" tint="-0.249977111117893"/>
        <bgColor rgb="FFEEEEEE"/>
      </patternFill>
    </fill>
    <fill>
      <patternFill patternType="solid">
        <fgColor theme="9" tint="0.39997558519241921"/>
        <bgColor rgb="FFEEEEEE"/>
      </patternFill>
    </fill>
  </fills>
  <borders count="2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hair">
        <color auto="1"/>
      </bottom>
      <diagonal/>
    </border>
    <border>
      <left/>
      <right style="medium">
        <color indexed="64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hair">
        <color auto="1"/>
      </bottom>
      <diagonal/>
    </border>
    <border>
      <left style="medium">
        <color indexed="64"/>
      </left>
      <right style="hair">
        <color auto="1"/>
      </right>
      <top/>
      <bottom style="medium">
        <color indexed="64"/>
      </bottom>
      <diagonal/>
    </border>
    <border>
      <left style="hair">
        <color auto="1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auto="1"/>
      </right>
      <top style="medium">
        <color indexed="64"/>
      </top>
      <bottom style="medium">
        <color indexed="64"/>
      </bottom>
      <diagonal/>
    </border>
    <border>
      <left style="hair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auto="1"/>
      </left>
      <right/>
      <top/>
      <bottom style="medium">
        <color indexed="64"/>
      </bottom>
      <diagonal/>
    </border>
    <border>
      <left/>
      <right style="hair">
        <color auto="1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hair">
        <color auto="1"/>
      </right>
      <top style="medium">
        <color indexed="64"/>
      </top>
      <bottom/>
      <diagonal/>
    </border>
    <border>
      <left/>
      <right style="hair">
        <color auto="1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2" borderId="0" applyBorder="0" applyProtection="0"/>
    <xf numFmtId="0" fontId="2" fillId="0" borderId="0" applyBorder="0" applyProtection="0"/>
    <xf numFmtId="0" fontId="3" fillId="3" borderId="0" applyBorder="0" applyProtection="0"/>
  </cellStyleXfs>
  <cellXfs count="103">
    <xf numFmtId="0" fontId="0" fillId="0" borderId="0" xfId="0"/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4" fillId="5" borderId="2" xfId="0" applyFont="1" applyFill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4" fillId="5" borderId="0" xfId="0" applyFont="1" applyFill="1" applyAlignment="1">
      <alignment horizontal="center"/>
    </xf>
    <xf numFmtId="0" fontId="4" fillId="5" borderId="2" xfId="0" applyFont="1" applyFill="1" applyBorder="1"/>
    <xf numFmtId="49" fontId="0" fillId="0" borderId="3" xfId="0" applyNumberFormat="1" applyBorder="1" applyAlignment="1">
      <alignment horizontal="center"/>
    </xf>
    <xf numFmtId="0" fontId="0" fillId="0" borderId="4" xfId="0" applyBorder="1"/>
    <xf numFmtId="49" fontId="0" fillId="0" borderId="5" xfId="0" applyNumberFormat="1" applyBorder="1" applyAlignment="1">
      <alignment horizontal="center"/>
    </xf>
    <xf numFmtId="0" fontId="0" fillId="0" borderId="2" xfId="0" applyBorder="1" applyAlignment="1">
      <alignment horizontal="left" vertical="center"/>
    </xf>
    <xf numFmtId="0" fontId="0" fillId="0" borderId="2" xfId="0" applyBorder="1"/>
    <xf numFmtId="49" fontId="0" fillId="0" borderId="6" xfId="0" applyNumberFormat="1" applyBorder="1" applyAlignment="1">
      <alignment horizontal="center"/>
    </xf>
    <xf numFmtId="0" fontId="0" fillId="0" borderId="7" xfId="0" applyBorder="1"/>
    <xf numFmtId="165" fontId="0" fillId="0" borderId="0" xfId="0" applyNumberFormat="1" applyAlignment="1">
      <alignment horizontal="center"/>
    </xf>
    <xf numFmtId="0" fontId="4" fillId="5" borderId="2" xfId="0" applyFont="1" applyFill="1" applyBorder="1" applyAlignment="1">
      <alignment horizontal="center"/>
    </xf>
    <xf numFmtId="165" fontId="4" fillId="5" borderId="2" xfId="0" applyNumberFormat="1" applyFont="1" applyFill="1" applyBorder="1" applyAlignment="1">
      <alignment horizontal="center"/>
    </xf>
    <xf numFmtId="49" fontId="0" fillId="6" borderId="4" xfId="0" applyNumberFormat="1" applyFill="1" applyBorder="1" applyAlignment="1">
      <alignment horizontal="center"/>
    </xf>
    <xf numFmtId="49" fontId="0" fillId="0" borderId="4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166" fontId="0" fillId="0" borderId="4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166" fontId="0" fillId="0" borderId="2" xfId="0" applyNumberFormat="1" applyBorder="1" applyAlignment="1">
      <alignment horizontal="center"/>
    </xf>
    <xf numFmtId="49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49" fontId="0" fillId="0" borderId="7" xfId="0" applyNumberFormat="1" applyBorder="1" applyAlignment="1">
      <alignment horizontal="center"/>
    </xf>
    <xf numFmtId="49" fontId="0" fillId="6" borderId="7" xfId="0" applyNumberForma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4" fillId="5" borderId="4" xfId="0" applyFont="1" applyFill="1" applyBorder="1" applyAlignment="1">
      <alignment horizontal="center"/>
    </xf>
    <xf numFmtId="165" fontId="4" fillId="5" borderId="4" xfId="0" applyNumberFormat="1" applyFont="1" applyFill="1" applyBorder="1" applyAlignment="1">
      <alignment horizontal="center"/>
    </xf>
    <xf numFmtId="164" fontId="0" fillId="0" borderId="4" xfId="0" applyNumberFormat="1" applyBorder="1" applyAlignment="1">
      <alignment textRotation="70"/>
    </xf>
    <xf numFmtId="164" fontId="3" fillId="3" borderId="4" xfId="0" applyNumberFormat="1" applyFont="1" applyFill="1" applyBorder="1" applyAlignment="1">
      <alignment textRotation="70"/>
    </xf>
    <xf numFmtId="0" fontId="4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3" fillId="3" borderId="2" xfId="0" applyFont="1" applyFill="1" applyBorder="1"/>
    <xf numFmtId="0" fontId="0" fillId="8" borderId="2" xfId="0" applyFill="1" applyBorder="1" applyAlignment="1">
      <alignment horizontal="center"/>
    </xf>
    <xf numFmtId="0" fontId="0" fillId="8" borderId="2" xfId="0" applyFill="1" applyBorder="1"/>
    <xf numFmtId="166" fontId="0" fillId="0" borderId="7" xfId="0" applyNumberForma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3" fillId="3" borderId="7" xfId="0" applyFont="1" applyFill="1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/>
    <xf numFmtId="0" fontId="0" fillId="0" borderId="13" xfId="0" applyBorder="1"/>
    <xf numFmtId="0" fontId="0" fillId="0" borderId="14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4" borderId="17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8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9" borderId="17" xfId="0" applyFill="1" applyBorder="1" applyAlignment="1">
      <alignment horizontal="center" vertical="center"/>
    </xf>
    <xf numFmtId="0" fontId="0" fillId="9" borderId="18" xfId="0" applyFill="1" applyBorder="1" applyAlignment="1">
      <alignment horizontal="center" vertical="center"/>
    </xf>
    <xf numFmtId="0" fontId="0" fillId="9" borderId="12" xfId="0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0" fillId="10" borderId="17" xfId="0" applyFill="1" applyBorder="1" applyAlignment="1">
      <alignment horizontal="center" vertical="center"/>
    </xf>
    <xf numFmtId="0" fontId="0" fillId="10" borderId="18" xfId="0" applyFill="1" applyBorder="1" applyAlignment="1">
      <alignment horizontal="center" vertical="center"/>
    </xf>
    <xf numFmtId="0" fontId="0" fillId="10" borderId="12" xfId="0" applyFill="1" applyBorder="1" applyAlignment="1">
      <alignment horizontal="center"/>
    </xf>
    <xf numFmtId="0" fontId="0" fillId="10" borderId="8" xfId="0" applyFill="1" applyBorder="1" applyAlignment="1">
      <alignment horizontal="center"/>
    </xf>
    <xf numFmtId="0" fontId="0" fillId="11" borderId="17" xfId="0" applyFill="1" applyBorder="1" applyAlignment="1">
      <alignment horizontal="center" vertical="center"/>
    </xf>
    <xf numFmtId="0" fontId="0" fillId="11" borderId="18" xfId="0" applyFill="1" applyBorder="1" applyAlignment="1">
      <alignment horizontal="center" vertical="center"/>
    </xf>
    <xf numFmtId="0" fontId="0" fillId="11" borderId="12" xfId="0" applyFill="1" applyBorder="1" applyAlignment="1">
      <alignment horizontal="center"/>
    </xf>
    <xf numFmtId="0" fontId="0" fillId="11" borderId="8" xfId="0" applyFill="1" applyBorder="1" applyAlignment="1">
      <alignment horizontal="center"/>
    </xf>
    <xf numFmtId="0" fontId="0" fillId="12" borderId="17" xfId="0" applyFill="1" applyBorder="1" applyAlignment="1">
      <alignment horizontal="center" vertical="center"/>
    </xf>
    <xf numFmtId="0" fontId="0" fillId="12" borderId="18" xfId="0" applyFill="1" applyBorder="1" applyAlignment="1">
      <alignment horizontal="center" vertical="center"/>
    </xf>
    <xf numFmtId="0" fontId="0" fillId="12" borderId="12" xfId="0" applyFill="1" applyBorder="1" applyAlignment="1">
      <alignment horizontal="center"/>
    </xf>
    <xf numFmtId="0" fontId="0" fillId="12" borderId="8" xfId="0" applyFill="1" applyBorder="1" applyAlignment="1">
      <alignment horizontal="center"/>
    </xf>
    <xf numFmtId="0" fontId="0" fillId="13" borderId="12" xfId="0" applyFill="1" applyBorder="1" applyAlignment="1">
      <alignment horizontal="center"/>
    </xf>
    <xf numFmtId="0" fontId="0" fillId="13" borderId="8" xfId="0" applyFill="1" applyBorder="1" applyAlignment="1">
      <alignment horizontal="center"/>
    </xf>
    <xf numFmtId="0" fontId="0" fillId="13" borderId="17" xfId="0" applyFill="1" applyBorder="1" applyAlignment="1">
      <alignment horizontal="center" vertical="center" wrapText="1"/>
    </xf>
    <xf numFmtId="0" fontId="0" fillId="13" borderId="18" xfId="0" applyFill="1" applyBorder="1" applyAlignment="1">
      <alignment horizontal="center" vertical="center" wrapText="1"/>
    </xf>
    <xf numFmtId="0" fontId="0" fillId="14" borderId="17" xfId="0" applyFill="1" applyBorder="1" applyAlignment="1">
      <alignment horizontal="center" vertical="center"/>
    </xf>
    <xf numFmtId="0" fontId="0" fillId="14" borderId="18" xfId="0" applyFill="1" applyBorder="1" applyAlignment="1">
      <alignment horizontal="center" vertical="center"/>
    </xf>
    <xf numFmtId="0" fontId="0" fillId="14" borderId="12" xfId="0" applyFill="1" applyBorder="1" applyAlignment="1">
      <alignment horizontal="center"/>
    </xf>
    <xf numFmtId="0" fontId="0" fillId="14" borderId="8" xfId="0" applyFill="1" applyBorder="1" applyAlignment="1">
      <alignment horizontal="center"/>
    </xf>
    <xf numFmtId="0" fontId="0" fillId="0" borderId="19" xfId="0" applyBorder="1"/>
    <xf numFmtId="0" fontId="0" fillId="0" borderId="20" xfId="0" applyBorder="1"/>
    <xf numFmtId="1" fontId="0" fillId="15" borderId="4" xfId="0" applyNumberFormat="1" applyFill="1" applyBorder="1" applyAlignment="1">
      <alignment horizontal="center"/>
    </xf>
    <xf numFmtId="1" fontId="0" fillId="15" borderId="2" xfId="0" applyNumberFormat="1" applyFill="1" applyBorder="1" applyAlignment="1">
      <alignment horizontal="center"/>
    </xf>
    <xf numFmtId="1" fontId="0" fillId="15" borderId="7" xfId="0" applyNumberFormat="1" applyFill="1" applyBorder="1" applyAlignment="1">
      <alignment horizontal="center"/>
    </xf>
    <xf numFmtId="0" fontId="0" fillId="0" borderId="21" xfId="0" applyBorder="1"/>
    <xf numFmtId="0" fontId="0" fillId="0" borderId="15" xfId="0" applyBorder="1"/>
    <xf numFmtId="0" fontId="0" fillId="0" borderId="22" xfId="0" applyBorder="1"/>
    <xf numFmtId="0" fontId="0" fillId="0" borderId="9" xfId="0" applyBorder="1"/>
    <xf numFmtId="0" fontId="0" fillId="0" borderId="16" xfId="0" applyBorder="1"/>
    <xf numFmtId="0" fontId="0" fillId="0" borderId="23" xfId="0" applyBorder="1"/>
    <xf numFmtId="0" fontId="0" fillId="0" borderId="8" xfId="0" applyBorder="1"/>
    <xf numFmtId="0" fontId="6" fillId="16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17" borderId="1" xfId="0" applyFont="1" applyFill="1" applyBorder="1" applyAlignment="1">
      <alignment horizontal="center" vertical="center"/>
    </xf>
    <xf numFmtId="0" fontId="6" fillId="18" borderId="1" xfId="0" applyFont="1" applyFill="1" applyBorder="1" applyAlignment="1">
      <alignment horizontal="center" vertical="center"/>
    </xf>
    <xf numFmtId="0" fontId="6" fillId="19" borderId="1" xfId="0" applyFont="1" applyFill="1" applyBorder="1" applyAlignment="1">
      <alignment horizontal="center" vertical="center"/>
    </xf>
    <xf numFmtId="49" fontId="6" fillId="20" borderId="1" xfId="0" applyNumberFormat="1" applyFont="1" applyFill="1" applyBorder="1" applyAlignment="1">
      <alignment horizontal="center" vertical="center"/>
    </xf>
    <xf numFmtId="0" fontId="6" fillId="20" borderId="1" xfId="0" applyFont="1" applyFill="1" applyBorder="1" applyAlignment="1">
      <alignment horizontal="center" vertical="center"/>
    </xf>
    <xf numFmtId="0" fontId="7" fillId="21" borderId="1" xfId="0" applyFont="1" applyFill="1" applyBorder="1" applyAlignment="1">
      <alignment horizontal="center" vertical="center"/>
    </xf>
    <xf numFmtId="0" fontId="6" fillId="22" borderId="1" xfId="0" applyFont="1" applyFill="1" applyBorder="1" applyAlignment="1">
      <alignment horizontal="center" vertical="center"/>
    </xf>
    <xf numFmtId="49" fontId="0" fillId="0" borderId="0" xfId="0" applyNumberFormat="1" applyFill="1" applyBorder="1" applyAlignment="1">
      <alignment horizontal="center"/>
    </xf>
  </cellXfs>
  <cellStyles count="4">
    <cellStyle name="Gantt-Balken" xfId="1" xr:uid="{00000000-0005-0000-0000-000006000000}"/>
    <cellStyle name="KritischerPfad" xfId="2" xr:uid="{00000000-0005-0000-0000-000007000000}"/>
    <cellStyle name="Standard" xfId="0" builtinId="0"/>
    <cellStyle name="Wochenende" xfId="3" xr:uid="{00000000-0005-0000-0000-000008000000}"/>
  </cellStyles>
  <dxfs count="21">
    <dxf>
      <font>
        <color rgb="FFFFBF00"/>
        <name val="Arial"/>
        <family val="2"/>
        <charset val="1"/>
      </font>
      <fill>
        <patternFill>
          <bgColor rgb="FFFFBF00"/>
        </patternFill>
      </fill>
    </dxf>
    <dxf>
      <font>
        <color rgb="FFFFFFFF"/>
        <name val="Arial"/>
        <family val="2"/>
        <charset val="1"/>
      </font>
      <fill>
        <patternFill>
          <bgColor rgb="FF666666"/>
        </patternFill>
      </fill>
    </dxf>
    <dxf>
      <font>
        <b/>
        <i val="0"/>
        <sz val="10"/>
        <color rgb="FFFFFFFF"/>
        <name val="Arial"/>
        <family val="2"/>
        <charset val="1"/>
      </font>
      <fill>
        <patternFill>
          <bgColor rgb="FFCC0000"/>
        </patternFill>
      </fill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EEEEE"/>
      <rgbColor rgb="FFE8E8E8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ADCF7"/>
      <rgbColor rgb="FFFF99CC"/>
      <rgbColor rgb="FFCC99FF"/>
      <rgbColor rgb="FFFFCC99"/>
      <rgbColor rgb="FF3366FF"/>
      <rgbColor rgb="FF33CCCC"/>
      <rgbColor rgb="FF99CC00"/>
      <rgbColor rgb="FFFFBF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32</xdr:col>
      <xdr:colOff>8280</xdr:colOff>
      <xdr:row>7</xdr:row>
      <xdr:rowOff>161280</xdr:rowOff>
    </xdr:from>
    <xdr:to>
      <xdr:col>32</xdr:col>
      <xdr:colOff>134280</xdr:colOff>
      <xdr:row>8</xdr:row>
      <xdr:rowOff>154080</xdr:rowOff>
    </xdr:to>
    <xdr:sp macro="" textlink="">
      <xdr:nvSpPr>
        <xdr:cNvPr id="46" name="Freihandform: Form 45">
          <a:extLst>
            <a:ext uri="{FF2B5EF4-FFF2-40B4-BE49-F238E27FC236}">
              <a16:creationId xmlns:a16="http://schemas.microsoft.com/office/drawing/2014/main" id="{00000000-0008-0000-0200-00002E000000}"/>
            </a:ext>
          </a:extLst>
        </xdr:cNvPr>
        <xdr:cNvSpPr/>
      </xdr:nvSpPr>
      <xdr:spPr>
        <a:xfrm>
          <a:off x="11856600" y="1647720"/>
          <a:ext cx="126000" cy="15516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10800" y="0"/>
              </a:moveTo>
              <a:lnTo>
                <a:pt x="21600" y="10800"/>
              </a:lnTo>
              <a:lnTo>
                <a:pt x="10800" y="21600"/>
              </a:lnTo>
              <a:lnTo>
                <a:pt x="0" y="10800"/>
              </a:lnTo>
              <a:lnTo>
                <a:pt x="10800" y="0"/>
              </a:lnTo>
              <a:close/>
            </a:path>
          </a:pathLst>
        </a:custGeom>
        <a:solidFill>
          <a:srgbClr val="729FCF"/>
        </a:solidFill>
        <a:ln w="0">
          <a:solidFill>
            <a:srgbClr val="3465A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40</xdr:col>
      <xdr:colOff>5400</xdr:colOff>
      <xdr:row>13</xdr:row>
      <xdr:rowOff>360</xdr:rowOff>
    </xdr:from>
    <xdr:to>
      <xdr:col>40</xdr:col>
      <xdr:colOff>131400</xdr:colOff>
      <xdr:row>13</xdr:row>
      <xdr:rowOff>155520</xdr:rowOff>
    </xdr:to>
    <xdr:sp macro="" textlink="">
      <xdr:nvSpPr>
        <xdr:cNvPr id="47" name="Freihandform: Form 46">
          <a:extLst>
            <a:ext uri="{FF2B5EF4-FFF2-40B4-BE49-F238E27FC236}">
              <a16:creationId xmlns:a16="http://schemas.microsoft.com/office/drawing/2014/main" id="{00000000-0008-0000-0200-00002F000000}"/>
            </a:ext>
          </a:extLst>
        </xdr:cNvPr>
        <xdr:cNvSpPr/>
      </xdr:nvSpPr>
      <xdr:spPr>
        <a:xfrm>
          <a:off x="13880520" y="2462040"/>
          <a:ext cx="126000" cy="15516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10800" y="0"/>
              </a:moveTo>
              <a:lnTo>
                <a:pt x="21600" y="10800"/>
              </a:lnTo>
              <a:lnTo>
                <a:pt x="10800" y="21600"/>
              </a:lnTo>
              <a:lnTo>
                <a:pt x="0" y="10800"/>
              </a:lnTo>
              <a:lnTo>
                <a:pt x="10800" y="0"/>
              </a:lnTo>
              <a:close/>
            </a:path>
          </a:pathLst>
        </a:custGeom>
        <a:solidFill>
          <a:srgbClr val="729FCF"/>
        </a:solidFill>
        <a:ln w="0">
          <a:solidFill>
            <a:srgbClr val="3465A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53</xdr:col>
      <xdr:colOff>2880</xdr:colOff>
      <xdr:row>16</xdr:row>
      <xdr:rowOff>0</xdr:rowOff>
    </xdr:from>
    <xdr:to>
      <xdr:col>53</xdr:col>
      <xdr:colOff>128880</xdr:colOff>
      <xdr:row>16</xdr:row>
      <xdr:rowOff>155160</xdr:rowOff>
    </xdr:to>
    <xdr:sp macro="" textlink="">
      <xdr:nvSpPr>
        <xdr:cNvPr id="48" name="Freihandform: Form 47">
          <a:extLst>
            <a:ext uri="{FF2B5EF4-FFF2-40B4-BE49-F238E27FC236}">
              <a16:creationId xmlns:a16="http://schemas.microsoft.com/office/drawing/2014/main" id="{00000000-0008-0000-0200-000030000000}"/>
            </a:ext>
          </a:extLst>
        </xdr:cNvPr>
        <xdr:cNvSpPr/>
      </xdr:nvSpPr>
      <xdr:spPr>
        <a:xfrm>
          <a:off x="17172000" y="2949480"/>
          <a:ext cx="126000" cy="15516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10800" y="0"/>
              </a:moveTo>
              <a:lnTo>
                <a:pt x="21600" y="10800"/>
              </a:lnTo>
              <a:lnTo>
                <a:pt x="10800" y="21600"/>
              </a:lnTo>
              <a:lnTo>
                <a:pt x="0" y="10800"/>
              </a:lnTo>
              <a:lnTo>
                <a:pt x="10800" y="0"/>
              </a:lnTo>
              <a:close/>
            </a:path>
          </a:pathLst>
        </a:custGeom>
        <a:solidFill>
          <a:srgbClr val="729FCF"/>
        </a:solidFill>
        <a:ln w="0">
          <a:solidFill>
            <a:srgbClr val="3465A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1"/>
  <sheetViews>
    <sheetView topLeftCell="A3" zoomScale="140" zoomScaleNormal="140" workbookViewId="0">
      <selection activeCell="I18" sqref="I18"/>
    </sheetView>
  </sheetViews>
  <sheetFormatPr baseColWidth="10" defaultColWidth="13" defaultRowHeight="12.75" x14ac:dyDescent="0.2"/>
  <cols>
    <col min="2" max="2" width="12.7109375" style="8" customWidth="1"/>
  </cols>
  <sheetData>
    <row r="1" spans="1:13" ht="13.5" thickBot="1" x14ac:dyDescent="0.25">
      <c r="A1" s="7" t="s">
        <v>0</v>
      </c>
      <c r="B1" s="7"/>
      <c r="C1" s="7"/>
      <c r="D1" s="7"/>
      <c r="E1" s="7"/>
      <c r="F1" s="9"/>
      <c r="G1" s="9"/>
      <c r="H1" s="9"/>
      <c r="I1" s="53" t="s">
        <v>1</v>
      </c>
      <c r="J1" s="54"/>
      <c r="K1" s="9"/>
      <c r="L1" s="9"/>
      <c r="M1" s="9"/>
    </row>
    <row r="2" spans="1:13" ht="13.5" thickBot="1" x14ac:dyDescent="0.25">
      <c r="F2" s="9"/>
      <c r="G2" s="9"/>
      <c r="H2" s="9"/>
      <c r="I2" s="56">
        <v>1</v>
      </c>
      <c r="J2" s="55" t="s">
        <v>2</v>
      </c>
      <c r="K2" s="9"/>
      <c r="L2" s="9"/>
      <c r="M2" s="9"/>
    </row>
    <row r="3" spans="1:13" ht="13.5" thickBot="1" x14ac:dyDescent="0.25">
      <c r="F3" s="9"/>
      <c r="G3" s="47"/>
      <c r="H3" s="47"/>
      <c r="I3" s="52"/>
      <c r="J3" s="47"/>
      <c r="K3" s="47"/>
      <c r="L3" s="47"/>
      <c r="M3" s="9"/>
    </row>
    <row r="4" spans="1:13" ht="13.5" thickBot="1" x14ac:dyDescent="0.25">
      <c r="F4" s="48"/>
      <c r="G4" s="9"/>
      <c r="H4" s="9"/>
      <c r="I4" s="51"/>
      <c r="J4" s="9"/>
      <c r="K4" s="9"/>
      <c r="L4" s="51"/>
      <c r="M4" s="9"/>
    </row>
    <row r="5" spans="1:13" ht="24.2" customHeight="1" thickBot="1" x14ac:dyDescent="0.25">
      <c r="F5" s="57" t="s">
        <v>3</v>
      </c>
      <c r="G5" s="58"/>
      <c r="H5" s="9"/>
      <c r="I5" s="65" t="s">
        <v>4</v>
      </c>
      <c r="J5" s="66"/>
      <c r="K5" s="9"/>
      <c r="L5" s="75" t="s">
        <v>5</v>
      </c>
      <c r="M5" s="76"/>
    </row>
    <row r="6" spans="1:13" ht="13.5" thickBot="1" x14ac:dyDescent="0.25">
      <c r="F6" s="59" t="s">
        <v>6</v>
      </c>
      <c r="G6" s="60" t="s">
        <v>7</v>
      </c>
      <c r="H6" s="9"/>
      <c r="I6" s="67" t="s">
        <v>8</v>
      </c>
      <c r="J6" s="68" t="s">
        <v>9</v>
      </c>
      <c r="K6" s="9"/>
      <c r="L6" s="73" t="s">
        <v>10</v>
      </c>
      <c r="M6" s="74" t="s">
        <v>11</v>
      </c>
    </row>
    <row r="7" spans="1:13" ht="13.5" thickBot="1" x14ac:dyDescent="0.25">
      <c r="F7" s="49"/>
      <c r="I7" s="49"/>
      <c r="L7" s="49"/>
    </row>
    <row r="8" spans="1:13" ht="13.5" thickBot="1" x14ac:dyDescent="0.25">
      <c r="F8" s="61" t="s">
        <v>12</v>
      </c>
      <c r="G8" s="62"/>
      <c r="I8" s="69" t="s">
        <v>13</v>
      </c>
      <c r="J8" s="70"/>
      <c r="L8" s="77" t="s">
        <v>14</v>
      </c>
      <c r="M8" s="78"/>
    </row>
    <row r="9" spans="1:13" ht="13.5" thickBot="1" x14ac:dyDescent="0.25">
      <c r="F9" s="63" t="s">
        <v>15</v>
      </c>
      <c r="G9" s="64" t="s">
        <v>7</v>
      </c>
      <c r="I9" s="71" t="s">
        <v>16</v>
      </c>
      <c r="J9" s="72" t="s">
        <v>9</v>
      </c>
      <c r="L9" s="79" t="s">
        <v>17</v>
      </c>
      <c r="M9" s="80" t="s">
        <v>11</v>
      </c>
    </row>
    <row r="10" spans="1:13" ht="13.5" thickBot="1" x14ac:dyDescent="0.25">
      <c r="F10" s="49"/>
      <c r="I10" s="49"/>
      <c r="L10" s="49"/>
    </row>
    <row r="11" spans="1:13" ht="13.5" thickBot="1" x14ac:dyDescent="0.25">
      <c r="F11" s="61" t="s">
        <v>18</v>
      </c>
      <c r="G11" s="62"/>
      <c r="I11" s="69" t="s">
        <v>19</v>
      </c>
      <c r="J11" s="70"/>
      <c r="L11" s="77" t="s">
        <v>20</v>
      </c>
      <c r="M11" s="78"/>
    </row>
    <row r="12" spans="1:13" ht="13.5" thickBot="1" x14ac:dyDescent="0.25">
      <c r="F12" s="63" t="s">
        <v>21</v>
      </c>
      <c r="G12" s="64" t="s">
        <v>7</v>
      </c>
      <c r="I12" s="71" t="s">
        <v>22</v>
      </c>
      <c r="J12" s="72" t="s">
        <v>9</v>
      </c>
      <c r="L12" s="79" t="s">
        <v>23</v>
      </c>
      <c r="M12" s="80" t="s">
        <v>11</v>
      </c>
    </row>
    <row r="13" spans="1:13" ht="13.5" thickBot="1" x14ac:dyDescent="0.25">
      <c r="F13" s="49"/>
      <c r="I13" s="49"/>
      <c r="L13" s="49"/>
    </row>
    <row r="14" spans="1:13" ht="13.5" thickBot="1" x14ac:dyDescent="0.25">
      <c r="F14" s="61" t="s">
        <v>24</v>
      </c>
      <c r="G14" s="62"/>
      <c r="I14" s="69" t="s">
        <v>25</v>
      </c>
      <c r="J14" s="70"/>
      <c r="L14" s="77" t="s">
        <v>26</v>
      </c>
      <c r="M14" s="78"/>
    </row>
    <row r="15" spans="1:13" ht="13.5" thickBot="1" x14ac:dyDescent="0.25">
      <c r="F15" s="63" t="s">
        <v>27</v>
      </c>
      <c r="G15" s="64" t="s">
        <v>7</v>
      </c>
      <c r="I15" s="71" t="s">
        <v>28</v>
      </c>
      <c r="J15" s="72" t="s">
        <v>9</v>
      </c>
      <c r="L15" s="79" t="s">
        <v>29</v>
      </c>
      <c r="M15" s="80" t="s">
        <v>11</v>
      </c>
    </row>
    <row r="16" spans="1:13" ht="13.5" thickBot="1" x14ac:dyDescent="0.25">
      <c r="F16" s="49"/>
      <c r="I16" s="49"/>
    </row>
    <row r="17" spans="1:10" ht="13.5" thickBot="1" x14ac:dyDescent="0.25">
      <c r="F17" s="61" t="s">
        <v>30</v>
      </c>
      <c r="G17" s="62"/>
      <c r="I17" s="69" t="s">
        <v>31</v>
      </c>
      <c r="J17" s="70"/>
    </row>
    <row r="18" spans="1:10" ht="13.5" thickBot="1" x14ac:dyDescent="0.25">
      <c r="F18" s="63" t="s">
        <v>32</v>
      </c>
      <c r="G18" s="64" t="s">
        <v>7</v>
      </c>
      <c r="I18" s="71" t="s">
        <v>33</v>
      </c>
      <c r="J18" s="72" t="s">
        <v>9</v>
      </c>
    </row>
    <row r="19" spans="1:10" ht="13.5" thickBot="1" x14ac:dyDescent="0.25">
      <c r="I19" s="49"/>
    </row>
    <row r="20" spans="1:10" ht="13.5" thickBot="1" x14ac:dyDescent="0.25">
      <c r="I20" s="69" t="s">
        <v>34</v>
      </c>
      <c r="J20" s="70"/>
    </row>
    <row r="21" spans="1:10" ht="13.5" thickBot="1" x14ac:dyDescent="0.25">
      <c r="I21" s="71" t="s">
        <v>35</v>
      </c>
      <c r="J21" s="72" t="s">
        <v>9</v>
      </c>
    </row>
    <row r="22" spans="1:10" ht="13.5" thickBot="1" x14ac:dyDescent="0.25">
      <c r="I22" s="49"/>
    </row>
    <row r="23" spans="1:10" ht="13.5" thickBot="1" x14ac:dyDescent="0.25">
      <c r="I23" s="69" t="s">
        <v>36</v>
      </c>
      <c r="J23" s="70"/>
    </row>
    <row r="24" spans="1:10" ht="13.5" thickBot="1" x14ac:dyDescent="0.25">
      <c r="I24" s="71" t="s">
        <v>37</v>
      </c>
      <c r="J24" s="72" t="s">
        <v>9</v>
      </c>
    </row>
    <row r="25" spans="1:10" ht="13.5" thickBot="1" x14ac:dyDescent="0.25">
      <c r="A25" s="10" t="s">
        <v>38</v>
      </c>
      <c r="B25" s="6" t="s">
        <v>39</v>
      </c>
      <c r="C25" s="6"/>
      <c r="D25" s="6"/>
      <c r="E25" s="11"/>
      <c r="F25" s="11"/>
      <c r="I25" s="49"/>
    </row>
    <row r="26" spans="1:10" ht="13.5" thickBot="1" x14ac:dyDescent="0.25">
      <c r="A26" s="12" t="s">
        <v>16</v>
      </c>
      <c r="B26" s="5" t="s">
        <v>13</v>
      </c>
      <c r="C26" s="5"/>
      <c r="D26" s="5"/>
      <c r="E26" s="13"/>
      <c r="F26" s="13"/>
      <c r="I26" s="69" t="s">
        <v>40</v>
      </c>
      <c r="J26" s="70"/>
    </row>
    <row r="27" spans="1:10" ht="13.5" thickBot="1" x14ac:dyDescent="0.25">
      <c r="A27" s="14" t="s">
        <v>15</v>
      </c>
      <c r="B27" s="4" t="s">
        <v>12</v>
      </c>
      <c r="C27" s="4"/>
      <c r="D27" s="4"/>
      <c r="E27" s="16"/>
      <c r="F27" s="16"/>
      <c r="I27" s="71" t="s">
        <v>41</v>
      </c>
      <c r="J27" s="72" t="s">
        <v>9</v>
      </c>
    </row>
    <row r="28" spans="1:10" ht="13.5" thickBot="1" x14ac:dyDescent="0.25">
      <c r="A28" s="14" t="s">
        <v>21</v>
      </c>
      <c r="B28" s="4" t="s">
        <v>18</v>
      </c>
      <c r="C28" s="4"/>
      <c r="D28" s="4"/>
      <c r="E28" s="16"/>
      <c r="F28" s="16"/>
      <c r="I28" s="49"/>
    </row>
    <row r="29" spans="1:10" ht="13.5" thickBot="1" x14ac:dyDescent="0.25">
      <c r="A29" s="14" t="s">
        <v>27</v>
      </c>
      <c r="B29" s="4" t="s">
        <v>24</v>
      </c>
      <c r="C29" s="4"/>
      <c r="D29" s="4"/>
      <c r="E29" s="16"/>
      <c r="F29" s="16"/>
      <c r="I29" s="69" t="s">
        <v>42</v>
      </c>
      <c r="J29" s="70"/>
    </row>
    <row r="30" spans="1:10" ht="13.5" thickBot="1" x14ac:dyDescent="0.25">
      <c r="A30" s="14" t="s">
        <v>32</v>
      </c>
      <c r="B30" s="4" t="s">
        <v>30</v>
      </c>
      <c r="C30" s="4"/>
      <c r="D30" s="4"/>
      <c r="E30" s="15"/>
      <c r="F30" s="15"/>
      <c r="I30" s="71" t="s">
        <v>43</v>
      </c>
      <c r="J30" s="72" t="s">
        <v>9</v>
      </c>
    </row>
    <row r="31" spans="1:10" ht="13.5" thickBot="1" x14ac:dyDescent="0.25">
      <c r="A31" s="14" t="s">
        <v>22</v>
      </c>
      <c r="B31" s="4" t="s">
        <v>19</v>
      </c>
      <c r="C31" s="4"/>
      <c r="D31" s="4"/>
      <c r="E31" s="16"/>
      <c r="F31" s="16"/>
      <c r="I31" s="49"/>
    </row>
    <row r="32" spans="1:10" ht="13.5" thickBot="1" x14ac:dyDescent="0.25">
      <c r="A32" s="14" t="s">
        <v>28</v>
      </c>
      <c r="B32" s="4" t="s">
        <v>25</v>
      </c>
      <c r="C32" s="4"/>
      <c r="D32" s="4"/>
      <c r="E32" s="15"/>
      <c r="F32" s="15"/>
      <c r="I32" s="69" t="s">
        <v>42</v>
      </c>
      <c r="J32" s="70"/>
    </row>
    <row r="33" spans="1:10" ht="13.5" thickBot="1" x14ac:dyDescent="0.25">
      <c r="A33" s="14" t="s">
        <v>33</v>
      </c>
      <c r="B33" s="4" t="s">
        <v>31</v>
      </c>
      <c r="C33" s="4"/>
      <c r="D33" s="4"/>
      <c r="E33" s="15"/>
      <c r="F33" s="15"/>
      <c r="I33" s="71" t="s">
        <v>44</v>
      </c>
      <c r="J33" s="72" t="s">
        <v>9</v>
      </c>
    </row>
    <row r="34" spans="1:10" x14ac:dyDescent="0.2">
      <c r="A34" s="14" t="s">
        <v>33</v>
      </c>
      <c r="B34" s="4" t="s">
        <v>34</v>
      </c>
      <c r="C34" s="4"/>
      <c r="D34" s="4"/>
      <c r="E34" s="15"/>
      <c r="F34" s="15"/>
    </row>
    <row r="35" spans="1:10" x14ac:dyDescent="0.2">
      <c r="A35" s="14" t="s">
        <v>37</v>
      </c>
      <c r="B35" s="4" t="s">
        <v>36</v>
      </c>
      <c r="C35" s="4"/>
      <c r="D35" s="4"/>
      <c r="E35" s="15"/>
      <c r="F35" s="15"/>
    </row>
    <row r="36" spans="1:10" x14ac:dyDescent="0.2">
      <c r="A36" s="14" t="s">
        <v>17</v>
      </c>
      <c r="B36" s="4" t="s">
        <v>14</v>
      </c>
      <c r="C36" s="4"/>
      <c r="D36" s="4"/>
      <c r="E36" s="15"/>
      <c r="F36" s="15"/>
    </row>
    <row r="37" spans="1:10" x14ac:dyDescent="0.2">
      <c r="A37" s="14" t="s">
        <v>23</v>
      </c>
      <c r="B37" s="4" t="s">
        <v>20</v>
      </c>
      <c r="C37" s="4"/>
      <c r="D37" s="4"/>
      <c r="E37" s="15"/>
      <c r="F37" s="15"/>
    </row>
    <row r="38" spans="1:10" x14ac:dyDescent="0.2">
      <c r="A38" s="14" t="s">
        <v>41</v>
      </c>
      <c r="B38" s="4" t="s">
        <v>40</v>
      </c>
      <c r="C38" s="4"/>
      <c r="D38" s="4"/>
      <c r="E38" s="15"/>
      <c r="F38" s="15"/>
    </row>
    <row r="39" spans="1:10" x14ac:dyDescent="0.2">
      <c r="A39" s="14" t="s">
        <v>29</v>
      </c>
      <c r="B39" s="4" t="s">
        <v>26</v>
      </c>
      <c r="C39" s="4"/>
      <c r="D39" s="4"/>
      <c r="E39" s="15"/>
      <c r="F39" s="15"/>
    </row>
    <row r="40" spans="1:10" x14ac:dyDescent="0.2">
      <c r="A40" s="14" t="s">
        <v>43</v>
      </c>
      <c r="B40" s="4" t="s">
        <v>42</v>
      </c>
      <c r="C40" s="4"/>
      <c r="D40" s="4"/>
      <c r="E40" s="15"/>
      <c r="F40" s="15"/>
    </row>
    <row r="41" spans="1:10" x14ac:dyDescent="0.2">
      <c r="A41" s="17" t="s">
        <v>44</v>
      </c>
      <c r="B41" s="3" t="s">
        <v>45</v>
      </c>
      <c r="C41" s="3"/>
      <c r="D41" s="3"/>
      <c r="E41" s="18"/>
      <c r="F41" s="18"/>
    </row>
  </sheetData>
  <mergeCells count="38">
    <mergeCell ref="B40:D40"/>
    <mergeCell ref="B41:D41"/>
    <mergeCell ref="B35:D35"/>
    <mergeCell ref="B36:D36"/>
    <mergeCell ref="B37:D37"/>
    <mergeCell ref="B38:D38"/>
    <mergeCell ref="B39:D39"/>
    <mergeCell ref="B31:D31"/>
    <mergeCell ref="B32:D32"/>
    <mergeCell ref="I32:J32"/>
    <mergeCell ref="B33:D33"/>
    <mergeCell ref="B34:D34"/>
    <mergeCell ref="B27:D27"/>
    <mergeCell ref="B28:D28"/>
    <mergeCell ref="B29:D29"/>
    <mergeCell ref="I29:J29"/>
    <mergeCell ref="B30:D30"/>
    <mergeCell ref="I20:J20"/>
    <mergeCell ref="I23:J23"/>
    <mergeCell ref="B25:D25"/>
    <mergeCell ref="B26:D26"/>
    <mergeCell ref="I26:J26"/>
    <mergeCell ref="F14:G14"/>
    <mergeCell ref="I14:J14"/>
    <mergeCell ref="L14:M14"/>
    <mergeCell ref="F17:G17"/>
    <mergeCell ref="I17:J17"/>
    <mergeCell ref="F8:G8"/>
    <mergeCell ref="I8:J8"/>
    <mergeCell ref="L8:M8"/>
    <mergeCell ref="F11:G11"/>
    <mergeCell ref="I11:J11"/>
    <mergeCell ref="L11:M11"/>
    <mergeCell ref="A1:E1"/>
    <mergeCell ref="I1:J1"/>
    <mergeCell ref="F5:G5"/>
    <mergeCell ref="I5:J5"/>
    <mergeCell ref="L5:M5"/>
  </mergeCells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Roman,Standard"&amp;12&amp;A</oddHeader>
    <oddFooter>&amp;C&amp;"Times New Roman,Standard"&amp;12Seite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Q23"/>
  <sheetViews>
    <sheetView tabSelected="1" topLeftCell="A18" zoomScale="190" zoomScaleNormal="190" workbookViewId="0">
      <selection activeCell="A19" sqref="A19:D23"/>
    </sheetView>
  </sheetViews>
  <sheetFormatPr baseColWidth="10" defaultColWidth="11.7109375" defaultRowHeight="12.75" outlineLevelCol="1" x14ac:dyDescent="0.2"/>
  <cols>
    <col min="5" max="5" width="16.140625" style="9" customWidth="1"/>
    <col min="6" max="6" width="11.5703125" style="9" customWidth="1"/>
    <col min="7" max="8" width="11.5703125" style="9" hidden="1" customWidth="1" outlineLevel="1"/>
    <col min="9" max="9" width="11.5703125" style="19" hidden="1" customWidth="1" outlineLevel="1"/>
    <col min="10" max="10" width="11.5703125" style="9" customWidth="1" collapsed="1"/>
    <col min="11" max="107" width="3.85546875" customWidth="1"/>
  </cols>
  <sheetData>
    <row r="1" spans="1:69" x14ac:dyDescent="0.2">
      <c r="A1" s="10" t="s">
        <v>38</v>
      </c>
      <c r="B1" s="6" t="s">
        <v>39</v>
      </c>
      <c r="C1" s="6"/>
      <c r="D1" s="6"/>
      <c r="E1" s="20" t="s">
        <v>46</v>
      </c>
      <c r="F1" s="20" t="s">
        <v>47</v>
      </c>
      <c r="G1" s="20" t="s">
        <v>48</v>
      </c>
      <c r="H1" s="20" t="s">
        <v>49</v>
      </c>
      <c r="I1" s="21" t="s">
        <v>50</v>
      </c>
      <c r="J1" s="20" t="s">
        <v>51</v>
      </c>
    </row>
    <row r="2" spans="1:69" x14ac:dyDescent="0.2">
      <c r="A2" s="12" t="s">
        <v>16</v>
      </c>
      <c r="B2" s="5" t="s">
        <v>13</v>
      </c>
      <c r="C2" s="5"/>
      <c r="D2" s="5"/>
      <c r="E2" s="22"/>
      <c r="F2" s="23" t="s">
        <v>52</v>
      </c>
      <c r="G2" s="24">
        <v>5</v>
      </c>
      <c r="H2" s="83" t="s">
        <v>53</v>
      </c>
      <c r="I2" s="25">
        <v>1</v>
      </c>
      <c r="J2" s="24">
        <f t="shared" ref="J2:J17" si="0">ROUND(G2/(H2*I2),0)</f>
        <v>5</v>
      </c>
      <c r="L2" s="93">
        <v>0</v>
      </c>
      <c r="M2" s="94"/>
      <c r="N2" s="97">
        <f>L2+L4</f>
        <v>5</v>
      </c>
      <c r="Q2" s="93">
        <f>N2</f>
        <v>5</v>
      </c>
      <c r="R2" s="94"/>
      <c r="S2" s="97">
        <f>Q2+Q4</f>
        <v>6</v>
      </c>
      <c r="V2" s="93">
        <f>S2</f>
        <v>6</v>
      </c>
      <c r="W2" s="94"/>
      <c r="X2" s="97">
        <f>V2+V4</f>
        <v>10</v>
      </c>
      <c r="AF2" s="93">
        <f>MAX(X2,AC8,X14)</f>
        <v>16</v>
      </c>
      <c r="AG2" s="94"/>
      <c r="AH2" s="97">
        <f>AF2+AF4</f>
        <v>18</v>
      </c>
      <c r="AK2" s="93">
        <f>AH2</f>
        <v>18</v>
      </c>
      <c r="AL2" s="94"/>
      <c r="AM2" s="97">
        <f>AK2+AK4</f>
        <v>20</v>
      </c>
      <c r="AP2" s="93">
        <f>AM2</f>
        <v>20</v>
      </c>
      <c r="AQ2" s="94"/>
      <c r="AR2" s="97">
        <f>AP2+AP4</f>
        <v>22</v>
      </c>
      <c r="AU2" s="93">
        <f>AR2</f>
        <v>22</v>
      </c>
      <c r="AV2" s="94"/>
      <c r="AW2" s="97">
        <f>AU2+AU4</f>
        <v>25</v>
      </c>
      <c r="AZ2" s="93">
        <f>AW2</f>
        <v>25</v>
      </c>
      <c r="BA2" s="94"/>
      <c r="BB2" s="97">
        <f>AZ2+AZ4</f>
        <v>28</v>
      </c>
      <c r="BE2" s="93">
        <f>BB2</f>
        <v>28</v>
      </c>
      <c r="BF2" s="94"/>
      <c r="BG2" s="97">
        <f>BE2+BE4</f>
        <v>29</v>
      </c>
      <c r="BJ2" s="93">
        <f>BG2</f>
        <v>29</v>
      </c>
      <c r="BK2" s="94"/>
      <c r="BL2" s="97">
        <f>BJ2+BJ4</f>
        <v>34</v>
      </c>
      <c r="BO2" s="93">
        <f>MAX(BL2,AC14)</f>
        <v>34</v>
      </c>
      <c r="BP2" s="94"/>
      <c r="BQ2" s="97">
        <f>BO2+BO4</f>
        <v>35</v>
      </c>
    </row>
    <row r="3" spans="1:69" ht="13.5" thickBot="1" x14ac:dyDescent="0.25">
      <c r="A3" s="14" t="s">
        <v>15</v>
      </c>
      <c r="B3" s="4" t="s">
        <v>12</v>
      </c>
      <c r="C3" s="4"/>
      <c r="D3" s="4"/>
      <c r="E3" s="26" t="s">
        <v>16</v>
      </c>
      <c r="F3" s="26" t="s">
        <v>54</v>
      </c>
      <c r="G3" s="27">
        <v>1</v>
      </c>
      <c r="H3" s="84" t="s">
        <v>53</v>
      </c>
      <c r="I3" s="28">
        <v>1</v>
      </c>
      <c r="J3" s="27">
        <f t="shared" si="0"/>
        <v>1</v>
      </c>
      <c r="L3" s="98" t="s">
        <v>16</v>
      </c>
      <c r="M3" s="98"/>
      <c r="N3" s="98"/>
      <c r="O3" s="81"/>
      <c r="P3" s="82"/>
      <c r="Q3" s="98" t="s">
        <v>15</v>
      </c>
      <c r="R3" s="98"/>
      <c r="S3" s="98"/>
      <c r="T3" s="81"/>
      <c r="U3" s="82"/>
      <c r="V3" s="98" t="s">
        <v>21</v>
      </c>
      <c r="W3" s="98"/>
      <c r="X3" s="98"/>
      <c r="Y3" s="81"/>
      <c r="Z3" s="89"/>
      <c r="AA3" s="89"/>
      <c r="AB3" s="89"/>
      <c r="AC3" s="89"/>
      <c r="AD3" s="89"/>
      <c r="AE3" s="82"/>
      <c r="AF3" s="98" t="s">
        <v>33</v>
      </c>
      <c r="AG3" s="98"/>
      <c r="AH3" s="98"/>
      <c r="AI3" s="81"/>
      <c r="AJ3" s="82"/>
      <c r="AK3" s="98" t="s">
        <v>35</v>
      </c>
      <c r="AL3" s="98"/>
      <c r="AM3" s="98"/>
      <c r="AN3" s="81"/>
      <c r="AO3" s="82"/>
      <c r="AP3" s="98" t="s">
        <v>37</v>
      </c>
      <c r="AQ3" s="98"/>
      <c r="AR3" s="98"/>
      <c r="AS3" s="81"/>
      <c r="AT3" s="82"/>
      <c r="AU3" s="98" t="s">
        <v>23</v>
      </c>
      <c r="AV3" s="98"/>
      <c r="AW3" s="98"/>
      <c r="AX3" s="81"/>
      <c r="AY3" s="82"/>
      <c r="AZ3" s="98" t="s">
        <v>41</v>
      </c>
      <c r="BA3" s="98"/>
      <c r="BB3" s="98"/>
      <c r="BC3" s="81"/>
      <c r="BD3" s="82"/>
      <c r="BE3" s="98" t="s">
        <v>29</v>
      </c>
      <c r="BF3" s="98"/>
      <c r="BG3" s="98"/>
      <c r="BH3" s="81"/>
      <c r="BI3" s="82"/>
      <c r="BJ3" s="98" t="s">
        <v>43</v>
      </c>
      <c r="BK3" s="98"/>
      <c r="BL3" s="98"/>
      <c r="BM3" s="81"/>
      <c r="BN3" s="82"/>
      <c r="BO3" s="98" t="s">
        <v>44</v>
      </c>
      <c r="BP3" s="98"/>
      <c r="BQ3" s="98"/>
    </row>
    <row r="4" spans="1:69" ht="13.5" thickBot="1" x14ac:dyDescent="0.25">
      <c r="A4" s="14" t="s">
        <v>21</v>
      </c>
      <c r="B4" s="4" t="s">
        <v>18</v>
      </c>
      <c r="C4" s="4"/>
      <c r="D4" s="4"/>
      <c r="E4" s="26" t="s">
        <v>15</v>
      </c>
      <c r="F4" s="26" t="s">
        <v>33</v>
      </c>
      <c r="G4" s="27">
        <v>4</v>
      </c>
      <c r="H4" s="84" t="s">
        <v>53</v>
      </c>
      <c r="I4" s="28">
        <v>1</v>
      </c>
      <c r="J4" s="27">
        <f t="shared" si="0"/>
        <v>4</v>
      </c>
      <c r="L4" s="99">
        <f>J2</f>
        <v>5</v>
      </c>
      <c r="M4" s="100">
        <f>N5-N2</f>
        <v>0</v>
      </c>
      <c r="N4" s="101">
        <f>MIN(Q2,Q14)-N2</f>
        <v>0</v>
      </c>
      <c r="O4" s="50"/>
      <c r="Q4" s="99">
        <f>J3</f>
        <v>1</v>
      </c>
      <c r="R4" s="100">
        <f>S5-S2</f>
        <v>0</v>
      </c>
      <c r="S4" s="101">
        <f>MIN(V2,V8)-S2</f>
        <v>0</v>
      </c>
      <c r="T4" s="50"/>
      <c r="V4" s="99">
        <f>J4</f>
        <v>4</v>
      </c>
      <c r="W4" s="100">
        <f>X5-X2</f>
        <v>6</v>
      </c>
      <c r="X4" s="101">
        <f>AF2-X2</f>
        <v>6</v>
      </c>
      <c r="AE4" s="91"/>
      <c r="AF4" s="99">
        <f>J9</f>
        <v>2</v>
      </c>
      <c r="AG4" s="100">
        <f>AH5-AH2</f>
        <v>0</v>
      </c>
      <c r="AH4" s="101">
        <f>AK2-AH2</f>
        <v>0</v>
      </c>
      <c r="AK4" s="99">
        <f>J10</f>
        <v>2</v>
      </c>
      <c r="AL4" s="100">
        <f>AM5-AM2</f>
        <v>0</v>
      </c>
      <c r="AM4" s="101">
        <f>AP2-AM2</f>
        <v>0</v>
      </c>
      <c r="AP4" s="99">
        <f>J11</f>
        <v>2</v>
      </c>
      <c r="AQ4" s="100">
        <f>AR5-AR2</f>
        <v>0</v>
      </c>
      <c r="AR4" s="101">
        <f>AU2-AR2</f>
        <v>0</v>
      </c>
      <c r="AU4" s="99">
        <f>J13</f>
        <v>3</v>
      </c>
      <c r="AV4" s="100">
        <f>AW5-AW2</f>
        <v>0</v>
      </c>
      <c r="AW4" s="101">
        <f>AZ2-AW2</f>
        <v>0</v>
      </c>
      <c r="AZ4" s="99">
        <f>J14</f>
        <v>3</v>
      </c>
      <c r="BA4" s="100">
        <f>BB5-BB2</f>
        <v>0</v>
      </c>
      <c r="BB4" s="101">
        <f>BE2-BB2</f>
        <v>0</v>
      </c>
      <c r="BE4" s="99">
        <f>J15</f>
        <v>1</v>
      </c>
      <c r="BF4" s="100">
        <f>BG5-BG2</f>
        <v>0</v>
      </c>
      <c r="BG4" s="101">
        <f>BJ2-BG2</f>
        <v>0</v>
      </c>
      <c r="BJ4" s="99">
        <f>J16</f>
        <v>5</v>
      </c>
      <c r="BK4" s="100">
        <f>BL5-BL2</f>
        <v>0</v>
      </c>
      <c r="BL4" s="101">
        <f>BO2-BL2</f>
        <v>0</v>
      </c>
      <c r="BN4" s="82"/>
      <c r="BO4" s="99">
        <f>J17</f>
        <v>1</v>
      </c>
      <c r="BP4" s="100">
        <f>BQ5-BQ2</f>
        <v>0</v>
      </c>
      <c r="BQ4" s="101"/>
    </row>
    <row r="5" spans="1:69" x14ac:dyDescent="0.2">
      <c r="A5" s="14" t="s">
        <v>27</v>
      </c>
      <c r="B5" s="4" t="s">
        <v>24</v>
      </c>
      <c r="C5" s="4"/>
      <c r="D5" s="4"/>
      <c r="E5" s="26" t="s">
        <v>15</v>
      </c>
      <c r="F5" s="26" t="s">
        <v>32</v>
      </c>
      <c r="G5" s="27">
        <v>3</v>
      </c>
      <c r="H5" s="84" t="s">
        <v>53</v>
      </c>
      <c r="I5" s="28">
        <v>1</v>
      </c>
      <c r="J5" s="27">
        <f t="shared" si="0"/>
        <v>3</v>
      </c>
      <c r="L5" s="95">
        <f>N5-L4</f>
        <v>0</v>
      </c>
      <c r="M5" s="94"/>
      <c r="N5" s="96">
        <f>MIN(Q5,Q17)</f>
        <v>5</v>
      </c>
      <c r="O5" s="86"/>
      <c r="Q5" s="95">
        <f>S5-Q4</f>
        <v>5</v>
      </c>
      <c r="R5" s="94"/>
      <c r="S5" s="96">
        <f>MIN(V5,V11)</f>
        <v>6</v>
      </c>
      <c r="T5" s="86"/>
      <c r="V5" s="95">
        <f>X5-V4</f>
        <v>12</v>
      </c>
      <c r="W5" s="94"/>
      <c r="X5" s="96">
        <f>AF5</f>
        <v>16</v>
      </c>
      <c r="AD5" s="86"/>
      <c r="AF5" s="95">
        <f>AH5-AF4</f>
        <v>16</v>
      </c>
      <c r="AG5" s="94"/>
      <c r="AH5" s="96">
        <f>AK5</f>
        <v>18</v>
      </c>
      <c r="AK5" s="95">
        <f>AM5-AK4</f>
        <v>18</v>
      </c>
      <c r="AL5" s="94"/>
      <c r="AM5" s="96">
        <f>AP5</f>
        <v>20</v>
      </c>
      <c r="AP5" s="95">
        <f>AR5-AP4</f>
        <v>20</v>
      </c>
      <c r="AQ5" s="94"/>
      <c r="AR5" s="96">
        <f>AU5</f>
        <v>22</v>
      </c>
      <c r="AU5" s="95">
        <f>AW5-AU4</f>
        <v>22</v>
      </c>
      <c r="AV5" s="94"/>
      <c r="AW5" s="96">
        <f>AZ5</f>
        <v>25</v>
      </c>
      <c r="AZ5" s="95">
        <f>BB5-AZ4</f>
        <v>25</v>
      </c>
      <c r="BA5" s="94"/>
      <c r="BB5" s="96">
        <f>BE5</f>
        <v>28</v>
      </c>
      <c r="BE5" s="95">
        <f>BG5-BE4</f>
        <v>28</v>
      </c>
      <c r="BF5" s="94"/>
      <c r="BG5" s="96">
        <f>BJ5</f>
        <v>29</v>
      </c>
      <c r="BJ5" s="95">
        <f>BL5-BJ4</f>
        <v>29</v>
      </c>
      <c r="BK5" s="94"/>
      <c r="BL5" s="96">
        <f>BO5</f>
        <v>34</v>
      </c>
      <c r="BM5" s="86"/>
      <c r="BO5" s="95">
        <f>BQ5-BO4</f>
        <v>34</v>
      </c>
      <c r="BP5" s="94"/>
      <c r="BQ5" s="96">
        <f>BQ2</f>
        <v>35</v>
      </c>
    </row>
    <row r="6" spans="1:69" x14ac:dyDescent="0.2">
      <c r="A6" s="14" t="s">
        <v>32</v>
      </c>
      <c r="B6" s="4" t="s">
        <v>30</v>
      </c>
      <c r="C6" s="4"/>
      <c r="D6" s="4"/>
      <c r="E6" s="29" t="s">
        <v>27</v>
      </c>
      <c r="F6" s="29" t="s">
        <v>33</v>
      </c>
      <c r="G6" s="30">
        <v>7</v>
      </c>
      <c r="H6" s="84" t="s">
        <v>53</v>
      </c>
      <c r="I6" s="28">
        <v>1</v>
      </c>
      <c r="J6" s="27">
        <f t="shared" si="0"/>
        <v>7</v>
      </c>
      <c r="O6" s="86"/>
      <c r="T6" s="86"/>
      <c r="AD6" s="86"/>
      <c r="AE6" s="86"/>
      <c r="BM6" s="86"/>
    </row>
    <row r="7" spans="1:69" x14ac:dyDescent="0.2">
      <c r="A7" s="14" t="s">
        <v>22</v>
      </c>
      <c r="B7" s="4" t="s">
        <v>19</v>
      </c>
      <c r="C7" s="4"/>
      <c r="D7" s="4"/>
      <c r="E7" s="26" t="s">
        <v>16</v>
      </c>
      <c r="F7" s="26" t="s">
        <v>28</v>
      </c>
      <c r="G7" s="27">
        <v>1</v>
      </c>
      <c r="H7" s="84" t="s">
        <v>53</v>
      </c>
      <c r="I7" s="28">
        <v>1</v>
      </c>
      <c r="J7" s="27">
        <f t="shared" si="0"/>
        <v>1</v>
      </c>
      <c r="O7" s="86"/>
      <c r="T7" s="86"/>
      <c r="AD7" s="86"/>
      <c r="AE7" s="86"/>
      <c r="BM7" s="86"/>
    </row>
    <row r="8" spans="1:69" x14ac:dyDescent="0.2">
      <c r="A8" s="14" t="s">
        <v>28</v>
      </c>
      <c r="B8" s="4" t="s">
        <v>25</v>
      </c>
      <c r="C8" s="4"/>
      <c r="D8" s="4"/>
      <c r="E8" s="29" t="s">
        <v>22</v>
      </c>
      <c r="F8" s="29" t="s">
        <v>55</v>
      </c>
      <c r="G8" s="30">
        <v>3</v>
      </c>
      <c r="H8" s="84" t="s">
        <v>53</v>
      </c>
      <c r="I8" s="28">
        <v>1</v>
      </c>
      <c r="J8" s="27">
        <f t="shared" si="0"/>
        <v>3</v>
      </c>
      <c r="O8" s="86"/>
      <c r="T8" s="86"/>
      <c r="V8" s="93">
        <f>S2</f>
        <v>6</v>
      </c>
      <c r="W8" s="94"/>
      <c r="X8" s="97">
        <f>V8+V10</f>
        <v>9</v>
      </c>
      <c r="AA8" s="93">
        <f>X8</f>
        <v>9</v>
      </c>
      <c r="AB8" s="94"/>
      <c r="AC8" s="97">
        <f>AA8+AA10</f>
        <v>16</v>
      </c>
      <c r="AD8" s="86"/>
      <c r="AE8" s="86"/>
      <c r="BM8" s="86"/>
    </row>
    <row r="9" spans="1:69" ht="13.5" thickBot="1" x14ac:dyDescent="0.25">
      <c r="A9" s="14" t="s">
        <v>33</v>
      </c>
      <c r="B9" s="4" t="s">
        <v>31</v>
      </c>
      <c r="C9" s="4"/>
      <c r="D9" s="4"/>
      <c r="E9" s="29" t="s">
        <v>56</v>
      </c>
      <c r="F9" s="29" t="s">
        <v>35</v>
      </c>
      <c r="G9" s="30">
        <v>2</v>
      </c>
      <c r="H9" s="84" t="s">
        <v>53</v>
      </c>
      <c r="I9" s="28">
        <v>1</v>
      </c>
      <c r="J9" s="27">
        <f t="shared" si="0"/>
        <v>2</v>
      </c>
      <c r="O9" s="86"/>
      <c r="T9" s="86"/>
      <c r="V9" s="98" t="s">
        <v>27</v>
      </c>
      <c r="W9" s="98"/>
      <c r="X9" s="98"/>
      <c r="Y9" s="81"/>
      <c r="Z9" s="82"/>
      <c r="AA9" s="98" t="s">
        <v>32</v>
      </c>
      <c r="AB9" s="98"/>
      <c r="AC9" s="98"/>
      <c r="AD9" s="90"/>
      <c r="AE9" s="86"/>
      <c r="BM9" s="86"/>
    </row>
    <row r="10" spans="1:69" x14ac:dyDescent="0.2">
      <c r="A10" s="14" t="s">
        <v>35</v>
      </c>
      <c r="B10" s="4" t="s">
        <v>34</v>
      </c>
      <c r="C10" s="4"/>
      <c r="D10" s="4"/>
      <c r="E10" s="29" t="s">
        <v>33</v>
      </c>
      <c r="F10" s="29" t="s">
        <v>37</v>
      </c>
      <c r="G10" s="30">
        <v>2</v>
      </c>
      <c r="H10" s="84" t="s">
        <v>53</v>
      </c>
      <c r="I10" s="28">
        <v>1</v>
      </c>
      <c r="J10" s="27">
        <f t="shared" si="0"/>
        <v>2</v>
      </c>
      <c r="O10" s="86"/>
      <c r="U10" s="88"/>
      <c r="V10" s="99">
        <f>J5</f>
        <v>3</v>
      </c>
      <c r="W10" s="100">
        <f>X11-X8</f>
        <v>0</v>
      </c>
      <c r="X10" s="101">
        <f>AA8-X8</f>
        <v>0</v>
      </c>
      <c r="AA10" s="99">
        <f>J6</f>
        <v>7</v>
      </c>
      <c r="AB10" s="100">
        <f>AC11-AC8</f>
        <v>0</v>
      </c>
      <c r="AC10" s="101">
        <f>AF2-AC8</f>
        <v>0</v>
      </c>
      <c r="AE10" s="86"/>
      <c r="BM10" s="86"/>
    </row>
    <row r="11" spans="1:69" x14ac:dyDescent="0.2">
      <c r="A11" s="14" t="s">
        <v>37</v>
      </c>
      <c r="B11" s="4" t="s">
        <v>36</v>
      </c>
      <c r="C11" s="4"/>
      <c r="D11" s="4"/>
      <c r="E11" s="29" t="s">
        <v>35</v>
      </c>
      <c r="F11" s="29" t="s">
        <v>23</v>
      </c>
      <c r="G11" s="30">
        <v>2</v>
      </c>
      <c r="H11" s="84" t="s">
        <v>53</v>
      </c>
      <c r="I11" s="28">
        <v>1</v>
      </c>
      <c r="J11" s="27">
        <f t="shared" si="0"/>
        <v>2</v>
      </c>
      <c r="O11" s="86"/>
      <c r="V11" s="95">
        <f>X11-V10</f>
        <v>6</v>
      </c>
      <c r="W11" s="94"/>
      <c r="X11" s="96">
        <f>AA11</f>
        <v>9</v>
      </c>
      <c r="AA11" s="95">
        <f>AC11-AA10</f>
        <v>9</v>
      </c>
      <c r="AB11" s="94"/>
      <c r="AC11" s="96">
        <f>AF5</f>
        <v>16</v>
      </c>
      <c r="AE11" s="86"/>
      <c r="BM11" s="86"/>
    </row>
    <row r="12" spans="1:69" ht="13.5" thickBot="1" x14ac:dyDescent="0.25">
      <c r="A12" s="14" t="s">
        <v>17</v>
      </c>
      <c r="B12" s="4" t="s">
        <v>57</v>
      </c>
      <c r="C12" s="4"/>
      <c r="D12" s="4"/>
      <c r="E12" s="29" t="s">
        <v>28</v>
      </c>
      <c r="F12" s="29" t="s">
        <v>44</v>
      </c>
      <c r="G12" s="30">
        <v>10</v>
      </c>
      <c r="H12" s="84">
        <v>1</v>
      </c>
      <c r="I12" s="28">
        <v>1</v>
      </c>
      <c r="J12" s="27">
        <f t="shared" si="0"/>
        <v>10</v>
      </c>
      <c r="O12" s="86"/>
      <c r="Z12" s="89"/>
      <c r="AA12" s="89"/>
      <c r="AB12" s="89"/>
      <c r="AC12" s="89"/>
      <c r="AD12" s="89"/>
      <c r="AE12" s="92"/>
      <c r="BM12" s="86"/>
    </row>
    <row r="13" spans="1:69" x14ac:dyDescent="0.2">
      <c r="A13" s="14" t="s">
        <v>23</v>
      </c>
      <c r="B13" s="4" t="s">
        <v>20</v>
      </c>
      <c r="C13" s="4"/>
      <c r="D13" s="4"/>
      <c r="E13" s="29" t="s">
        <v>37</v>
      </c>
      <c r="F13" s="29" t="s">
        <v>41</v>
      </c>
      <c r="G13" s="30">
        <v>3</v>
      </c>
      <c r="H13" s="84" t="s">
        <v>53</v>
      </c>
      <c r="I13" s="28">
        <v>1</v>
      </c>
      <c r="J13" s="27">
        <f t="shared" si="0"/>
        <v>3</v>
      </c>
      <c r="O13" s="86"/>
      <c r="Y13" s="86"/>
      <c r="BM13" s="86"/>
    </row>
    <row r="14" spans="1:69" ht="13.5" thickBot="1" x14ac:dyDescent="0.25">
      <c r="A14" s="14" t="s">
        <v>41</v>
      </c>
      <c r="B14" s="4" t="s">
        <v>40</v>
      </c>
      <c r="C14" s="4"/>
      <c r="D14" s="4"/>
      <c r="E14" s="29" t="s">
        <v>23</v>
      </c>
      <c r="F14" s="29" t="s">
        <v>29</v>
      </c>
      <c r="G14" s="30">
        <v>3</v>
      </c>
      <c r="H14" s="84" t="s">
        <v>53</v>
      </c>
      <c r="I14" s="28">
        <v>1</v>
      </c>
      <c r="J14" s="27">
        <f t="shared" si="0"/>
        <v>3</v>
      </c>
      <c r="O14" s="86"/>
      <c r="Q14" s="93">
        <f>N2</f>
        <v>5</v>
      </c>
      <c r="R14" s="94"/>
      <c r="S14" s="97">
        <f>Q14+Q16</f>
        <v>6</v>
      </c>
      <c r="V14" s="93">
        <f>S14</f>
        <v>6</v>
      </c>
      <c r="W14" s="94"/>
      <c r="X14" s="97">
        <f>V14+V16</f>
        <v>9</v>
      </c>
      <c r="Y14" s="90"/>
      <c r="AA14" s="93">
        <f>X14</f>
        <v>9</v>
      </c>
      <c r="AB14" s="94"/>
      <c r="AC14" s="97">
        <f>AA14+AA16</f>
        <v>19</v>
      </c>
      <c r="BM14" s="86"/>
    </row>
    <row r="15" spans="1:69" ht="13.5" thickBot="1" x14ac:dyDescent="0.25">
      <c r="A15" s="14" t="s">
        <v>29</v>
      </c>
      <c r="B15" s="4" t="s">
        <v>26</v>
      </c>
      <c r="C15" s="4"/>
      <c r="D15" s="4"/>
      <c r="E15" s="29" t="s">
        <v>41</v>
      </c>
      <c r="F15" s="29" t="s">
        <v>43</v>
      </c>
      <c r="G15" s="30">
        <v>1</v>
      </c>
      <c r="H15" s="84" t="s">
        <v>53</v>
      </c>
      <c r="I15" s="28">
        <v>1</v>
      </c>
      <c r="J15" s="27">
        <f t="shared" si="0"/>
        <v>1</v>
      </c>
      <c r="O15" s="86"/>
      <c r="P15" s="87"/>
      <c r="Q15" s="98" t="s">
        <v>22</v>
      </c>
      <c r="R15" s="98"/>
      <c r="S15" s="98"/>
      <c r="T15" s="81"/>
      <c r="U15" s="82"/>
      <c r="V15" s="98" t="s">
        <v>28</v>
      </c>
      <c r="W15" s="98"/>
      <c r="X15" s="98"/>
      <c r="Y15" s="81"/>
      <c r="Z15" s="82"/>
      <c r="AA15" s="98" t="s">
        <v>17</v>
      </c>
      <c r="AB15" s="98"/>
      <c r="AC15" s="98"/>
      <c r="AD15" s="81"/>
      <c r="AE15" s="89"/>
      <c r="AF15" s="89"/>
      <c r="AG15" s="89"/>
      <c r="AH15" s="89"/>
      <c r="AI15" s="89"/>
      <c r="AJ15" s="89"/>
      <c r="AK15" s="89"/>
      <c r="AL15" s="89"/>
      <c r="AM15" s="89"/>
      <c r="AN15" s="89"/>
      <c r="AO15" s="89"/>
      <c r="AP15" s="89"/>
      <c r="AQ15" s="89"/>
      <c r="AR15" s="89"/>
      <c r="AS15" s="89"/>
      <c r="AT15" s="89"/>
      <c r="AU15" s="89"/>
      <c r="AV15" s="89"/>
      <c r="AW15" s="89"/>
      <c r="AX15" s="89"/>
      <c r="AY15" s="89"/>
      <c r="AZ15" s="89"/>
      <c r="BA15" s="89"/>
      <c r="BB15" s="89"/>
      <c r="BC15" s="89"/>
      <c r="BD15" s="89"/>
      <c r="BE15" s="89"/>
      <c r="BF15" s="89"/>
      <c r="BG15" s="89"/>
      <c r="BH15" s="89"/>
      <c r="BI15" s="89"/>
      <c r="BJ15" s="89"/>
      <c r="BK15" s="89"/>
      <c r="BL15" s="89"/>
      <c r="BM15" s="92"/>
    </row>
    <row r="16" spans="1:69" x14ac:dyDescent="0.2">
      <c r="A16" s="14" t="s">
        <v>43</v>
      </c>
      <c r="B16" s="4" t="s">
        <v>42</v>
      </c>
      <c r="C16" s="4"/>
      <c r="D16" s="4"/>
      <c r="E16" s="29" t="s">
        <v>29</v>
      </c>
      <c r="F16" s="29" t="s">
        <v>44</v>
      </c>
      <c r="G16" s="30">
        <v>5</v>
      </c>
      <c r="H16" s="84" t="s">
        <v>53</v>
      </c>
      <c r="I16" s="28">
        <v>1</v>
      </c>
      <c r="J16" s="27">
        <f t="shared" si="0"/>
        <v>5</v>
      </c>
      <c r="Q16" s="99">
        <f>J7</f>
        <v>1</v>
      </c>
      <c r="R16" s="100">
        <f>S17-S14</f>
        <v>7</v>
      </c>
      <c r="S16" s="101">
        <f>V14-S14</f>
        <v>0</v>
      </c>
      <c r="V16" s="99">
        <f>J8</f>
        <v>3</v>
      </c>
      <c r="W16" s="100">
        <f>X17-X14</f>
        <v>7</v>
      </c>
      <c r="X16" s="101">
        <f>MIN(AA14,AF2)-X14</f>
        <v>0</v>
      </c>
      <c r="AA16" s="99">
        <f>J12</f>
        <v>10</v>
      </c>
      <c r="AB16" s="100">
        <f>AC17-AC14</f>
        <v>15</v>
      </c>
      <c r="AC16" s="101">
        <f>BO2-AC14</f>
        <v>15</v>
      </c>
    </row>
    <row r="17" spans="1:29" x14ac:dyDescent="0.2">
      <c r="A17" s="17" t="s">
        <v>44</v>
      </c>
      <c r="B17" s="3" t="s">
        <v>45</v>
      </c>
      <c r="C17" s="3"/>
      <c r="D17" s="3"/>
      <c r="E17" s="31" t="s">
        <v>58</v>
      </c>
      <c r="F17" s="32"/>
      <c r="G17" s="33">
        <v>1</v>
      </c>
      <c r="H17" s="85" t="s">
        <v>53</v>
      </c>
      <c r="I17" s="28">
        <v>1</v>
      </c>
      <c r="J17" s="33">
        <f t="shared" si="0"/>
        <v>1</v>
      </c>
      <c r="Q17" s="95">
        <f>S17-Q16</f>
        <v>12</v>
      </c>
      <c r="R17" s="94"/>
      <c r="S17" s="96">
        <f>V17</f>
        <v>13</v>
      </c>
      <c r="V17" s="95">
        <f>X17-V16</f>
        <v>13</v>
      </c>
      <c r="W17" s="94"/>
      <c r="X17" s="96">
        <f>MIN(AA17,AF5)</f>
        <v>16</v>
      </c>
      <c r="AA17" s="95">
        <f>AC17-AA16</f>
        <v>24</v>
      </c>
      <c r="AB17" s="94"/>
      <c r="AC17" s="96">
        <f>BO5</f>
        <v>34</v>
      </c>
    </row>
    <row r="18" spans="1:29" x14ac:dyDescent="0.2">
      <c r="G18" s="2"/>
      <c r="H18" s="2"/>
      <c r="I18" s="2"/>
    </row>
    <row r="19" spans="1:29" x14ac:dyDescent="0.2">
      <c r="A19" s="102" t="s">
        <v>78</v>
      </c>
      <c r="C19" t="s">
        <v>79</v>
      </c>
    </row>
    <row r="20" spans="1:29" x14ac:dyDescent="0.2">
      <c r="A20" s="93" t="s">
        <v>68</v>
      </c>
      <c r="B20" s="94"/>
      <c r="C20" s="97" t="s">
        <v>69</v>
      </c>
      <c r="D20" t="s">
        <v>76</v>
      </c>
    </row>
    <row r="21" spans="1:29" x14ac:dyDescent="0.2">
      <c r="A21" s="98" t="s">
        <v>70</v>
      </c>
      <c r="B21" s="98"/>
      <c r="C21" s="98"/>
    </row>
    <row r="22" spans="1:29" x14ac:dyDescent="0.2">
      <c r="A22" s="99" t="s">
        <v>71</v>
      </c>
      <c r="B22" s="100" t="s">
        <v>72</v>
      </c>
      <c r="C22" s="101" t="s">
        <v>73</v>
      </c>
      <c r="D22" t="s">
        <v>80</v>
      </c>
    </row>
    <row r="23" spans="1:29" x14ac:dyDescent="0.2">
      <c r="A23" s="95" t="s">
        <v>75</v>
      </c>
      <c r="B23" s="94"/>
      <c r="C23" s="96" t="s">
        <v>74</v>
      </c>
      <c r="D23" t="s">
        <v>77</v>
      </c>
    </row>
  </sheetData>
  <mergeCells count="35">
    <mergeCell ref="AA15:AC15"/>
    <mergeCell ref="B16:D16"/>
    <mergeCell ref="B17:D17"/>
    <mergeCell ref="G18:I18"/>
    <mergeCell ref="A21:C21"/>
    <mergeCell ref="B13:D13"/>
    <mergeCell ref="B14:D14"/>
    <mergeCell ref="B15:D15"/>
    <mergeCell ref="Q15:S15"/>
    <mergeCell ref="V15:X15"/>
    <mergeCell ref="V9:X9"/>
    <mergeCell ref="AA9:AC9"/>
    <mergeCell ref="B10:D10"/>
    <mergeCell ref="B11:D11"/>
    <mergeCell ref="B12:D12"/>
    <mergeCell ref="B5:D5"/>
    <mergeCell ref="B6:D6"/>
    <mergeCell ref="B7:D7"/>
    <mergeCell ref="B8:D8"/>
    <mergeCell ref="B9:D9"/>
    <mergeCell ref="AZ3:BB3"/>
    <mergeCell ref="BE3:BG3"/>
    <mergeCell ref="BJ3:BL3"/>
    <mergeCell ref="BO3:BQ3"/>
    <mergeCell ref="B4:D4"/>
    <mergeCell ref="V3:X3"/>
    <mergeCell ref="AF3:AH3"/>
    <mergeCell ref="AK3:AM3"/>
    <mergeCell ref="AP3:AR3"/>
    <mergeCell ref="AU3:AW3"/>
    <mergeCell ref="B1:D1"/>
    <mergeCell ref="B2:D2"/>
    <mergeCell ref="B3:D3"/>
    <mergeCell ref="L3:N3"/>
    <mergeCell ref="Q3:S3"/>
  </mergeCells>
  <conditionalFormatting sqref="B22">
    <cfRule type="cellIs" dxfId="19" priority="17" operator="equal">
      <formula>0</formula>
    </cfRule>
  </conditionalFormatting>
  <conditionalFormatting sqref="M4">
    <cfRule type="cellIs" dxfId="18" priority="16" operator="equal">
      <formula>0</formula>
    </cfRule>
  </conditionalFormatting>
  <conditionalFormatting sqref="R4">
    <cfRule type="cellIs" dxfId="17" priority="15" operator="equal">
      <formula>0</formula>
    </cfRule>
  </conditionalFormatting>
  <conditionalFormatting sqref="R16">
    <cfRule type="cellIs" dxfId="16" priority="14" operator="equal">
      <formula>0</formula>
    </cfRule>
  </conditionalFormatting>
  <conditionalFormatting sqref="W4">
    <cfRule type="cellIs" dxfId="15" priority="13" operator="equal">
      <formula>0</formula>
    </cfRule>
  </conditionalFormatting>
  <conditionalFormatting sqref="W10">
    <cfRule type="cellIs" dxfId="14" priority="12" operator="equal">
      <formula>0</formula>
    </cfRule>
  </conditionalFormatting>
  <conditionalFormatting sqref="W16">
    <cfRule type="cellIs" dxfId="13" priority="11" operator="equal">
      <formula>0</formula>
    </cfRule>
  </conditionalFormatting>
  <conditionalFormatting sqref="AB10">
    <cfRule type="cellIs" dxfId="12" priority="10" operator="equal">
      <formula>0</formula>
    </cfRule>
  </conditionalFormatting>
  <conditionalFormatting sqref="AB16">
    <cfRule type="cellIs" dxfId="11" priority="9" operator="equal">
      <formula>0</formula>
    </cfRule>
  </conditionalFormatting>
  <conditionalFormatting sqref="AG4">
    <cfRule type="cellIs" dxfId="10" priority="8" operator="equal">
      <formula>0</formula>
    </cfRule>
  </conditionalFormatting>
  <conditionalFormatting sqref="AL4">
    <cfRule type="cellIs" dxfId="9" priority="7" operator="equal">
      <formula>0</formula>
    </cfRule>
  </conditionalFormatting>
  <conditionalFormatting sqref="AQ4">
    <cfRule type="cellIs" dxfId="8" priority="6" operator="equal">
      <formula>0</formula>
    </cfRule>
  </conditionalFormatting>
  <conditionalFormatting sqref="AV4">
    <cfRule type="cellIs" dxfId="7" priority="5" operator="equal">
      <formula>0</formula>
    </cfRule>
  </conditionalFormatting>
  <conditionalFormatting sqref="BA4">
    <cfRule type="cellIs" dxfId="6" priority="4" operator="equal">
      <formula>0</formula>
    </cfRule>
  </conditionalFormatting>
  <conditionalFormatting sqref="BF4">
    <cfRule type="cellIs" dxfId="5" priority="3" operator="equal">
      <formula>0</formula>
    </cfRule>
  </conditionalFormatting>
  <conditionalFormatting sqref="BK4">
    <cfRule type="cellIs" dxfId="4" priority="2" operator="equal">
      <formula>0</formula>
    </cfRule>
  </conditionalFormatting>
  <conditionalFormatting sqref="BP4">
    <cfRule type="cellIs" dxfId="3" priority="1" operator="equal">
      <formula>0</formula>
    </cfRule>
  </conditionalFormatting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Roman,Standard"&amp;12&amp;A</oddHeader>
    <oddFooter>&amp;C&amp;"Times New Roman,Standard"&amp;12Seite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N20"/>
  <sheetViews>
    <sheetView zoomScale="140" zoomScaleNormal="140" workbookViewId="0">
      <pane xSplit="11" topLeftCell="AU1" activePane="topRight" state="frozen"/>
      <selection pane="topRight" activeCell="BB14" sqref="BB14"/>
    </sheetView>
  </sheetViews>
  <sheetFormatPr baseColWidth="10" defaultColWidth="11.5703125" defaultRowHeight="12.75" outlineLevelCol="2" x14ac:dyDescent="0.2"/>
  <cols>
    <col min="5" max="5" width="16.140625" hidden="1" customWidth="1" outlineLevel="1"/>
    <col min="6" max="6" width="11.5703125" hidden="1" customWidth="1" outlineLevel="1"/>
    <col min="7" max="9" width="11.5703125" customWidth="1" outlineLevel="2"/>
    <col min="11" max="11" width="3.5703125" hidden="1" customWidth="1" outlineLevel="1"/>
    <col min="12" max="12" width="3.5703125" customWidth="1" collapsed="1"/>
    <col min="13" max="65" width="3.5703125" customWidth="1"/>
    <col min="66" max="66" width="18.140625" customWidth="1"/>
  </cols>
  <sheetData>
    <row r="1" spans="1:66" ht="43.5" x14ac:dyDescent="0.2">
      <c r="A1" s="10" t="s">
        <v>38</v>
      </c>
      <c r="B1" s="6" t="s">
        <v>39</v>
      </c>
      <c r="C1" s="6"/>
      <c r="D1" s="6"/>
      <c r="E1" s="20" t="s">
        <v>46</v>
      </c>
      <c r="F1" s="20" t="s">
        <v>47</v>
      </c>
      <c r="G1" s="34" t="s">
        <v>48</v>
      </c>
      <c r="H1" s="34" t="s">
        <v>49</v>
      </c>
      <c r="I1" s="35" t="s">
        <v>50</v>
      </c>
      <c r="J1" s="34" t="s">
        <v>51</v>
      </c>
      <c r="K1" s="34"/>
      <c r="L1" s="36">
        <v>44515</v>
      </c>
      <c r="M1" s="36">
        <v>44516</v>
      </c>
      <c r="N1" s="36">
        <v>44517</v>
      </c>
      <c r="O1" s="36">
        <v>44518</v>
      </c>
      <c r="P1" s="36">
        <v>44519</v>
      </c>
      <c r="Q1" s="36">
        <v>44520</v>
      </c>
      <c r="R1" s="36">
        <v>44521</v>
      </c>
      <c r="S1" s="36">
        <v>44522</v>
      </c>
      <c r="T1" s="36">
        <v>44523</v>
      </c>
      <c r="U1" s="36">
        <v>44524</v>
      </c>
      <c r="V1" s="36">
        <v>44525</v>
      </c>
      <c r="W1" s="36">
        <v>44526</v>
      </c>
      <c r="X1" s="36">
        <v>44527</v>
      </c>
      <c r="Y1" s="36">
        <v>44528</v>
      </c>
      <c r="Z1" s="36">
        <v>44529</v>
      </c>
      <c r="AA1" s="36">
        <v>44530</v>
      </c>
      <c r="AB1" s="36">
        <v>44531</v>
      </c>
      <c r="AC1" s="36">
        <v>44532</v>
      </c>
      <c r="AD1" s="36">
        <v>44533</v>
      </c>
      <c r="AE1" s="36">
        <v>44534</v>
      </c>
      <c r="AF1" s="36">
        <v>44535</v>
      </c>
      <c r="AG1" s="36">
        <v>44536</v>
      </c>
      <c r="AH1" s="36">
        <v>44537</v>
      </c>
      <c r="AI1" s="36">
        <v>44538</v>
      </c>
      <c r="AJ1" s="36">
        <v>44539</v>
      </c>
      <c r="AK1" s="36">
        <v>44540</v>
      </c>
      <c r="AL1" s="36">
        <v>44541</v>
      </c>
      <c r="AM1" s="36">
        <v>44542</v>
      </c>
      <c r="AN1" s="36">
        <v>44543</v>
      </c>
      <c r="AO1" s="36">
        <v>44544</v>
      </c>
      <c r="AP1" s="36">
        <v>44545</v>
      </c>
      <c r="AQ1" s="36">
        <v>44546</v>
      </c>
      <c r="AR1" s="36">
        <v>44547</v>
      </c>
      <c r="AS1" s="36">
        <v>44548</v>
      </c>
      <c r="AT1" s="36">
        <v>44549</v>
      </c>
      <c r="AU1" s="36">
        <v>44550</v>
      </c>
      <c r="AV1" s="36">
        <v>44551</v>
      </c>
      <c r="AW1" s="36">
        <v>44552</v>
      </c>
      <c r="AX1" s="36">
        <v>44553</v>
      </c>
      <c r="AY1" s="37">
        <v>44554</v>
      </c>
      <c r="AZ1" s="36">
        <v>44555</v>
      </c>
      <c r="BA1" s="36">
        <v>44556</v>
      </c>
      <c r="BB1" s="36">
        <v>44557</v>
      </c>
      <c r="BC1" s="36">
        <v>44558</v>
      </c>
      <c r="BD1" s="36">
        <v>44559</v>
      </c>
      <c r="BE1" s="36">
        <v>44560</v>
      </c>
      <c r="BF1" s="37">
        <v>44561</v>
      </c>
      <c r="BG1" s="36">
        <v>44562</v>
      </c>
      <c r="BH1" s="36">
        <v>44563</v>
      </c>
      <c r="BI1" s="36">
        <v>44564</v>
      </c>
      <c r="BJ1" s="36">
        <v>44565</v>
      </c>
      <c r="BK1" s="36">
        <v>44566</v>
      </c>
      <c r="BL1" s="37">
        <v>44567</v>
      </c>
      <c r="BM1" s="36">
        <v>44568</v>
      </c>
      <c r="BN1" t="s">
        <v>59</v>
      </c>
    </row>
    <row r="2" spans="1:66" x14ac:dyDescent="0.2">
      <c r="A2" s="12" t="s">
        <v>16</v>
      </c>
      <c r="B2" s="5" t="s">
        <v>13</v>
      </c>
      <c r="C2" s="5"/>
      <c r="D2" s="5"/>
      <c r="E2" s="22"/>
      <c r="F2" s="23" t="s">
        <v>52</v>
      </c>
      <c r="G2" s="27">
        <f>Netzplan!G2</f>
        <v>5</v>
      </c>
      <c r="H2" s="27" t="str">
        <f>Netzplan!H2</f>
        <v>1</v>
      </c>
      <c r="I2" s="28">
        <f>Netzplan!I2</f>
        <v>1</v>
      </c>
      <c r="J2" s="38">
        <f>Netzplan!J2</f>
        <v>5</v>
      </c>
      <c r="K2" s="39">
        <f t="shared" ref="K2:K8" si="0">SUM(L2:BM2)</f>
        <v>5</v>
      </c>
      <c r="L2" s="40">
        <v>1</v>
      </c>
      <c r="M2" s="40">
        <v>1</v>
      </c>
      <c r="N2" s="40">
        <v>1</v>
      </c>
      <c r="O2" s="40">
        <v>1</v>
      </c>
      <c r="P2" s="40">
        <v>1</v>
      </c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41"/>
      <c r="AZ2" s="16"/>
      <c r="BA2" s="16"/>
      <c r="BB2" s="16"/>
      <c r="BC2" s="16"/>
      <c r="BD2" s="16"/>
      <c r="BE2" s="16"/>
      <c r="BF2" s="41"/>
      <c r="BG2" s="16"/>
      <c r="BH2" s="16"/>
      <c r="BI2" s="16"/>
      <c r="BJ2" s="16"/>
      <c r="BK2" s="16"/>
      <c r="BL2" s="41"/>
      <c r="BM2" s="16"/>
      <c r="BN2" t="s">
        <v>60</v>
      </c>
    </row>
    <row r="3" spans="1:66" x14ac:dyDescent="0.2">
      <c r="A3" s="14" t="s">
        <v>15</v>
      </c>
      <c r="B3" s="4" t="s">
        <v>12</v>
      </c>
      <c r="C3" s="4"/>
      <c r="D3" s="4"/>
      <c r="E3" s="26" t="s">
        <v>16</v>
      </c>
      <c r="F3" s="26" t="s">
        <v>54</v>
      </c>
      <c r="G3" s="27">
        <f>Netzplan!G3</f>
        <v>1</v>
      </c>
      <c r="H3" s="27" t="str">
        <f>Netzplan!H3</f>
        <v>1</v>
      </c>
      <c r="I3" s="28">
        <f>Netzplan!I3</f>
        <v>1</v>
      </c>
      <c r="J3" s="38">
        <f>Netzplan!J3</f>
        <v>1</v>
      </c>
      <c r="K3" s="39">
        <f t="shared" si="0"/>
        <v>1</v>
      </c>
      <c r="L3" s="16"/>
      <c r="M3" s="16"/>
      <c r="N3" s="16"/>
      <c r="O3" s="16"/>
      <c r="P3" s="16"/>
      <c r="Q3" s="16"/>
      <c r="R3" s="16"/>
      <c r="S3" s="40">
        <v>1</v>
      </c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41"/>
      <c r="AZ3" s="16"/>
      <c r="BA3" s="16"/>
      <c r="BB3" s="16"/>
      <c r="BC3" s="16"/>
      <c r="BD3" s="16"/>
      <c r="BE3" s="16"/>
      <c r="BF3" s="41"/>
      <c r="BG3" s="16"/>
      <c r="BH3" s="16"/>
      <c r="BI3" s="16"/>
      <c r="BJ3" s="16"/>
      <c r="BK3" s="16"/>
      <c r="BL3" s="41"/>
      <c r="BM3" s="16"/>
      <c r="BN3" t="s">
        <v>61</v>
      </c>
    </row>
    <row r="4" spans="1:66" x14ac:dyDescent="0.2">
      <c r="A4" s="14" t="s">
        <v>21</v>
      </c>
      <c r="B4" s="4" t="s">
        <v>18</v>
      </c>
      <c r="C4" s="4"/>
      <c r="D4" s="4"/>
      <c r="E4" s="26" t="s">
        <v>15</v>
      </c>
      <c r="F4" s="26" t="s">
        <v>33</v>
      </c>
      <c r="G4" s="27">
        <f>Netzplan!G4</f>
        <v>4</v>
      </c>
      <c r="H4" s="27" t="str">
        <f>Netzplan!H4</f>
        <v>1</v>
      </c>
      <c r="I4" s="28">
        <f>Netzplan!I4</f>
        <v>1</v>
      </c>
      <c r="J4" s="38">
        <f>Netzplan!J4</f>
        <v>4</v>
      </c>
      <c r="K4" s="39">
        <f t="shared" si="0"/>
        <v>4</v>
      </c>
      <c r="L4" s="16"/>
      <c r="M4" s="16"/>
      <c r="N4" s="16"/>
      <c r="O4" s="16"/>
      <c r="P4" s="16"/>
      <c r="Q4" s="16"/>
      <c r="R4" s="16"/>
      <c r="S4" s="16"/>
      <c r="T4" s="40">
        <v>1</v>
      </c>
      <c r="U4" s="40">
        <v>1</v>
      </c>
      <c r="V4" s="40">
        <v>1</v>
      </c>
      <c r="W4" s="40">
        <v>1</v>
      </c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41"/>
      <c r="AZ4" s="16"/>
      <c r="BA4" s="16"/>
      <c r="BB4" s="16"/>
      <c r="BC4" s="16"/>
      <c r="BD4" s="16"/>
      <c r="BE4" s="16"/>
      <c r="BF4" s="41"/>
      <c r="BG4" s="16"/>
      <c r="BH4" s="16"/>
      <c r="BI4" s="16"/>
      <c r="BJ4" s="16"/>
      <c r="BK4" s="16"/>
      <c r="BL4" s="41"/>
      <c r="BM4" s="16"/>
      <c r="BN4" t="s">
        <v>61</v>
      </c>
    </row>
    <row r="5" spans="1:66" x14ac:dyDescent="0.2">
      <c r="A5" s="14" t="s">
        <v>27</v>
      </c>
      <c r="B5" s="4" t="s">
        <v>24</v>
      </c>
      <c r="C5" s="4"/>
      <c r="D5" s="4"/>
      <c r="E5" s="26" t="s">
        <v>15</v>
      </c>
      <c r="F5" s="26" t="s">
        <v>32</v>
      </c>
      <c r="G5" s="27">
        <f>Netzplan!G5</f>
        <v>3</v>
      </c>
      <c r="H5" s="27" t="str">
        <f>Netzplan!H5</f>
        <v>1</v>
      </c>
      <c r="I5" s="28">
        <f>Netzplan!I5</f>
        <v>1</v>
      </c>
      <c r="J5" s="38">
        <f>Netzplan!J5</f>
        <v>3</v>
      </c>
      <c r="K5" s="39">
        <f t="shared" si="0"/>
        <v>3</v>
      </c>
      <c r="L5" s="16"/>
      <c r="M5" s="16"/>
      <c r="N5" s="16"/>
      <c r="O5" s="16"/>
      <c r="P5" s="16"/>
      <c r="Q5" s="16"/>
      <c r="R5" s="16"/>
      <c r="S5" s="16"/>
      <c r="T5" s="40">
        <v>1</v>
      </c>
      <c r="U5" s="40">
        <v>1</v>
      </c>
      <c r="V5" s="40">
        <v>1</v>
      </c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41"/>
      <c r="AZ5" s="16"/>
      <c r="BA5" s="16"/>
      <c r="BB5" s="16"/>
      <c r="BC5" s="16"/>
      <c r="BD5" s="16"/>
      <c r="BE5" s="16"/>
      <c r="BF5" s="41"/>
      <c r="BG5" s="16"/>
      <c r="BH5" s="16"/>
      <c r="BI5" s="16"/>
      <c r="BJ5" s="16"/>
      <c r="BK5" s="16"/>
      <c r="BL5" s="41"/>
      <c r="BM5" s="16"/>
      <c r="BN5" t="s">
        <v>61</v>
      </c>
    </row>
    <row r="6" spans="1:66" x14ac:dyDescent="0.2">
      <c r="A6" s="14" t="s">
        <v>32</v>
      </c>
      <c r="B6" s="4" t="s">
        <v>30</v>
      </c>
      <c r="C6" s="4"/>
      <c r="D6" s="4"/>
      <c r="E6" s="29" t="s">
        <v>27</v>
      </c>
      <c r="F6" s="29" t="s">
        <v>33</v>
      </c>
      <c r="G6" s="27">
        <f>Netzplan!G6</f>
        <v>7</v>
      </c>
      <c r="H6" s="27" t="str">
        <f>Netzplan!H6</f>
        <v>1</v>
      </c>
      <c r="I6" s="28">
        <f>Netzplan!I6</f>
        <v>1</v>
      </c>
      <c r="J6" s="38">
        <f>Netzplan!J6</f>
        <v>7</v>
      </c>
      <c r="K6" s="39">
        <f t="shared" si="0"/>
        <v>5</v>
      </c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40">
        <v>1</v>
      </c>
      <c r="X6" s="16"/>
      <c r="Y6" s="16"/>
      <c r="Z6" s="40">
        <v>1</v>
      </c>
      <c r="AA6" s="40">
        <v>1</v>
      </c>
      <c r="AB6" s="40">
        <v>1</v>
      </c>
      <c r="AC6" s="40">
        <v>1</v>
      </c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41"/>
      <c r="AZ6" s="16"/>
      <c r="BA6" s="16"/>
      <c r="BB6" s="16"/>
      <c r="BC6" s="16"/>
      <c r="BD6" s="16"/>
      <c r="BE6" s="16"/>
      <c r="BF6" s="41"/>
      <c r="BG6" s="16"/>
      <c r="BH6" s="16"/>
      <c r="BI6" s="16"/>
      <c r="BJ6" s="16"/>
      <c r="BK6" s="16"/>
      <c r="BL6" s="41"/>
      <c r="BM6" s="16"/>
      <c r="BN6" t="s">
        <v>62</v>
      </c>
    </row>
    <row r="7" spans="1:66" x14ac:dyDescent="0.2">
      <c r="A7" s="14" t="s">
        <v>22</v>
      </c>
      <c r="B7" s="4" t="s">
        <v>19</v>
      </c>
      <c r="C7" s="4"/>
      <c r="D7" s="4"/>
      <c r="E7" s="26" t="s">
        <v>16</v>
      </c>
      <c r="F7" s="26" t="s">
        <v>28</v>
      </c>
      <c r="G7" s="27">
        <f>Netzplan!G7</f>
        <v>1</v>
      </c>
      <c r="H7" s="27" t="str">
        <f>Netzplan!H7</f>
        <v>1</v>
      </c>
      <c r="I7" s="28">
        <f>Netzplan!I7</f>
        <v>1</v>
      </c>
      <c r="J7" s="38">
        <f>Netzplan!J7</f>
        <v>1</v>
      </c>
      <c r="K7" s="39">
        <f t="shared" si="0"/>
        <v>1</v>
      </c>
      <c r="L7" s="16"/>
      <c r="M7" s="16"/>
      <c r="N7" s="16"/>
      <c r="O7" s="16"/>
      <c r="P7" s="16"/>
      <c r="Q7" s="16"/>
      <c r="R7" s="16"/>
      <c r="S7" s="42"/>
      <c r="T7" s="16">
        <v>1</v>
      </c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41"/>
      <c r="AZ7" s="16"/>
      <c r="BA7" s="16"/>
      <c r="BB7" s="43"/>
      <c r="BC7" s="43"/>
      <c r="BD7" s="43"/>
      <c r="BE7" s="43"/>
      <c r="BF7" s="41"/>
      <c r="BG7" s="16"/>
      <c r="BH7" s="16"/>
      <c r="BI7" s="16"/>
      <c r="BJ7" s="16"/>
      <c r="BK7" s="16"/>
      <c r="BL7" s="41"/>
      <c r="BM7" s="16"/>
      <c r="BN7" t="s">
        <v>60</v>
      </c>
    </row>
    <row r="8" spans="1:66" x14ac:dyDescent="0.2">
      <c r="A8" s="14" t="s">
        <v>28</v>
      </c>
      <c r="B8" s="4" t="s">
        <v>25</v>
      </c>
      <c r="C8" s="4"/>
      <c r="D8" s="4"/>
      <c r="E8" s="29" t="s">
        <v>22</v>
      </c>
      <c r="F8" s="29" t="s">
        <v>55</v>
      </c>
      <c r="G8" s="27">
        <f>Netzplan!G8</f>
        <v>3</v>
      </c>
      <c r="H8" s="27" t="str">
        <f>Netzplan!H8</f>
        <v>1</v>
      </c>
      <c r="I8" s="28">
        <f>Netzplan!I8</f>
        <v>1</v>
      </c>
      <c r="J8" s="38">
        <f>Netzplan!J8</f>
        <v>3</v>
      </c>
      <c r="K8" s="39">
        <f t="shared" si="0"/>
        <v>3</v>
      </c>
      <c r="L8" s="16"/>
      <c r="M8" s="16"/>
      <c r="N8" s="16"/>
      <c r="O8" s="16"/>
      <c r="P8" s="16"/>
      <c r="Q8" s="16"/>
      <c r="R8" s="16"/>
      <c r="S8" s="16"/>
      <c r="T8" s="40"/>
      <c r="U8" s="40">
        <v>1</v>
      </c>
      <c r="V8" s="40">
        <v>1</v>
      </c>
      <c r="W8" s="16">
        <v>1</v>
      </c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41"/>
      <c r="AZ8" s="16"/>
      <c r="BA8" s="16"/>
      <c r="BB8" s="16"/>
      <c r="BC8" s="16"/>
      <c r="BD8" s="16"/>
      <c r="BE8" s="16"/>
      <c r="BF8" s="41"/>
      <c r="BG8" s="16"/>
      <c r="BH8" s="16"/>
      <c r="BI8" s="16"/>
      <c r="BJ8" s="16"/>
      <c r="BK8" s="16"/>
      <c r="BL8" s="41"/>
      <c r="BM8" s="16"/>
      <c r="BN8" t="s">
        <v>60</v>
      </c>
    </row>
    <row r="9" spans="1:66" x14ac:dyDescent="0.2">
      <c r="A9" s="14"/>
      <c r="B9" s="1" t="s">
        <v>63</v>
      </c>
      <c r="C9" s="1"/>
      <c r="D9" s="1"/>
      <c r="E9" s="29"/>
      <c r="F9" s="29"/>
      <c r="G9" s="27"/>
      <c r="H9" s="27"/>
      <c r="I9" s="28"/>
      <c r="J9" s="38"/>
      <c r="K9" s="39"/>
      <c r="L9" s="16"/>
      <c r="M9" s="16"/>
      <c r="N9" s="16"/>
      <c r="O9" s="16"/>
      <c r="P9" s="16"/>
      <c r="Q9" s="16"/>
      <c r="R9" s="16"/>
      <c r="S9" s="16"/>
      <c r="T9" s="40"/>
      <c r="U9" s="40"/>
      <c r="V9" s="40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41"/>
      <c r="AZ9" s="16"/>
      <c r="BA9" s="16"/>
      <c r="BB9" s="16"/>
      <c r="BC9" s="16"/>
      <c r="BD9" s="16"/>
      <c r="BE9" s="16"/>
      <c r="BF9" s="41"/>
      <c r="BG9" s="16"/>
      <c r="BH9" s="16"/>
      <c r="BI9" s="16"/>
      <c r="BJ9" s="16"/>
      <c r="BK9" s="16"/>
      <c r="BL9" s="41"/>
      <c r="BM9" s="16"/>
      <c r="BN9" t="s">
        <v>64</v>
      </c>
    </row>
    <row r="10" spans="1:66" x14ac:dyDescent="0.2">
      <c r="A10" s="14" t="s">
        <v>33</v>
      </c>
      <c r="B10" s="4" t="s">
        <v>31</v>
      </c>
      <c r="C10" s="4"/>
      <c r="D10" s="4"/>
      <c r="E10" s="29" t="s">
        <v>56</v>
      </c>
      <c r="F10" s="29" t="s">
        <v>35</v>
      </c>
      <c r="G10" s="27">
        <f>Netzplan!G9</f>
        <v>2</v>
      </c>
      <c r="H10" s="27" t="str">
        <f>Netzplan!H9</f>
        <v>1</v>
      </c>
      <c r="I10" s="28">
        <f>Netzplan!I9</f>
        <v>1</v>
      </c>
      <c r="J10" s="38">
        <f>Netzplan!J9</f>
        <v>2</v>
      </c>
      <c r="K10" s="39">
        <f>SUM(L10:BM10)</f>
        <v>2</v>
      </c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40"/>
      <c r="AE10" s="16"/>
      <c r="AF10" s="16"/>
      <c r="AG10" s="40">
        <v>1</v>
      </c>
      <c r="AH10" s="16">
        <v>1</v>
      </c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41"/>
      <c r="AZ10" s="16"/>
      <c r="BA10" s="16"/>
      <c r="BB10" s="16"/>
      <c r="BC10" s="16"/>
      <c r="BD10" s="16"/>
      <c r="BE10" s="16"/>
      <c r="BF10" s="41"/>
      <c r="BG10" s="16"/>
      <c r="BH10" s="16"/>
      <c r="BI10" s="16"/>
      <c r="BJ10" s="16"/>
      <c r="BK10" s="16"/>
      <c r="BL10" s="41"/>
      <c r="BM10" s="16"/>
      <c r="BN10" t="s">
        <v>64</v>
      </c>
    </row>
    <row r="11" spans="1:66" x14ac:dyDescent="0.2">
      <c r="A11" s="14" t="s">
        <v>35</v>
      </c>
      <c r="B11" s="4" t="s">
        <v>34</v>
      </c>
      <c r="C11" s="4"/>
      <c r="D11" s="4"/>
      <c r="E11" s="29" t="s">
        <v>33</v>
      </c>
      <c r="F11" s="29" t="s">
        <v>37</v>
      </c>
      <c r="G11" s="27">
        <f>Netzplan!G10</f>
        <v>2</v>
      </c>
      <c r="H11" s="27" t="str">
        <f>Netzplan!H10</f>
        <v>1</v>
      </c>
      <c r="I11" s="28">
        <f>Netzplan!I10</f>
        <v>1</v>
      </c>
      <c r="J11" s="38">
        <f>Netzplan!J10</f>
        <v>2</v>
      </c>
      <c r="K11" s="39">
        <f>SUM(L11:BM11)</f>
        <v>2</v>
      </c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40"/>
      <c r="AI11" s="40">
        <v>1</v>
      </c>
      <c r="AJ11" s="16">
        <v>1</v>
      </c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41"/>
      <c r="AZ11" s="16"/>
      <c r="BA11" s="16"/>
      <c r="BB11" s="16"/>
      <c r="BC11" s="16"/>
      <c r="BD11" s="16"/>
      <c r="BE11" s="16"/>
      <c r="BF11" s="41"/>
      <c r="BG11" s="16"/>
      <c r="BH11" s="16"/>
      <c r="BI11" s="16"/>
      <c r="BJ11" s="16"/>
      <c r="BK11" s="16"/>
      <c r="BL11" s="41"/>
      <c r="BM11" s="16"/>
      <c r="BN11" t="s">
        <v>60</v>
      </c>
    </row>
    <row r="12" spans="1:66" x14ac:dyDescent="0.2">
      <c r="A12" s="14" t="s">
        <v>37</v>
      </c>
      <c r="B12" s="4" t="s">
        <v>36</v>
      </c>
      <c r="C12" s="4"/>
      <c r="D12" s="4"/>
      <c r="E12" s="29" t="s">
        <v>35</v>
      </c>
      <c r="F12" s="29" t="s">
        <v>23</v>
      </c>
      <c r="G12" s="27">
        <f>Netzplan!G11</f>
        <v>2</v>
      </c>
      <c r="H12" s="27" t="str">
        <f>Netzplan!H11</f>
        <v>1</v>
      </c>
      <c r="I12" s="28">
        <f>Netzplan!I11</f>
        <v>1</v>
      </c>
      <c r="J12" s="38">
        <f>Netzplan!J11</f>
        <v>2</v>
      </c>
      <c r="K12" s="39">
        <f>SUM(L12:BM12)</f>
        <v>2</v>
      </c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J12" s="40"/>
      <c r="AK12" s="40">
        <v>1</v>
      </c>
      <c r="AL12" s="16"/>
      <c r="AM12" s="16"/>
      <c r="AN12" s="16">
        <v>1</v>
      </c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41"/>
      <c r="AZ12" s="16"/>
      <c r="BA12" s="16"/>
      <c r="BB12" s="16"/>
      <c r="BC12" s="16"/>
      <c r="BD12" s="16"/>
      <c r="BE12" s="16"/>
      <c r="BF12" s="41"/>
      <c r="BG12" s="16"/>
      <c r="BH12" s="16"/>
      <c r="BI12" s="16"/>
      <c r="BJ12" s="16"/>
      <c r="BK12" s="16"/>
      <c r="BL12" s="41"/>
      <c r="BM12" s="16"/>
      <c r="BN12" t="s">
        <v>60</v>
      </c>
    </row>
    <row r="13" spans="1:66" x14ac:dyDescent="0.2">
      <c r="A13" s="14" t="s">
        <v>17</v>
      </c>
      <c r="B13" s="4" t="s">
        <v>57</v>
      </c>
      <c r="C13" s="4"/>
      <c r="D13" s="4"/>
      <c r="E13" s="29" t="s">
        <v>28</v>
      </c>
      <c r="F13" s="29" t="s">
        <v>44</v>
      </c>
      <c r="G13" s="27">
        <f>Netzplan!G12</f>
        <v>10</v>
      </c>
      <c r="H13" s="27">
        <f>Netzplan!H12</f>
        <v>1</v>
      </c>
      <c r="I13" s="28">
        <f>Netzplan!I12</f>
        <v>1</v>
      </c>
      <c r="J13" s="38">
        <f>Netzplan!J12</f>
        <v>10</v>
      </c>
      <c r="K13" s="39">
        <f>SUM(L13:BM13)</f>
        <v>20</v>
      </c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40"/>
      <c r="X13" s="16"/>
      <c r="Y13" s="16"/>
      <c r="Z13" s="40">
        <v>1</v>
      </c>
      <c r="AA13" s="40">
        <v>1</v>
      </c>
      <c r="AB13" s="40">
        <v>1</v>
      </c>
      <c r="AC13" s="40">
        <v>1</v>
      </c>
      <c r="AD13" s="40">
        <v>1</v>
      </c>
      <c r="AE13" s="16"/>
      <c r="AF13" s="16"/>
      <c r="AG13" s="40">
        <v>1</v>
      </c>
      <c r="AH13" s="40">
        <v>1</v>
      </c>
      <c r="AI13" s="40">
        <v>1</v>
      </c>
      <c r="AJ13" s="40">
        <v>1</v>
      </c>
      <c r="AK13" s="40">
        <v>1</v>
      </c>
      <c r="AL13" s="16"/>
      <c r="AM13" s="16"/>
      <c r="AN13" s="40">
        <v>1</v>
      </c>
      <c r="AO13" s="40">
        <v>1</v>
      </c>
      <c r="AP13" s="40">
        <v>1</v>
      </c>
      <c r="AQ13" s="40">
        <v>1</v>
      </c>
      <c r="AR13" s="40">
        <v>1</v>
      </c>
      <c r="AS13" s="16"/>
      <c r="AT13" s="16"/>
      <c r="AU13" s="40">
        <v>1</v>
      </c>
      <c r="AV13" s="40">
        <v>1</v>
      </c>
      <c r="AW13" s="40">
        <v>1</v>
      </c>
      <c r="AX13" s="40">
        <v>1</v>
      </c>
      <c r="AY13" s="41"/>
      <c r="AZ13" s="16"/>
      <c r="BA13" s="16"/>
      <c r="BB13" s="16">
        <v>1</v>
      </c>
      <c r="BC13" s="16"/>
      <c r="BD13" s="16"/>
      <c r="BE13" s="16"/>
      <c r="BF13" s="41"/>
      <c r="BG13" s="16"/>
      <c r="BH13" s="16"/>
      <c r="BJ13" s="16"/>
      <c r="BK13" s="16"/>
      <c r="BL13" s="41"/>
      <c r="BM13" s="16"/>
      <c r="BN13" t="s">
        <v>64</v>
      </c>
    </row>
    <row r="14" spans="1:66" x14ac:dyDescent="0.2">
      <c r="A14" s="14"/>
      <c r="B14" s="1" t="s">
        <v>65</v>
      </c>
      <c r="C14" s="1"/>
      <c r="D14" s="1"/>
      <c r="E14" s="29"/>
      <c r="F14" s="29"/>
      <c r="G14" s="27"/>
      <c r="H14" s="27"/>
      <c r="I14" s="28"/>
      <c r="J14" s="38"/>
      <c r="K14" s="39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40"/>
      <c r="X14" s="16"/>
      <c r="Y14" s="16"/>
      <c r="Z14" s="40"/>
      <c r="AA14" s="40"/>
      <c r="AB14" s="40"/>
      <c r="AC14" s="40"/>
      <c r="AD14" s="40"/>
      <c r="AE14" s="16"/>
      <c r="AF14" s="16"/>
      <c r="AG14" s="40"/>
      <c r="AH14" s="40"/>
      <c r="AI14" s="40"/>
      <c r="AJ14" s="40"/>
      <c r="AK14" s="40"/>
      <c r="AL14" s="16"/>
      <c r="AM14" s="16"/>
      <c r="AN14" s="40"/>
      <c r="AO14" s="40"/>
      <c r="AP14" s="40"/>
      <c r="AQ14" s="40"/>
      <c r="AR14" s="40"/>
      <c r="AS14" s="16"/>
      <c r="AT14" s="16"/>
      <c r="AU14" s="40"/>
      <c r="AV14" s="40"/>
      <c r="AW14" s="40"/>
      <c r="AX14" s="40"/>
      <c r="AY14" s="41"/>
      <c r="AZ14" s="16"/>
      <c r="BA14" s="16"/>
      <c r="BB14" s="16"/>
      <c r="BC14" s="16"/>
      <c r="BD14" s="16"/>
      <c r="BE14" s="16"/>
      <c r="BF14" s="41"/>
      <c r="BG14" s="16"/>
      <c r="BH14" s="16"/>
      <c r="BJ14" s="16"/>
      <c r="BK14" s="16"/>
      <c r="BL14" s="41"/>
      <c r="BM14" s="16"/>
      <c r="BN14" t="s">
        <v>60</v>
      </c>
    </row>
    <row r="15" spans="1:66" x14ac:dyDescent="0.2">
      <c r="A15" s="14" t="s">
        <v>23</v>
      </c>
      <c r="B15" s="4" t="s">
        <v>20</v>
      </c>
      <c r="C15" s="4"/>
      <c r="D15" s="4"/>
      <c r="E15" s="29" t="s">
        <v>37</v>
      </c>
      <c r="F15" s="29" t="s">
        <v>41</v>
      </c>
      <c r="G15" s="27">
        <f>Netzplan!G13</f>
        <v>3</v>
      </c>
      <c r="H15" s="27" t="str">
        <f>Netzplan!H13</f>
        <v>1</v>
      </c>
      <c r="I15" s="28">
        <f>Netzplan!I13</f>
        <v>1</v>
      </c>
      <c r="J15" s="38">
        <f>Netzplan!J13</f>
        <v>3</v>
      </c>
      <c r="K15" s="39">
        <f>SUM(L15:BM15)</f>
        <v>3</v>
      </c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L15" s="16"/>
      <c r="AM15" s="16"/>
      <c r="AN15" s="40"/>
      <c r="AO15" s="40">
        <v>1</v>
      </c>
      <c r="AP15" s="40">
        <v>1</v>
      </c>
      <c r="AQ15" s="16">
        <v>1</v>
      </c>
      <c r="AR15" s="16"/>
      <c r="AS15" s="16"/>
      <c r="AT15" s="16"/>
      <c r="AU15" s="16"/>
      <c r="AV15" s="16"/>
      <c r="AW15" s="16"/>
      <c r="AX15" s="16"/>
      <c r="AY15" s="41"/>
      <c r="AZ15" s="16"/>
      <c r="BA15" s="16"/>
      <c r="BB15" s="16"/>
      <c r="BC15" s="16"/>
      <c r="BD15" s="16"/>
      <c r="BE15" s="16"/>
      <c r="BF15" s="41"/>
      <c r="BG15" s="16"/>
      <c r="BH15" s="16"/>
      <c r="BI15" s="16"/>
      <c r="BJ15" s="16"/>
      <c r="BK15" s="16"/>
      <c r="BL15" s="41"/>
      <c r="BM15" s="16"/>
      <c r="BN15" t="s">
        <v>64</v>
      </c>
    </row>
    <row r="16" spans="1:66" x14ac:dyDescent="0.2">
      <c r="A16" s="14" t="s">
        <v>41</v>
      </c>
      <c r="B16" s="4" t="s">
        <v>40</v>
      </c>
      <c r="C16" s="4"/>
      <c r="D16" s="4"/>
      <c r="E16" s="29" t="s">
        <v>23</v>
      </c>
      <c r="F16" s="29" t="s">
        <v>29</v>
      </c>
      <c r="G16" s="27">
        <f>Netzplan!G14</f>
        <v>3</v>
      </c>
      <c r="H16" s="27" t="str">
        <f>Netzplan!H14</f>
        <v>1</v>
      </c>
      <c r="I16" s="28">
        <f>Netzplan!I14</f>
        <v>1</v>
      </c>
      <c r="J16" s="38">
        <f>Netzplan!J14</f>
        <v>3</v>
      </c>
      <c r="K16" s="39">
        <f>SUM(L16:BM16)</f>
        <v>3</v>
      </c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Q16" s="40"/>
      <c r="AR16" s="40">
        <v>1</v>
      </c>
      <c r="AS16" s="16"/>
      <c r="AT16" s="16"/>
      <c r="AU16" s="40">
        <v>1</v>
      </c>
      <c r="AV16" s="16">
        <v>1</v>
      </c>
      <c r="AW16" s="16"/>
      <c r="AX16" s="16"/>
      <c r="AY16" s="41"/>
      <c r="AZ16" s="16"/>
      <c r="BA16" s="16"/>
      <c r="BB16" s="16"/>
      <c r="BC16" s="16"/>
      <c r="BD16" s="16"/>
      <c r="BE16" s="16"/>
      <c r="BF16" s="41"/>
      <c r="BG16" s="16"/>
      <c r="BH16" s="16"/>
      <c r="BI16" s="16"/>
      <c r="BJ16" s="16"/>
      <c r="BK16" s="16"/>
      <c r="BL16" s="41"/>
      <c r="BM16" s="16"/>
      <c r="BN16" t="s">
        <v>60</v>
      </c>
    </row>
    <row r="17" spans="1:66" x14ac:dyDescent="0.2">
      <c r="A17" s="14"/>
      <c r="B17" s="1" t="s">
        <v>66</v>
      </c>
      <c r="C17" s="1"/>
      <c r="D17" s="1"/>
      <c r="E17" s="29"/>
      <c r="F17" s="29"/>
      <c r="G17" s="27"/>
      <c r="H17" s="27"/>
      <c r="I17" s="28"/>
      <c r="J17" s="38"/>
      <c r="K17" s="39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Q17" s="40"/>
      <c r="AR17" s="40"/>
      <c r="AS17" s="16"/>
      <c r="AT17" s="16"/>
      <c r="AU17" s="40"/>
      <c r="AV17" s="16"/>
      <c r="AW17" s="16"/>
      <c r="AX17" s="16"/>
      <c r="AY17" s="41"/>
      <c r="AZ17" s="16"/>
      <c r="BA17" s="16"/>
      <c r="BB17" s="16"/>
      <c r="BC17" s="16"/>
      <c r="BD17" s="16"/>
      <c r="BE17" s="16"/>
      <c r="BF17" s="41"/>
      <c r="BG17" s="16"/>
      <c r="BH17" s="16"/>
      <c r="BI17" s="16"/>
      <c r="BJ17" s="16"/>
      <c r="BK17" s="16"/>
      <c r="BL17" s="41"/>
      <c r="BM17" s="16"/>
      <c r="BN17" t="s">
        <v>64</v>
      </c>
    </row>
    <row r="18" spans="1:66" x14ac:dyDescent="0.2">
      <c r="A18" s="14" t="s">
        <v>29</v>
      </c>
      <c r="B18" s="4" t="s">
        <v>26</v>
      </c>
      <c r="C18" s="4"/>
      <c r="D18" s="4"/>
      <c r="E18" s="29" t="s">
        <v>41</v>
      </c>
      <c r="F18" s="29" t="s">
        <v>43</v>
      </c>
      <c r="G18" s="27">
        <f>Netzplan!G15</f>
        <v>1</v>
      </c>
      <c r="H18" s="27" t="str">
        <f>Netzplan!H15</f>
        <v>1</v>
      </c>
      <c r="I18" s="28">
        <f>Netzplan!I15</f>
        <v>1</v>
      </c>
      <c r="J18" s="38">
        <f>Netzplan!J15</f>
        <v>1</v>
      </c>
      <c r="K18" s="39">
        <f>SUM(L18:BM18)</f>
        <v>1</v>
      </c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40"/>
      <c r="AW18" s="16"/>
      <c r="AX18" s="16"/>
      <c r="AY18" s="41"/>
      <c r="AZ18" s="16"/>
      <c r="BA18" s="16"/>
      <c r="BB18" s="16">
        <v>1</v>
      </c>
      <c r="BC18" s="16"/>
      <c r="BD18" s="16"/>
      <c r="BE18" s="16"/>
      <c r="BF18" s="41"/>
      <c r="BG18" s="16"/>
      <c r="BH18" s="16"/>
      <c r="BI18" s="16"/>
      <c r="BJ18" s="16"/>
      <c r="BK18" s="16"/>
      <c r="BL18" s="41"/>
      <c r="BM18" s="16"/>
      <c r="BN18" t="s">
        <v>64</v>
      </c>
    </row>
    <row r="19" spans="1:66" x14ac:dyDescent="0.2">
      <c r="A19" s="14" t="s">
        <v>43</v>
      </c>
      <c r="B19" s="4" t="s">
        <v>42</v>
      </c>
      <c r="C19" s="4"/>
      <c r="D19" s="4"/>
      <c r="E19" s="29" t="s">
        <v>29</v>
      </c>
      <c r="F19" s="29" t="s">
        <v>44</v>
      </c>
      <c r="G19" s="27">
        <f>Netzplan!G16</f>
        <v>5</v>
      </c>
      <c r="H19" s="27" t="str">
        <f>Netzplan!H16</f>
        <v>1</v>
      </c>
      <c r="I19" s="28">
        <f>Netzplan!I16</f>
        <v>1</v>
      </c>
      <c r="J19" s="38">
        <f>Netzplan!J16</f>
        <v>5</v>
      </c>
      <c r="K19" s="39">
        <f>SUM(L19:BM19)</f>
        <v>3</v>
      </c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40"/>
      <c r="AX19" s="40"/>
      <c r="AY19" s="41"/>
      <c r="AZ19" s="16"/>
      <c r="BA19" s="16"/>
      <c r="BB19" s="40"/>
      <c r="BC19" s="16">
        <v>1</v>
      </c>
      <c r="BD19" s="16">
        <v>1</v>
      </c>
      <c r="BE19" s="16">
        <v>1</v>
      </c>
      <c r="BF19" s="41"/>
      <c r="BG19" s="16"/>
      <c r="BH19" s="16"/>
      <c r="BI19" s="16"/>
      <c r="BK19" s="16"/>
      <c r="BL19" s="41"/>
      <c r="BM19" s="16"/>
      <c r="BN19" t="s">
        <v>67</v>
      </c>
    </row>
    <row r="20" spans="1:66" x14ac:dyDescent="0.2">
      <c r="A20" s="17" t="s">
        <v>44</v>
      </c>
      <c r="B20" s="3" t="s">
        <v>45</v>
      </c>
      <c r="C20" s="3"/>
      <c r="D20" s="3"/>
      <c r="E20" s="31" t="s">
        <v>58</v>
      </c>
      <c r="F20" s="32"/>
      <c r="G20" s="33">
        <f>Netzplan!G17</f>
        <v>1</v>
      </c>
      <c r="H20" s="33" t="str">
        <f>Netzplan!H17</f>
        <v>1</v>
      </c>
      <c r="I20" s="44">
        <f>Netzplan!I17</f>
        <v>1</v>
      </c>
      <c r="J20" s="45">
        <f>Netzplan!J17</f>
        <v>1</v>
      </c>
      <c r="K20" s="39">
        <f>SUM(L20:BM20)</f>
        <v>1</v>
      </c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46"/>
      <c r="AZ20" s="18"/>
      <c r="BA20" s="18"/>
      <c r="BB20" s="18"/>
      <c r="BC20" s="40"/>
      <c r="BD20" s="18"/>
      <c r="BE20" s="18"/>
      <c r="BF20" s="46"/>
      <c r="BG20" s="18"/>
      <c r="BH20" s="18"/>
      <c r="BI20" s="18">
        <v>1</v>
      </c>
      <c r="BJ20" s="18"/>
      <c r="BK20" s="18"/>
      <c r="BL20" s="46"/>
      <c r="BM20" s="18"/>
      <c r="BN20" t="s">
        <v>60</v>
      </c>
    </row>
  </sheetData>
  <mergeCells count="20">
    <mergeCell ref="B16:D16"/>
    <mergeCell ref="B17:D17"/>
    <mergeCell ref="B18:D18"/>
    <mergeCell ref="B19:D19"/>
    <mergeCell ref="B20:D20"/>
    <mergeCell ref="B11:D11"/>
    <mergeCell ref="B12:D12"/>
    <mergeCell ref="B13:D13"/>
    <mergeCell ref="B14:D14"/>
    <mergeCell ref="B15:D15"/>
    <mergeCell ref="B6:D6"/>
    <mergeCell ref="B7:D7"/>
    <mergeCell ref="B8:D8"/>
    <mergeCell ref="B9:D9"/>
    <mergeCell ref="B10:D10"/>
    <mergeCell ref="B1:D1"/>
    <mergeCell ref="B2:D2"/>
    <mergeCell ref="B3:D3"/>
    <mergeCell ref="B4:D4"/>
    <mergeCell ref="B5:D5"/>
  </mergeCells>
  <conditionalFormatting sqref="K2:K20">
    <cfRule type="expression" dxfId="2" priority="4">
      <formula>IF(K2&lt;&gt;J2,TRUE())</formula>
    </cfRule>
  </conditionalFormatting>
  <conditionalFormatting sqref="L1:BM10 AI11:BM11 L11:AH14 AJ12:BM12 AI13:BA14 BF13:BH14 BJ13:BM14 L15:AJ15 AL15:BM15 L16:AO17 AQ16:BM17 L18:AT18 AV18:BM18 L19:AU19 AW19:BI19 BK19:BM19 L20:BA20 BC20:BM20">
    <cfRule type="expression" dxfId="1" priority="2">
      <formula>IF(OR(WEEKDAY(L$1)=7,WEEKDAY(L$1)=1),1,0)</formula>
    </cfRule>
  </conditionalFormatting>
  <conditionalFormatting sqref="L2:BM20">
    <cfRule type="cellIs" dxfId="0" priority="3" operator="equal">
      <formula>1</formula>
    </cfRule>
  </conditionalFormatting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Roman,Standard"&amp;12&amp;A</oddHeader>
    <oddFooter>&amp;C&amp;"Times New Roman,Standard"&amp;12Seite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PSP</vt:lpstr>
      <vt:lpstr>Netzplan</vt:lpstr>
      <vt:lpstr>Gantt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Sebastian Meisel</dc:creator>
  <dc:description/>
  <cp:lastModifiedBy>Sebastian Meisel</cp:lastModifiedBy>
  <cp:revision>20</cp:revision>
  <dcterms:created xsi:type="dcterms:W3CDTF">2021-11-08T08:45:00Z</dcterms:created>
  <dcterms:modified xsi:type="dcterms:W3CDTF">2023-09-28T11:08:18Z</dcterms:modified>
  <dc:language>de-DE</dc:language>
</cp:coreProperties>
</file>