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E31FB616-128D-4472-A202-76391D1126C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3" sheetId="3" r:id="rId2"/>
    <sheet name="Übung2" sheetId="2" r:id="rId3"/>
    <sheet name="Übung 4" sheetId="4" r:id="rId4"/>
    <sheet name="FeiertageMV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9" i="1"/>
  <c r="J6" i="1"/>
  <c r="U22" i="1" l="1"/>
  <c r="K3" i="1" l="1"/>
  <c r="F17" i="1" s="1"/>
  <c r="K4" i="1"/>
  <c r="F22" i="1" s="1"/>
  <c r="K5" i="1"/>
  <c r="K17" i="1" s="1"/>
  <c r="K6" i="1"/>
  <c r="K22" i="1" s="1"/>
  <c r="K7" i="1"/>
  <c r="K27" i="1" s="1"/>
  <c r="K8" i="1"/>
  <c r="P17" i="1" s="1"/>
  <c r="K9" i="1"/>
  <c r="P22" i="1" s="1"/>
  <c r="K10" i="1"/>
  <c r="P27" i="1" s="1"/>
  <c r="K11" i="1"/>
  <c r="U17" i="1" s="1"/>
  <c r="K12" i="1"/>
  <c r="K13" i="1"/>
  <c r="Z17" i="1" s="1"/>
  <c r="K2" i="1"/>
  <c r="A17" i="1" s="1"/>
  <c r="C15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F20" i="1" l="1"/>
  <c r="H20" i="1" s="1"/>
  <c r="F15" i="1"/>
  <c r="H15" i="1" s="1"/>
  <c r="AB20" i="4"/>
  <c r="Z20" i="4" s="1"/>
  <c r="G28" i="4"/>
  <c r="K26" i="4"/>
  <c r="M26" i="4" s="1"/>
  <c r="Z15" i="3"/>
  <c r="AA14" i="3"/>
  <c r="R21" i="3"/>
  <c r="F12" i="3"/>
  <c r="F18" i="3"/>
  <c r="F24" i="3"/>
  <c r="K15" i="1" l="1"/>
  <c r="M15" i="1" s="1"/>
  <c r="K25" i="1"/>
  <c r="M25" i="1" s="1"/>
  <c r="P25" i="1" s="1"/>
  <c r="R25" i="1" s="1"/>
  <c r="K20" i="1"/>
  <c r="M20" i="1" s="1"/>
  <c r="P20" i="1" s="1"/>
  <c r="R20" i="1" s="1"/>
  <c r="U20" i="1" s="1"/>
  <c r="W20" i="1" s="1"/>
  <c r="W23" i="4"/>
  <c r="W17" i="4"/>
  <c r="AA19" i="4"/>
  <c r="P15" i="1" l="1"/>
  <c r="R15" i="1" s="1"/>
  <c r="U15" i="1" s="1"/>
  <c r="W15" i="1" s="1"/>
  <c r="Z15" i="1" s="1"/>
  <c r="AB15" i="1" s="1"/>
  <c r="AB18" i="1" s="1"/>
  <c r="U17" i="4"/>
  <c r="R17" i="4" s="1"/>
  <c r="V16" i="4"/>
  <c r="U23" i="4"/>
  <c r="R23" i="4" s="1"/>
  <c r="V22" i="4"/>
  <c r="Z18" i="1" l="1"/>
  <c r="AA17" i="1"/>
  <c r="P23" i="4"/>
  <c r="Q22" i="4"/>
  <c r="P17" i="4"/>
  <c r="H17" i="4" s="1"/>
  <c r="Q16" i="4"/>
  <c r="W18" i="1" l="1"/>
  <c r="W23" i="1"/>
  <c r="F17" i="4"/>
  <c r="G16" i="4"/>
  <c r="M29" i="4"/>
  <c r="L28" i="4" s="1"/>
  <c r="M23" i="4"/>
  <c r="U23" i="1" l="1"/>
  <c r="V22" i="1"/>
  <c r="U18" i="1"/>
  <c r="R18" i="1" s="1"/>
  <c r="V17" i="1"/>
  <c r="K23" i="4"/>
  <c r="H23" i="4" s="1"/>
  <c r="L22" i="4"/>
  <c r="Q17" i="1" l="1"/>
  <c r="P18" i="1"/>
  <c r="M18" i="1" s="1"/>
  <c r="R23" i="1"/>
  <c r="R28" i="1"/>
  <c r="G22" i="4"/>
  <c r="F23" i="4"/>
  <c r="C17" i="4" s="1"/>
  <c r="K18" i="1" l="1"/>
  <c r="H18" i="1" s="1"/>
  <c r="L17" i="1"/>
  <c r="P28" i="1"/>
  <c r="M28" i="1" s="1"/>
  <c r="Q27" i="1"/>
  <c r="P23" i="1"/>
  <c r="M23" i="1" s="1"/>
  <c r="Q22" i="1"/>
  <c r="A17" i="4"/>
  <c r="B16" i="4"/>
  <c r="F18" i="1" l="1"/>
  <c r="G17" i="1"/>
  <c r="K28" i="1"/>
  <c r="L27" i="1"/>
  <c r="K23" i="1"/>
  <c r="H23" i="1" s="1"/>
  <c r="L22" i="1"/>
  <c r="G22" i="1" l="1"/>
  <c r="F23" i="1"/>
  <c r="C18" i="1" s="1"/>
  <c r="B17" i="1" l="1"/>
  <c r="A18" i="1"/>
</calcChain>
</file>

<file path=xl/sharedStrings.xml><?xml version="1.0" encoding="utf-8"?>
<sst xmlns="http://schemas.openxmlformats.org/spreadsheetml/2006/main" count="257" uniqueCount="59">
  <si>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</si>
  <si>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</si>
  <si>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</si>
  <si>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</si>
  <si>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</si>
  <si>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</si>
  <si>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</si>
  <si>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</si>
  <si>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</si>
  <si>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</si>
  <si>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</si>
  <si>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</si>
  <si>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</si>
  <si>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</si>
  <si>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</si>
  <si>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</si>
  <si>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</si>
  <si>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</si>
  <si>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</si>
  <si>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</si>
  <si>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</si>
  <si>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</si>
  <si>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</si>
  <si>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</si>
  <si>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</si>
  <si>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</si>
  <si>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</si>
  <si>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</si>
  <si>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</si>
  <si>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</si>
  <si>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</si>
  <si>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</si>
  <si>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</si>
  <si>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</si>
  <si>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</si>
  <si>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</si>
  <si>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</si>
  <si>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</si>
  <si>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</si>
  <si>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</si>
  <si>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</si>
  <si>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</si>
  <si>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</si>
  <si>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</si>
  <si>
    <t>Datum</t>
  </si>
  <si>
    <t>Feiertag</t>
  </si>
  <si>
    <t>Neujahr</t>
  </si>
  <si>
    <t>Gründonnerstag</t>
  </si>
  <si>
    <t>Karfreitag</t>
  </si>
  <si>
    <t>Ostersonntag</t>
  </si>
  <si>
    <t>Ostermontag</t>
  </si>
  <si>
    <t>Tag der Arbeit</t>
  </si>
  <si>
    <t>Christi Himmelfahrt</t>
  </si>
  <si>
    <t>Pfingstsonntag</t>
  </si>
  <si>
    <t>Pfingstmontag</t>
  </si>
  <si>
    <t>Tag der Deutschen Einheit</t>
  </si>
  <si>
    <t>Reformationstag</t>
  </si>
  <si>
    <t>1. Weihnachtsfeiertag</t>
  </si>
  <si>
    <t>2. Weihnachtsfeiertag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</si>
</sst>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20" xfId="0" applyNumberFormat="1" applyBorder="1" applyAlignment="1">
      <alignment textRotation="45"/>
    </xf>
    <xf numFmtId="0" fontId="0" fillId="0" borderId="20" xfId="0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63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rgb="FFFF0000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theme="0"/>
      </font>
      <fill>
        <patternFill>
          <bgColor theme="5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rgb="FFFF0000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7"/>
  <sheetViews>
    <sheetView tabSelected="1" zoomScale="160" zoomScaleNormal="160" workbookViewId="0">
      <selection activeCell="M4" sqref="M4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  <col min="13" max="13" width="4.42578125" bestFit="1" customWidth="1"/>
    <col min="29" max="29" width="4.42578125" bestFit="1" customWidth="1"/>
    <col min="32" max="35" width="4.42578125" bestFit="1" customWidth="1"/>
  </cols>
  <sheetData>
    <row r="1" spans="1:66" ht="45">
      <c r="A1" s="2" t="s">
        <v>0</v>
      </c>
      <c r="B1" s="47" t="s">
        <v>1</v>
      </c>
      <c r="C1" s="47"/>
      <c r="D1" s="47"/>
      <c r="E1" s="47" t="s">
        <v>2</v>
      </c>
      <c r="F1" s="47"/>
      <c r="G1" s="47"/>
      <c r="H1" s="2" t="s">
        <v>41</v>
      </c>
      <c r="I1" s="2" t="s">
        <v>42</v>
      </c>
      <c r="J1" s="2" t="s">
        <v>43</v>
      </c>
      <c r="K1" s="2" t="s">
        <v>3</v>
      </c>
      <c r="L1" s="42" t="s">
        <v>4</v>
      </c>
      <c r="M1" s="44">
        <v>45208</v>
      </c>
      <c r="N1" s="44">
        <v>45209</v>
      </c>
      <c r="O1" s="44">
        <v>45210</v>
      </c>
      <c r="P1" s="44">
        <v>45211</v>
      </c>
      <c r="Q1" s="44">
        <v>45212</v>
      </c>
      <c r="R1" s="44">
        <v>45213</v>
      </c>
      <c r="S1" s="44">
        <v>45214</v>
      </c>
      <c r="T1" s="44">
        <v>45215</v>
      </c>
      <c r="U1" s="44">
        <v>45216</v>
      </c>
      <c r="V1" s="44">
        <v>45217</v>
      </c>
      <c r="W1" s="44">
        <v>45218</v>
      </c>
      <c r="X1" s="44">
        <v>45219</v>
      </c>
      <c r="Y1" s="44">
        <v>45220</v>
      </c>
      <c r="Z1" s="44">
        <v>45221</v>
      </c>
      <c r="AA1" s="44">
        <v>45222</v>
      </c>
      <c r="AB1" s="44">
        <v>45223</v>
      </c>
      <c r="AC1" s="44">
        <v>45224</v>
      </c>
      <c r="AD1" s="44">
        <v>45225</v>
      </c>
      <c r="AE1" s="44">
        <v>45226</v>
      </c>
      <c r="AF1" s="44">
        <v>45227</v>
      </c>
      <c r="AG1" s="44">
        <v>45228</v>
      </c>
      <c r="AH1" s="44">
        <v>45229</v>
      </c>
      <c r="AI1" s="44">
        <v>45230</v>
      </c>
      <c r="AJ1" s="44">
        <v>45231</v>
      </c>
      <c r="AK1" s="44">
        <v>45232</v>
      </c>
      <c r="AL1" s="44">
        <v>45233</v>
      </c>
      <c r="AM1" s="44">
        <v>45234</v>
      </c>
      <c r="AN1" s="44">
        <v>45235</v>
      </c>
      <c r="AO1" s="44">
        <v>45236</v>
      </c>
      <c r="AP1" s="44">
        <v>45237</v>
      </c>
      <c r="AQ1" s="44">
        <v>45238</v>
      </c>
      <c r="AR1" s="44">
        <v>45239</v>
      </c>
      <c r="AS1" s="44">
        <v>45240</v>
      </c>
      <c r="AT1" s="44">
        <v>45241</v>
      </c>
      <c r="AU1" s="44">
        <v>45242</v>
      </c>
      <c r="AV1" s="44">
        <v>45243</v>
      </c>
      <c r="AW1" s="44">
        <v>45244</v>
      </c>
      <c r="AX1" s="44">
        <v>45245</v>
      </c>
      <c r="AY1" s="44">
        <v>45246</v>
      </c>
      <c r="AZ1" s="44">
        <v>45247</v>
      </c>
      <c r="BA1" s="44">
        <v>45248</v>
      </c>
      <c r="BB1" s="44">
        <v>45249</v>
      </c>
      <c r="BC1" s="44">
        <v>45250</v>
      </c>
      <c r="BD1" s="44">
        <v>45251</v>
      </c>
      <c r="BE1" s="44">
        <v>45252</v>
      </c>
      <c r="BF1" s="44">
        <v>45253</v>
      </c>
      <c r="BG1" s="44">
        <v>45254</v>
      </c>
      <c r="BH1" s="44">
        <v>45255</v>
      </c>
      <c r="BI1" s="44">
        <v>45256</v>
      </c>
      <c r="BJ1" s="44">
        <v>45257</v>
      </c>
      <c r="BK1" s="44">
        <v>45258</v>
      </c>
      <c r="BL1" s="44">
        <v>45259</v>
      </c>
      <c r="BM1" s="44">
        <v>45260</v>
      </c>
      <c r="BN1" s="44">
        <v>45261</v>
      </c>
    </row>
    <row r="2" spans="1:66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0">
        <v>3</v>
      </c>
      <c r="J2" s="41">
        <v>1</v>
      </c>
      <c r="K2" s="3">
        <f>ROUNDUP(H2/(I2*J2),0)</f>
        <v>1</v>
      </c>
      <c r="L2" s="43">
        <f>SUM($M2:$BN2)</f>
        <v>0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</row>
    <row r="3" spans="1:66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8</v>
      </c>
      <c r="I3" s="40">
        <v>2</v>
      </c>
      <c r="J3" s="41">
        <v>0.75</v>
      </c>
      <c r="K3" s="3">
        <f t="shared" ref="K3:K13" si="0">ROUNDUP(H3/(I3*J3),0)</f>
        <v>6</v>
      </c>
      <c r="L3" s="43">
        <f t="shared" ref="L3:L13" si="1">SUM($M3:$BN3)</f>
        <v>0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</row>
    <row r="4" spans="1:66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8</v>
      </c>
      <c r="I4" s="40">
        <v>2</v>
      </c>
      <c r="J4" s="41">
        <v>0.75</v>
      </c>
      <c r="K4" s="3">
        <f t="shared" si="0"/>
        <v>6</v>
      </c>
      <c r="L4" s="43">
        <f t="shared" si="1"/>
        <v>0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</row>
    <row r="5" spans="1:66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6</v>
      </c>
      <c r="I5" s="40">
        <v>1</v>
      </c>
      <c r="J5" s="41">
        <v>1</v>
      </c>
      <c r="K5" s="3">
        <f t="shared" si="0"/>
        <v>6</v>
      </c>
      <c r="L5" s="43">
        <f t="shared" si="1"/>
        <v>0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</row>
    <row r="6" spans="1:66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8</v>
      </c>
      <c r="I6" s="40">
        <v>1</v>
      </c>
      <c r="J6" s="41">
        <f>(100%+(100%-$J$5))/I6</f>
        <v>1</v>
      </c>
      <c r="K6" s="3">
        <f t="shared" si="0"/>
        <v>8</v>
      </c>
      <c r="L6" s="43">
        <f t="shared" si="1"/>
        <v>0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</row>
    <row r="7" spans="1:66">
      <c r="A7" s="3" t="s">
        <v>9</v>
      </c>
      <c r="B7" s="6" t="s">
        <v>7</v>
      </c>
      <c r="C7" s="6"/>
      <c r="D7" s="6"/>
      <c r="E7" s="5" t="s">
        <v>12</v>
      </c>
      <c r="F7" s="5"/>
      <c r="G7" s="5"/>
      <c r="H7" s="3">
        <v>8</v>
      </c>
      <c r="I7" s="40">
        <v>1</v>
      </c>
      <c r="J7" s="41">
        <v>1</v>
      </c>
      <c r="K7" s="3">
        <f t="shared" si="0"/>
        <v>8</v>
      </c>
      <c r="L7" s="43">
        <f t="shared" si="1"/>
        <v>0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</row>
    <row r="8" spans="1:66">
      <c r="A8" s="3" t="s">
        <v>10</v>
      </c>
      <c r="B8" s="6" t="s">
        <v>3</v>
      </c>
      <c r="C8" s="6" t="s">
        <v>13</v>
      </c>
      <c r="D8" s="6"/>
      <c r="E8" s="5" t="s">
        <v>14</v>
      </c>
      <c r="F8" s="5" t="s">
        <v>13</v>
      </c>
      <c r="G8" s="5"/>
      <c r="H8" s="3">
        <v>5</v>
      </c>
      <c r="I8" s="40">
        <v>1</v>
      </c>
      <c r="J8" s="41">
        <v>1</v>
      </c>
      <c r="K8" s="3">
        <f t="shared" si="0"/>
        <v>5</v>
      </c>
      <c r="L8" s="43">
        <f t="shared" si="1"/>
        <v>0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</row>
    <row r="9" spans="1:66">
      <c r="A9" s="3" t="s">
        <v>11</v>
      </c>
      <c r="B9" s="6" t="s">
        <v>8</v>
      </c>
      <c r="C9" s="6"/>
      <c r="D9" s="6"/>
      <c r="E9" s="5" t="s">
        <v>4</v>
      </c>
      <c r="F9" s="5"/>
      <c r="G9" s="5"/>
      <c r="H9" s="3">
        <v>6</v>
      </c>
      <c r="I9" s="40">
        <v>1</v>
      </c>
      <c r="J9" s="41">
        <f>(100%+(100%-$J$5))/I9</f>
        <v>1</v>
      </c>
      <c r="K9" s="3">
        <f t="shared" si="0"/>
        <v>6</v>
      </c>
      <c r="L9" s="43">
        <f t="shared" si="1"/>
        <v>0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</row>
    <row r="10" spans="1:66">
      <c r="A10" s="3" t="s">
        <v>12</v>
      </c>
      <c r="B10" s="6" t="s">
        <v>9</v>
      </c>
      <c r="C10" s="6"/>
      <c r="D10" s="6"/>
      <c r="E10" s="5" t="s">
        <v>4</v>
      </c>
      <c r="F10" s="5"/>
      <c r="G10" s="5"/>
      <c r="H10" s="3">
        <v>5</v>
      </c>
      <c r="I10" s="40">
        <v>1</v>
      </c>
      <c r="J10" s="41">
        <v>1</v>
      </c>
      <c r="K10" s="3">
        <f t="shared" si="0"/>
        <v>5</v>
      </c>
      <c r="L10" s="43">
        <f t="shared" si="1"/>
        <v>0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</row>
    <row r="11" spans="1:66">
      <c r="A11" s="3" t="s">
        <v>14</v>
      </c>
      <c r="B11" s="6" t="s">
        <v>10</v>
      </c>
      <c r="C11" s="6"/>
      <c r="D11" s="6"/>
      <c r="E11" s="5" t="s">
        <v>15</v>
      </c>
      <c r="F11" s="5"/>
      <c r="G11" s="5"/>
      <c r="H11" s="3">
        <v>8</v>
      </c>
      <c r="I11" s="40">
        <v>2</v>
      </c>
      <c r="J11" s="41">
        <v>1</v>
      </c>
      <c r="K11" s="3">
        <f t="shared" si="0"/>
        <v>4</v>
      </c>
      <c r="L11" s="43">
        <f t="shared" si="1"/>
        <v>0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</row>
    <row r="12" spans="1:66">
      <c r="A12" s="3" t="s">
        <v>4</v>
      </c>
      <c r="B12" s="6" t="s">
        <v>11</v>
      </c>
      <c r="C12" s="6" t="s">
        <v>12</v>
      </c>
      <c r="D12" s="6"/>
      <c r="E12" s="5" t="s">
        <v>15</v>
      </c>
      <c r="F12" s="5"/>
      <c r="G12" s="5"/>
      <c r="H12" s="3">
        <v>2</v>
      </c>
      <c r="I12" s="40">
        <v>1</v>
      </c>
      <c r="J12" s="41">
        <v>1</v>
      </c>
      <c r="K12" s="3">
        <f t="shared" si="0"/>
        <v>2</v>
      </c>
      <c r="L12" s="43">
        <f t="shared" si="1"/>
        <v>0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</row>
    <row r="13" spans="1:66">
      <c r="A13" s="3" t="s">
        <v>15</v>
      </c>
      <c r="B13" s="6" t="s">
        <v>14</v>
      </c>
      <c r="C13" s="6" t="s">
        <v>4</v>
      </c>
      <c r="D13" s="6"/>
      <c r="E13" s="5"/>
      <c r="F13" s="5"/>
      <c r="G13" s="5"/>
      <c r="H13" s="3">
        <v>4</v>
      </c>
      <c r="I13" s="40">
        <v>3</v>
      </c>
      <c r="J13" s="41">
        <v>1</v>
      </c>
      <c r="K13" s="3">
        <f t="shared" si="0"/>
        <v>2</v>
      </c>
      <c r="L13" s="43">
        <f t="shared" si="1"/>
        <v>0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</row>
    <row r="15" spans="1:66">
      <c r="A15" s="14">
        <v>0</v>
      </c>
      <c r="B15" s="15"/>
      <c r="C15" s="16">
        <f>A15+A17</f>
        <v>1</v>
      </c>
      <c r="F15" s="14">
        <f>C15</f>
        <v>1</v>
      </c>
      <c r="G15" s="15"/>
      <c r="H15" s="16">
        <f>F15+F17</f>
        <v>7</v>
      </c>
      <c r="K15" s="14">
        <f>H15</f>
        <v>7</v>
      </c>
      <c r="L15" s="15"/>
      <c r="M15" s="16">
        <f>K15+K17</f>
        <v>13</v>
      </c>
      <c r="P15" s="14">
        <f>M15</f>
        <v>13</v>
      </c>
      <c r="Q15" s="15"/>
      <c r="R15" s="16">
        <f>P15+P17</f>
        <v>18</v>
      </c>
      <c r="U15" s="14">
        <f>R15</f>
        <v>18</v>
      </c>
      <c r="V15" s="15"/>
      <c r="W15" s="16">
        <f>U15+U17</f>
        <v>22</v>
      </c>
      <c r="Z15" s="14">
        <f>MAX(W15,W20)</f>
        <v>23</v>
      </c>
      <c r="AA15" s="15"/>
      <c r="AB15" s="16">
        <f>Z15+Z17</f>
        <v>25</v>
      </c>
    </row>
    <row r="16" spans="1:66" ht="13.5" thickBot="1">
      <c r="A16" s="48" t="s">
        <v>5</v>
      </c>
      <c r="B16" s="48"/>
      <c r="C16" s="48"/>
      <c r="D16" s="22"/>
      <c r="E16" s="23"/>
      <c r="F16" s="48" t="s">
        <v>6</v>
      </c>
      <c r="G16" s="48"/>
      <c r="H16" s="48"/>
      <c r="I16" s="22"/>
      <c r="J16" s="23"/>
      <c r="K16" s="49" t="s">
        <v>3</v>
      </c>
      <c r="L16" s="50"/>
      <c r="M16" s="51"/>
      <c r="N16" s="22"/>
      <c r="O16" s="23"/>
      <c r="P16" s="48" t="s">
        <v>10</v>
      </c>
      <c r="Q16" s="48"/>
      <c r="R16" s="48"/>
      <c r="S16" s="22"/>
      <c r="T16" s="23"/>
      <c r="U16" s="48" t="s">
        <v>14</v>
      </c>
      <c r="V16" s="48"/>
      <c r="W16" s="48"/>
      <c r="X16" s="22"/>
      <c r="Y16" s="23"/>
      <c r="Z16" s="48" t="s">
        <v>15</v>
      </c>
      <c r="AA16" s="48"/>
      <c r="AB16" s="48"/>
    </row>
    <row r="17" spans="1:30" ht="13.5" thickBot="1">
      <c r="A17" s="17">
        <f>VLOOKUP(A16,$A$2:$K$13,11)</f>
        <v>1</v>
      </c>
      <c r="B17" s="18">
        <f>C18-C15</f>
        <v>0</v>
      </c>
      <c r="C17" s="19"/>
      <c r="D17" s="24"/>
      <c r="F17" s="17">
        <f>VLOOKUP(F16,$A$2:$K$13,11)</f>
        <v>6</v>
      </c>
      <c r="G17" s="18">
        <f>H18-H15</f>
        <v>1</v>
      </c>
      <c r="H17" s="19"/>
      <c r="K17" s="17">
        <f>VLOOKUP(K16,$A$2:$K$13,11)</f>
        <v>6</v>
      </c>
      <c r="L17" s="18">
        <f>M18-M15</f>
        <v>1</v>
      </c>
      <c r="M17" s="19"/>
      <c r="P17" s="17">
        <f>VLOOKUP(P16,$A$2:$K$13,11)</f>
        <v>5</v>
      </c>
      <c r="Q17" s="18">
        <f>R18-R15</f>
        <v>1</v>
      </c>
      <c r="R17" s="19"/>
      <c r="U17" s="17">
        <f>VLOOKUP(U16,$A$2:$K$13,11)</f>
        <v>4</v>
      </c>
      <c r="V17" s="18">
        <f>W18-W15</f>
        <v>1</v>
      </c>
      <c r="W17" s="19"/>
      <c r="Y17" s="29"/>
      <c r="Z17" s="17">
        <f>VLOOKUP(Z16,$A$2:$K$13,11)</f>
        <v>2</v>
      </c>
      <c r="AA17" s="18">
        <f>AB18-AB15</f>
        <v>0</v>
      </c>
      <c r="AB17" s="19"/>
      <c r="AD17" t="s">
        <v>39</v>
      </c>
    </row>
    <row r="18" spans="1:30">
      <c r="A18" s="20">
        <f>C18-A17</f>
        <v>0</v>
      </c>
      <c r="B18" s="15"/>
      <c r="C18" s="21">
        <f>MIN(F18,F23)</f>
        <v>1</v>
      </c>
      <c r="D18" s="25"/>
      <c r="F18" s="20">
        <f>H18-F17</f>
        <v>2</v>
      </c>
      <c r="G18" s="15"/>
      <c r="H18" s="21">
        <f>K18</f>
        <v>8</v>
      </c>
      <c r="K18" s="20">
        <f>M18-K17</f>
        <v>8</v>
      </c>
      <c r="L18" s="15"/>
      <c r="M18" s="21">
        <f>P18</f>
        <v>14</v>
      </c>
      <c r="P18" s="20">
        <f>R18-P17</f>
        <v>14</v>
      </c>
      <c r="Q18" s="15"/>
      <c r="R18" s="21">
        <f>U18</f>
        <v>19</v>
      </c>
      <c r="U18" s="20">
        <f>W18-U17</f>
        <v>19</v>
      </c>
      <c r="V18" s="15"/>
      <c r="W18" s="21">
        <f>Z18</f>
        <v>23</v>
      </c>
      <c r="X18" s="26"/>
      <c r="Z18" s="20">
        <f>AB18-Z17</f>
        <v>23</v>
      </c>
      <c r="AA18" s="15"/>
      <c r="AB18" s="21">
        <f>AB15</f>
        <v>25</v>
      </c>
    </row>
    <row r="19" spans="1:30">
      <c r="D19" s="26"/>
      <c r="X19" s="26"/>
    </row>
    <row r="20" spans="1:30">
      <c r="D20" s="26"/>
      <c r="F20" s="14">
        <f>C15</f>
        <v>1</v>
      </c>
      <c r="G20" s="15"/>
      <c r="H20" s="16">
        <f>F20+F22</f>
        <v>7</v>
      </c>
      <c r="K20" s="14">
        <f>H20</f>
        <v>7</v>
      </c>
      <c r="L20" s="15"/>
      <c r="M20" s="16">
        <f>K20+K22</f>
        <v>15</v>
      </c>
      <c r="P20" s="14">
        <f>M20</f>
        <v>15</v>
      </c>
      <c r="Q20" s="15"/>
      <c r="R20" s="16">
        <f>P20+P22</f>
        <v>21</v>
      </c>
      <c r="U20" s="14">
        <f>MAX(R20,R25)</f>
        <v>21</v>
      </c>
      <c r="V20" s="15"/>
      <c r="W20" s="16">
        <f>U20+U22</f>
        <v>23</v>
      </c>
      <c r="X20" s="26"/>
    </row>
    <row r="21" spans="1:30" ht="13.5" thickBot="1">
      <c r="D21" s="26"/>
      <c r="E21" s="27"/>
      <c r="F21" s="48" t="s">
        <v>7</v>
      </c>
      <c r="G21" s="48"/>
      <c r="H21" s="48"/>
      <c r="I21" s="22"/>
      <c r="J21" s="23"/>
      <c r="K21" s="48" t="s">
        <v>8</v>
      </c>
      <c r="L21" s="48"/>
      <c r="M21" s="48"/>
      <c r="N21" s="22"/>
      <c r="O21" s="23"/>
      <c r="P21" s="48" t="s">
        <v>11</v>
      </c>
      <c r="Q21" s="48"/>
      <c r="R21" s="48"/>
      <c r="S21" s="22"/>
      <c r="T21" s="23"/>
      <c r="U21" s="48" t="s">
        <v>4</v>
      </c>
      <c r="V21" s="48"/>
      <c r="W21" s="48"/>
      <c r="X21" s="28"/>
    </row>
    <row r="22" spans="1:30" ht="13.5" thickBot="1">
      <c r="F22" s="17">
        <f>VLOOKUP(F21,$A$2:$K$13,11)</f>
        <v>6</v>
      </c>
      <c r="G22" s="18">
        <f>H23-H20</f>
        <v>0</v>
      </c>
      <c r="H22" s="19"/>
      <c r="I22" s="24"/>
      <c r="K22" s="17">
        <f>VLOOKUP(K21,$A$2:$K$13,11)</f>
        <v>8</v>
      </c>
      <c r="L22" s="18">
        <f>M23-M20</f>
        <v>0</v>
      </c>
      <c r="M22" s="19"/>
      <c r="P22" s="17">
        <f>VLOOKUP(P21,$A$2:$K$13,11)</f>
        <v>6</v>
      </c>
      <c r="Q22" s="18">
        <f>R23-R20</f>
        <v>0</v>
      </c>
      <c r="R22" s="19"/>
      <c r="T22" s="23"/>
      <c r="U22" s="17">
        <f>VLOOKUP(U21,$A$2:$K$13,11)</f>
        <v>2</v>
      </c>
      <c r="V22" s="18">
        <f>W23-W20</f>
        <v>0</v>
      </c>
      <c r="W22" s="19"/>
    </row>
    <row r="23" spans="1:30">
      <c r="F23" s="20">
        <f>H23-F22</f>
        <v>1</v>
      </c>
      <c r="G23" s="15"/>
      <c r="H23" s="21">
        <f>MIN(K23,K28)</f>
        <v>7</v>
      </c>
      <c r="I23" s="25"/>
      <c r="K23" s="20">
        <f>M23-K22</f>
        <v>7</v>
      </c>
      <c r="L23" s="15"/>
      <c r="M23" s="21">
        <f>P23</f>
        <v>15</v>
      </c>
      <c r="P23" s="20">
        <f>R23-P22</f>
        <v>15</v>
      </c>
      <c r="Q23" s="15"/>
      <c r="R23" s="21">
        <f>U23</f>
        <v>21</v>
      </c>
      <c r="S23" s="26"/>
      <c r="U23" s="20">
        <f>W23-U22</f>
        <v>21</v>
      </c>
      <c r="V23" s="15"/>
      <c r="W23" s="21">
        <f>Z18</f>
        <v>23</v>
      </c>
    </row>
    <row r="24" spans="1:30">
      <c r="I24" s="26"/>
      <c r="S24" s="26"/>
    </row>
    <row r="25" spans="1:30">
      <c r="I25" s="26"/>
      <c r="K25" s="14">
        <f>H20</f>
        <v>7</v>
      </c>
      <c r="L25" s="15"/>
      <c r="M25" s="16">
        <f>K25+K27</f>
        <v>15</v>
      </c>
      <c r="P25" s="14">
        <f>M25</f>
        <v>15</v>
      </c>
      <c r="Q25" s="15"/>
      <c r="R25" s="16">
        <f>P25+P27</f>
        <v>20</v>
      </c>
      <c r="S25" s="26"/>
    </row>
    <row r="26" spans="1:30" ht="13.5" thickBot="1">
      <c r="I26" s="26"/>
      <c r="J26" s="27"/>
      <c r="K26" s="48" t="s">
        <v>9</v>
      </c>
      <c r="L26" s="48"/>
      <c r="M26" s="48"/>
      <c r="N26" s="22"/>
      <c r="O26" s="23"/>
      <c r="P26" s="48" t="s">
        <v>12</v>
      </c>
      <c r="Q26" s="48"/>
      <c r="R26" s="48"/>
      <c r="S26" s="28"/>
    </row>
    <row r="27" spans="1:30">
      <c r="K27" s="17">
        <f>VLOOKUP(K26,$A$2:$K$13,11)</f>
        <v>8</v>
      </c>
      <c r="L27" s="18">
        <f>M28-M25</f>
        <v>1</v>
      </c>
      <c r="M27" s="19"/>
      <c r="P27" s="17">
        <f>VLOOKUP(P26,$A$2:$K$13,11)</f>
        <v>5</v>
      </c>
      <c r="Q27" s="18">
        <f>R28-R25</f>
        <v>1</v>
      </c>
      <c r="R27" s="19"/>
    </row>
    <row r="28" spans="1:30">
      <c r="K28" s="20">
        <f>M28-K27</f>
        <v>8</v>
      </c>
      <c r="L28" s="15"/>
      <c r="M28" s="21">
        <f>P28</f>
        <v>16</v>
      </c>
      <c r="P28" s="20">
        <f>R28-P27</f>
        <v>16</v>
      </c>
      <c r="Q28" s="15"/>
      <c r="R28" s="21">
        <f>U23</f>
        <v>21</v>
      </c>
    </row>
    <row r="35" spans="1:16" ht="56.25">
      <c r="A35" s="30" t="s">
        <v>30</v>
      </c>
      <c r="C35" s="31" t="s">
        <v>31</v>
      </c>
    </row>
    <row r="36" spans="1:16">
      <c r="A36" s="14" t="s">
        <v>16</v>
      </c>
      <c r="B36" s="15"/>
      <c r="C36" s="16" t="s">
        <v>17</v>
      </c>
      <c r="D36" t="s">
        <v>32</v>
      </c>
      <c r="H36" s="52" t="s">
        <v>35</v>
      </c>
      <c r="I36" s="52"/>
      <c r="J36" s="52"/>
      <c r="K36" s="52"/>
      <c r="L36" s="52"/>
      <c r="M36" s="52"/>
      <c r="N36" s="52"/>
      <c r="O36" s="52"/>
      <c r="P36" s="52"/>
    </row>
    <row r="37" spans="1:16">
      <c r="A37" s="48" t="s">
        <v>0</v>
      </c>
      <c r="B37" s="48"/>
      <c r="C37" s="48"/>
      <c r="H37" s="52" t="s">
        <v>37</v>
      </c>
      <c r="I37" s="52"/>
      <c r="J37" s="52"/>
      <c r="K37" s="52"/>
      <c r="L37" s="52"/>
      <c r="M37" s="52"/>
      <c r="N37" s="52"/>
      <c r="O37" s="52"/>
      <c r="P37" s="52"/>
    </row>
    <row r="38" spans="1:16">
      <c r="A38" s="17" t="s">
        <v>3</v>
      </c>
      <c r="B38" s="18" t="s">
        <v>19</v>
      </c>
      <c r="C38" s="19" t="s">
        <v>20</v>
      </c>
      <c r="D38" t="s">
        <v>33</v>
      </c>
      <c r="H38" s="52" t="s">
        <v>36</v>
      </c>
      <c r="I38" s="52"/>
      <c r="J38" s="52"/>
      <c r="K38" s="52"/>
      <c r="L38" s="52"/>
      <c r="M38" s="52"/>
      <c r="N38" s="52"/>
      <c r="O38" s="52"/>
      <c r="P38" s="52"/>
    </row>
    <row r="39" spans="1:16">
      <c r="A39" s="20" t="s">
        <v>21</v>
      </c>
      <c r="B39" s="15"/>
      <c r="C39" s="21" t="s">
        <v>22</v>
      </c>
      <c r="D39" t="s">
        <v>34</v>
      </c>
      <c r="H39" s="52" t="s">
        <v>38</v>
      </c>
      <c r="I39" s="52"/>
      <c r="J39" s="52"/>
      <c r="K39" s="52"/>
      <c r="L39" s="52"/>
      <c r="M39" s="52"/>
      <c r="N39" s="52"/>
      <c r="O39" s="52"/>
      <c r="P39" s="52"/>
    </row>
    <row r="41" spans="1:16" ht="13.5">
      <c r="J41" s="8"/>
      <c r="K41" s="8"/>
    </row>
    <row r="42" spans="1:16" ht="13.5">
      <c r="J42" s="9"/>
      <c r="K42" s="8"/>
    </row>
    <row r="43" spans="1:16" ht="13.5">
      <c r="J43" s="10"/>
      <c r="K43" s="8"/>
    </row>
    <row r="44" spans="1:16" ht="13.5">
      <c r="J44" s="9"/>
      <c r="K44" s="8"/>
    </row>
    <row r="45" spans="1:16" ht="13.5">
      <c r="J45" s="9"/>
      <c r="K45" s="8"/>
    </row>
    <row r="46" spans="1:16" ht="13.5">
      <c r="J46" s="9"/>
      <c r="K46" s="8"/>
    </row>
    <row r="47" spans="1:16" ht="13.5">
      <c r="J47" s="9"/>
      <c r="K47" s="8"/>
    </row>
    <row r="48" spans="1:16" ht="13.5">
      <c r="J48" s="9"/>
      <c r="K48" s="8"/>
    </row>
    <row r="49" spans="1:11" ht="13.5">
      <c r="J49" s="9"/>
      <c r="K49" s="8"/>
    </row>
    <row r="50" spans="1:11" ht="13.5">
      <c r="J50" s="9"/>
      <c r="K50" s="8"/>
    </row>
    <row r="51" spans="1:11" ht="13.5">
      <c r="J51" s="9"/>
      <c r="K51" s="8"/>
    </row>
    <row r="52" spans="1:11" ht="13.5">
      <c r="J52" s="9"/>
      <c r="K52" s="8"/>
    </row>
    <row r="53" spans="1:11" ht="13.5">
      <c r="J53" s="8"/>
      <c r="K53" s="8"/>
    </row>
    <row r="54" spans="1:11" ht="13.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3.5">
      <c r="A55" s="7"/>
      <c r="B55" s="9" t="s">
        <v>16</v>
      </c>
      <c r="C55" s="9"/>
      <c r="D55" s="9" t="s">
        <v>17</v>
      </c>
      <c r="E55" s="9"/>
      <c r="F55" s="9"/>
      <c r="G55" s="9"/>
      <c r="H55" s="9"/>
      <c r="I55" s="9"/>
    </row>
    <row r="56" spans="1:11" ht="13.5">
      <c r="A56" s="7"/>
      <c r="B56" s="53" t="s">
        <v>0</v>
      </c>
      <c r="C56" s="53"/>
      <c r="D56" s="53"/>
      <c r="E56" s="9"/>
      <c r="F56" s="10" t="s">
        <v>18</v>
      </c>
      <c r="G56" s="10"/>
      <c r="H56" s="10"/>
      <c r="I56" s="10"/>
    </row>
    <row r="57" spans="1:11" ht="13.5">
      <c r="A57" s="7"/>
      <c r="B57" s="11" t="s">
        <v>3</v>
      </c>
      <c r="C57" s="1" t="s">
        <v>19</v>
      </c>
      <c r="D57" s="11" t="s">
        <v>20</v>
      </c>
      <c r="E57" s="9"/>
      <c r="F57" s="9"/>
      <c r="G57" s="9"/>
      <c r="H57" s="9"/>
      <c r="I57" s="9"/>
    </row>
    <row r="58" spans="1:11" ht="13.5">
      <c r="A58" s="7"/>
      <c r="B58" s="9" t="s">
        <v>21</v>
      </c>
      <c r="C58" s="9"/>
      <c r="D58" s="9" t="s">
        <v>22</v>
      </c>
      <c r="E58" s="9"/>
      <c r="F58" s="9"/>
      <c r="G58" s="9"/>
      <c r="H58" s="9"/>
      <c r="I58" s="9"/>
    </row>
    <row r="59" spans="1:11" ht="13.5">
      <c r="A59" s="7"/>
      <c r="B59" s="9"/>
      <c r="C59" s="9"/>
      <c r="D59" s="9"/>
      <c r="E59" s="9"/>
      <c r="F59" s="9"/>
      <c r="G59" s="9"/>
      <c r="H59" s="9"/>
      <c r="I59" s="9"/>
    </row>
    <row r="60" spans="1:11" ht="13.5">
      <c r="A60" s="7"/>
      <c r="B60" s="12" t="s">
        <v>16</v>
      </c>
      <c r="C60" s="9" t="s">
        <v>23</v>
      </c>
      <c r="D60" s="9"/>
      <c r="E60" s="9"/>
      <c r="F60" s="9"/>
      <c r="G60" s="9"/>
      <c r="H60" s="9"/>
      <c r="I60" s="9"/>
    </row>
    <row r="61" spans="1:11" ht="13.5">
      <c r="A61" s="7"/>
      <c r="B61" s="12" t="s">
        <v>21</v>
      </c>
      <c r="C61" s="9" t="s">
        <v>24</v>
      </c>
      <c r="D61" s="9"/>
      <c r="E61" s="9"/>
      <c r="F61" s="9"/>
      <c r="G61" s="9"/>
      <c r="H61" s="9"/>
      <c r="I61" s="9"/>
    </row>
    <row r="62" spans="1:11" ht="13.5">
      <c r="A62" s="7"/>
      <c r="B62" s="12" t="s">
        <v>17</v>
      </c>
      <c r="C62" s="9" t="s">
        <v>25</v>
      </c>
      <c r="D62" s="9"/>
      <c r="E62" s="9"/>
      <c r="F62" s="9"/>
      <c r="G62" s="9"/>
      <c r="H62" s="9"/>
      <c r="I62" s="9"/>
    </row>
    <row r="63" spans="1:11" ht="13.5">
      <c r="A63" s="7"/>
      <c r="B63" s="12" t="s">
        <v>22</v>
      </c>
      <c r="C63" s="9" t="s">
        <v>26</v>
      </c>
      <c r="D63" s="9"/>
      <c r="E63" s="9"/>
      <c r="F63" s="9"/>
      <c r="G63" s="9"/>
      <c r="H63" s="9"/>
      <c r="I63" s="9"/>
    </row>
    <row r="64" spans="1:11" ht="13.5">
      <c r="A64" s="7"/>
      <c r="B64" s="11" t="s">
        <v>3</v>
      </c>
      <c r="C64" s="9" t="s">
        <v>27</v>
      </c>
      <c r="D64" s="9"/>
      <c r="E64" s="9"/>
      <c r="F64" s="9"/>
      <c r="G64" s="9"/>
      <c r="H64" s="9"/>
      <c r="I64" s="9"/>
    </row>
    <row r="65" spans="1:9" ht="13.5">
      <c r="A65" s="7"/>
      <c r="B65" s="1" t="s">
        <v>19</v>
      </c>
      <c r="C65" s="9" t="s">
        <v>28</v>
      </c>
      <c r="D65" s="9"/>
      <c r="E65" s="9"/>
      <c r="F65" s="9"/>
      <c r="G65" s="9"/>
      <c r="H65" s="9"/>
      <c r="I65" s="9"/>
    </row>
    <row r="66" spans="1:9" ht="13.5">
      <c r="A66" s="7"/>
      <c r="B66" s="13" t="s">
        <v>20</v>
      </c>
      <c r="C66" s="8" t="s">
        <v>29</v>
      </c>
      <c r="D66" s="8"/>
      <c r="E66" s="8"/>
      <c r="F66" s="8"/>
      <c r="G66" s="8"/>
      <c r="H66" s="8"/>
      <c r="I66" s="8"/>
    </row>
    <row r="67" spans="1:9" ht="13.5">
      <c r="A67" s="7"/>
      <c r="B67" s="8"/>
      <c r="C67" s="8"/>
      <c r="D67" s="8"/>
      <c r="E67" s="8"/>
      <c r="F67" s="8"/>
      <c r="G67" s="8"/>
      <c r="H67" s="8"/>
      <c r="I67" s="8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31" priority="29" operator="equal">
      <formula>0</formula>
    </cfRule>
  </conditionalFormatting>
  <conditionalFormatting sqref="B38">
    <cfRule type="cellIs" dxfId="30" priority="28" operator="equal">
      <formula>0</formula>
    </cfRule>
  </conditionalFormatting>
  <conditionalFormatting sqref="G17">
    <cfRule type="cellIs" dxfId="29" priority="16" operator="equal">
      <formula>0</formula>
    </cfRule>
  </conditionalFormatting>
  <conditionalFormatting sqref="G22">
    <cfRule type="cellIs" dxfId="28" priority="15" operator="equal">
      <formula>0</formula>
    </cfRule>
  </conditionalFormatting>
  <conditionalFormatting sqref="L2:L13">
    <cfRule type="cellIs" dxfId="27" priority="1" operator="equal">
      <formula>K2</formula>
    </cfRule>
  </conditionalFormatting>
  <conditionalFormatting sqref="L17">
    <cfRule type="cellIs" dxfId="26" priority="14" operator="equal">
      <formula>0</formula>
    </cfRule>
  </conditionalFormatting>
  <conditionalFormatting sqref="L22">
    <cfRule type="cellIs" dxfId="25" priority="13" operator="equal">
      <formula>0</formula>
    </cfRule>
  </conditionalFormatting>
  <conditionalFormatting sqref="L27">
    <cfRule type="cellIs" dxfId="24" priority="6" operator="equal">
      <formula>0</formula>
    </cfRule>
  </conditionalFormatting>
  <conditionalFormatting sqref="M1:BN13">
    <cfRule type="expression" dxfId="16" priority="4">
      <formula>IF(OR(WEEKDAY(M$1)=7,WEEKDAY(M$1)=1),1,0)</formula>
    </cfRule>
  </conditionalFormatting>
  <conditionalFormatting sqref="M2:BN13">
    <cfRule type="cellIs" dxfId="22" priority="2" operator="equal">
      <formula>1</formula>
    </cfRule>
  </conditionalFormatting>
  <conditionalFormatting sqref="Q17 Q27">
    <cfRule type="cellIs" dxfId="21" priority="10" operator="equal">
      <formula>0</formula>
    </cfRule>
  </conditionalFormatting>
  <conditionalFormatting sqref="Q22">
    <cfRule type="cellIs" dxfId="20" priority="12" operator="equal">
      <formula>0</formula>
    </cfRule>
  </conditionalFormatting>
  <conditionalFormatting sqref="V17">
    <cfRule type="cellIs" dxfId="19" priority="9" operator="equal">
      <formula>0</formula>
    </cfRule>
  </conditionalFormatting>
  <conditionalFormatting sqref="V22">
    <cfRule type="cellIs" dxfId="18" priority="8" operator="equal">
      <formula>0</formula>
    </cfRule>
  </conditionalFormatting>
  <conditionalFormatting sqref="AA17">
    <cfRule type="cellIs" dxfId="17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ADAE309-AC4C-4B07-9EDD-3D763A2174B6}">
            <xm:f>ISNUMBER(_xlfn.XMATCH(M$1,FeiertageMV!$A$1:$A$30,0))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m:sqref>M1:BN13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7" t="s">
        <v>1</v>
      </c>
      <c r="C1" s="47"/>
      <c r="D1" s="47"/>
      <c r="E1" s="47" t="s">
        <v>2</v>
      </c>
      <c r="F1" s="47"/>
      <c r="G1" s="47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6</v>
      </c>
    </row>
    <row r="4" spans="1:28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14</v>
      </c>
    </row>
    <row r="5" spans="1:28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6</v>
      </c>
    </row>
    <row r="6" spans="1:28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8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14</v>
      </c>
    </row>
    <row r="8" spans="1:28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15</v>
      </c>
      <c r="P9" s="52" t="s">
        <v>40</v>
      </c>
      <c r="Q9" s="52"/>
      <c r="R9" s="52"/>
      <c r="S9" s="52"/>
      <c r="T9" s="52"/>
      <c r="U9" s="52"/>
      <c r="V9" s="52"/>
      <c r="W9" s="52"/>
    </row>
    <row r="10" spans="1:28">
      <c r="A10" s="3" t="s">
        <v>12</v>
      </c>
      <c r="B10" s="6" t="s">
        <v>10</v>
      </c>
      <c r="C10" s="6" t="s">
        <v>11</v>
      </c>
      <c r="D10" s="6"/>
      <c r="E10" s="5"/>
      <c r="F10" s="5"/>
      <c r="G10" s="5"/>
      <c r="H10" s="3">
        <v>4</v>
      </c>
    </row>
    <row r="12" spans="1:28">
      <c r="A12" s="14">
        <v>0</v>
      </c>
      <c r="B12" s="15"/>
      <c r="C12" s="16">
        <f>A12+A14</f>
        <v>15</v>
      </c>
      <c r="F12" s="14">
        <f>C12</f>
        <v>15</v>
      </c>
      <c r="G12" s="15"/>
      <c r="H12" s="16">
        <f>F12+F14</f>
        <v>21</v>
      </c>
      <c r="P12" s="14">
        <f>H12</f>
        <v>21</v>
      </c>
      <c r="Q12" s="15"/>
      <c r="R12" s="16">
        <f>P12+P14</f>
        <v>28</v>
      </c>
      <c r="U12" s="14">
        <f>MAX(R12,R18)</f>
        <v>59</v>
      </c>
      <c r="V12" s="15"/>
      <c r="W12" s="16">
        <f>U12+U14</f>
        <v>63</v>
      </c>
      <c r="Z12" s="14"/>
      <c r="AA12" s="15"/>
      <c r="AB12" s="16">
        <f>Z12+Z14</f>
        <v>0</v>
      </c>
    </row>
    <row r="13" spans="1:28" ht="13.5" thickBot="1">
      <c r="A13" s="48" t="s">
        <v>5</v>
      </c>
      <c r="B13" s="48"/>
      <c r="C13" s="48"/>
      <c r="D13" s="22"/>
      <c r="E13" s="23"/>
      <c r="F13" s="48" t="s">
        <v>6</v>
      </c>
      <c r="G13" s="48"/>
      <c r="H13" s="48"/>
      <c r="I13" s="22"/>
      <c r="J13" s="23"/>
      <c r="K13" s="22"/>
      <c r="L13" s="36"/>
      <c r="M13" s="23"/>
      <c r="N13" s="22"/>
      <c r="O13" s="23"/>
      <c r="P13" s="48" t="s">
        <v>10</v>
      </c>
      <c r="Q13" s="48"/>
      <c r="R13" s="48"/>
      <c r="S13" s="22"/>
      <c r="T13" s="23"/>
      <c r="U13" s="48" t="s">
        <v>12</v>
      </c>
      <c r="V13" s="48"/>
      <c r="W13" s="48"/>
      <c r="Z13" s="48"/>
      <c r="AA13" s="48"/>
      <c r="AB13" s="48"/>
    </row>
    <row r="14" spans="1:28" ht="13.5" thickBot="1">
      <c r="A14" s="17">
        <f>VLOOKUP(A13,$A$2:$H$10,8)</f>
        <v>15</v>
      </c>
      <c r="B14" s="18">
        <f>C15-C12</f>
        <v>0</v>
      </c>
      <c r="C14" s="19">
        <f>MIN(F12,F18,F24)-C12</f>
        <v>0</v>
      </c>
      <c r="D14" s="24"/>
      <c r="F14" s="17">
        <f>VLOOKUP(F13,$A$2:$H$10,8)</f>
        <v>6</v>
      </c>
      <c r="G14" s="18">
        <f>H15-H12</f>
        <v>31</v>
      </c>
      <c r="H14" s="19">
        <f>P12-H12</f>
        <v>0</v>
      </c>
      <c r="P14" s="17">
        <f>VLOOKUP(P13,$A$2:$H$10,8)</f>
        <v>7</v>
      </c>
      <c r="Q14" s="18">
        <f>R15-R12</f>
        <v>31</v>
      </c>
      <c r="R14" s="19">
        <f>U12-R12</f>
        <v>31</v>
      </c>
      <c r="S14" s="32"/>
      <c r="T14" s="29"/>
      <c r="U14" s="17">
        <f>VLOOKUP(U13,$A$2:$H$10,8)</f>
        <v>4</v>
      </c>
      <c r="V14" s="18">
        <f>W15-W12</f>
        <v>0</v>
      </c>
      <c r="W14" s="19">
        <v>0</v>
      </c>
      <c r="Z14" s="17"/>
      <c r="AA14" s="18">
        <f>AB15-AB12</f>
        <v>0</v>
      </c>
      <c r="AB14" s="19">
        <v>0</v>
      </c>
    </row>
    <row r="15" spans="1:28">
      <c r="A15" s="20">
        <f>C15-A14</f>
        <v>0</v>
      </c>
      <c r="B15" s="15"/>
      <c r="C15" s="21">
        <f>MIN(F15,F21,F27)</f>
        <v>15</v>
      </c>
      <c r="D15" s="25"/>
      <c r="F15" s="20">
        <f>H15-F14</f>
        <v>46</v>
      </c>
      <c r="G15" s="15"/>
      <c r="H15" s="21">
        <f>P15</f>
        <v>52</v>
      </c>
      <c r="P15" s="20">
        <f>R15-P14</f>
        <v>52</v>
      </c>
      <c r="Q15" s="15"/>
      <c r="R15" s="21">
        <f>U15</f>
        <v>59</v>
      </c>
      <c r="S15" s="26"/>
      <c r="U15" s="20">
        <f>W15-U14</f>
        <v>59</v>
      </c>
      <c r="V15" s="15"/>
      <c r="W15" s="21">
        <f>W12</f>
        <v>63</v>
      </c>
      <c r="Z15" s="20">
        <f>AB15-Z14</f>
        <v>0</v>
      </c>
      <c r="AA15" s="15"/>
      <c r="AB15" s="21"/>
    </row>
    <row r="16" spans="1:28">
      <c r="C16" s="34"/>
      <c r="D16" s="26"/>
      <c r="S16" s="26"/>
    </row>
    <row r="17" spans="3:19">
      <c r="C17" s="26"/>
      <c r="D17" s="26"/>
      <c r="S17" s="26"/>
    </row>
    <row r="18" spans="3:19">
      <c r="C18" s="26"/>
      <c r="D18" s="26"/>
      <c r="F18" s="14">
        <f>C12</f>
        <v>15</v>
      </c>
      <c r="G18" s="15"/>
      <c r="H18" s="16">
        <f>F18+F20</f>
        <v>29</v>
      </c>
      <c r="K18" s="14">
        <f>H18</f>
        <v>29</v>
      </c>
      <c r="L18" s="15"/>
      <c r="M18" s="16">
        <f>K18+K20</f>
        <v>44</v>
      </c>
      <c r="P18" s="14">
        <f>MAX(M18,M24)</f>
        <v>44</v>
      </c>
      <c r="Q18" s="15"/>
      <c r="R18" s="16">
        <f>P18+P20</f>
        <v>59</v>
      </c>
      <c r="S18" s="26"/>
    </row>
    <row r="19" spans="3:19" ht="13.5" thickBot="1">
      <c r="C19" s="26"/>
      <c r="D19" s="26"/>
      <c r="E19" s="27"/>
      <c r="F19" s="48" t="s">
        <v>7</v>
      </c>
      <c r="G19" s="48"/>
      <c r="H19" s="48"/>
      <c r="I19" s="22"/>
      <c r="J19" s="23"/>
      <c r="K19" s="48" t="s">
        <v>8</v>
      </c>
      <c r="L19" s="48"/>
      <c r="M19" s="48"/>
      <c r="N19" s="22"/>
      <c r="O19" s="23"/>
      <c r="P19" s="48" t="s">
        <v>11</v>
      </c>
      <c r="Q19" s="48"/>
      <c r="R19" s="48"/>
      <c r="S19" s="28"/>
    </row>
    <row r="20" spans="3:19" ht="13.5" thickBot="1">
      <c r="C20" s="26"/>
      <c r="F20" s="17">
        <f>VLOOKUP(F19,$A$2:$H$10,8)</f>
        <v>14</v>
      </c>
      <c r="G20" s="18">
        <f>H21-H18</f>
        <v>0</v>
      </c>
      <c r="H20" s="19">
        <f>K18-H18</f>
        <v>0</v>
      </c>
      <c r="I20" s="32"/>
      <c r="K20" s="17">
        <f>VLOOKUP(K19,$A$2:$H$10,8)</f>
        <v>15</v>
      </c>
      <c r="L20" s="18">
        <f>M21-M18</f>
        <v>0</v>
      </c>
      <c r="M20" s="19">
        <f>P18-M18</f>
        <v>0</v>
      </c>
      <c r="O20" s="29"/>
      <c r="P20" s="17">
        <f>VLOOKUP(P19,$A$2:$H$10,8)</f>
        <v>15</v>
      </c>
      <c r="Q20" s="18">
        <f>R21-R18</f>
        <v>0</v>
      </c>
      <c r="R20" s="19">
        <f>U12-R18</f>
        <v>0</v>
      </c>
    </row>
    <row r="21" spans="3:19">
      <c r="C21" s="26"/>
      <c r="F21" s="20">
        <f>H21-F20</f>
        <v>15</v>
      </c>
      <c r="G21" s="15"/>
      <c r="H21" s="21">
        <f>K21</f>
        <v>29</v>
      </c>
      <c r="K21" s="20">
        <f>M21-K20</f>
        <v>29</v>
      </c>
      <c r="L21" s="15"/>
      <c r="M21" s="21">
        <f>P21</f>
        <v>44</v>
      </c>
      <c r="N21" s="26"/>
      <c r="P21" s="20">
        <f>R21-P20</f>
        <v>44</v>
      </c>
      <c r="Q21" s="15"/>
      <c r="R21" s="21">
        <f>U15</f>
        <v>59</v>
      </c>
    </row>
    <row r="22" spans="3:19">
      <c r="C22" s="26"/>
      <c r="N22" s="26"/>
    </row>
    <row r="23" spans="3:19">
      <c r="C23" s="26"/>
      <c r="N23" s="26"/>
    </row>
    <row r="24" spans="3:19">
      <c r="C24" s="26"/>
      <c r="F24" s="14">
        <f>C12</f>
        <v>15</v>
      </c>
      <c r="G24" s="15"/>
      <c r="H24" s="16">
        <f>F24+F26</f>
        <v>21</v>
      </c>
      <c r="K24" s="14">
        <f>H24</f>
        <v>21</v>
      </c>
      <c r="L24" s="15"/>
      <c r="M24" s="16">
        <f>K24+K26</f>
        <v>35</v>
      </c>
      <c r="N24" s="26"/>
    </row>
    <row r="25" spans="3:19" ht="13.5" thickBot="1">
      <c r="C25" s="26"/>
      <c r="D25" s="35"/>
      <c r="E25" s="23"/>
      <c r="F25" s="48" t="s">
        <v>3</v>
      </c>
      <c r="G25" s="48"/>
      <c r="H25" s="49"/>
      <c r="I25" s="36"/>
      <c r="J25" s="36"/>
      <c r="K25" s="51" t="s">
        <v>9</v>
      </c>
      <c r="L25" s="48"/>
      <c r="M25" s="48"/>
      <c r="N25" s="28"/>
    </row>
    <row r="26" spans="3:19">
      <c r="F26" s="17">
        <f>VLOOKUP(F25,$A$2:$H$10,8)</f>
        <v>6</v>
      </c>
      <c r="G26" s="18">
        <f>H27-H24</f>
        <v>9</v>
      </c>
      <c r="H26" s="19">
        <f>K24-H24</f>
        <v>0</v>
      </c>
      <c r="K26" s="17">
        <f>VLOOKUP(K25,$A$2:$H$10,8)</f>
        <v>14</v>
      </c>
      <c r="L26" s="18">
        <f>M27-M24</f>
        <v>9</v>
      </c>
      <c r="M26" s="19">
        <f>P18-M24</f>
        <v>9</v>
      </c>
    </row>
    <row r="27" spans="3:19">
      <c r="F27" s="20">
        <f>H27-F26</f>
        <v>24</v>
      </c>
      <c r="G27" s="15"/>
      <c r="H27" s="21">
        <f>K27</f>
        <v>30</v>
      </c>
      <c r="K27" s="20">
        <f>M27-K26</f>
        <v>30</v>
      </c>
      <c r="L27" s="15"/>
      <c r="M27" s="21">
        <f>P21</f>
        <v>44</v>
      </c>
    </row>
  </sheetData>
  <mergeCells count="13">
    <mergeCell ref="Z13:AB13"/>
    <mergeCell ref="F25:H25"/>
    <mergeCell ref="U13:W13"/>
    <mergeCell ref="F19:H19"/>
    <mergeCell ref="K19:M19"/>
    <mergeCell ref="P19:R19"/>
    <mergeCell ref="K25:M25"/>
    <mergeCell ref="P13:R13"/>
    <mergeCell ref="P9:W9"/>
    <mergeCell ref="B1:D1"/>
    <mergeCell ref="E1:G1"/>
    <mergeCell ref="A13:C13"/>
    <mergeCell ref="F13:H13"/>
  </mergeCells>
  <conditionalFormatting sqref="B14">
    <cfRule type="cellIs" dxfId="62" priority="18" operator="equal">
      <formula>0</formula>
    </cfRule>
  </conditionalFormatting>
  <conditionalFormatting sqref="G14">
    <cfRule type="cellIs" dxfId="61" priority="9" operator="equal">
      <formula>0</formula>
    </cfRule>
  </conditionalFormatting>
  <conditionalFormatting sqref="G20">
    <cfRule type="cellIs" dxfId="60" priority="8" operator="equal">
      <formula>0</formula>
    </cfRule>
  </conditionalFormatting>
  <conditionalFormatting sqref="G26">
    <cfRule type="cellIs" dxfId="59" priority="7" operator="equal">
      <formula>0</formula>
    </cfRule>
  </conditionalFormatting>
  <conditionalFormatting sqref="L20">
    <cfRule type="cellIs" dxfId="58" priority="6" operator="equal">
      <formula>0</formula>
    </cfRule>
  </conditionalFormatting>
  <conditionalFormatting sqref="L26">
    <cfRule type="cellIs" dxfId="57" priority="5" operator="equal">
      <formula>0</formula>
    </cfRule>
  </conditionalFormatting>
  <conditionalFormatting sqref="Q14">
    <cfRule type="cellIs" dxfId="56" priority="4" operator="equal">
      <formula>0</formula>
    </cfRule>
  </conditionalFormatting>
  <conditionalFormatting sqref="Q20">
    <cfRule type="cellIs" dxfId="55" priority="3" operator="equal">
      <formula>0</formula>
    </cfRule>
  </conditionalFormatting>
  <conditionalFormatting sqref="V14">
    <cfRule type="cellIs" dxfId="54" priority="2" operator="equal">
      <formula>0</formula>
    </cfRule>
  </conditionalFormatting>
  <conditionalFormatting sqref="AA14">
    <cfRule type="cellIs" dxfId="53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7" t="s">
        <v>1</v>
      </c>
      <c r="C1" s="47"/>
      <c r="D1" s="47"/>
      <c r="E1" s="47" t="s">
        <v>2</v>
      </c>
      <c r="F1" s="47"/>
      <c r="G1" s="47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7</v>
      </c>
    </row>
    <row r="4" spans="1:23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4</v>
      </c>
    </row>
    <row r="6" spans="1:23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4</v>
      </c>
    </row>
    <row r="7" spans="1:23">
      <c r="A7" s="3" t="s">
        <v>9</v>
      </c>
      <c r="B7" s="6" t="s">
        <v>7</v>
      </c>
      <c r="C7" s="6"/>
      <c r="D7" s="6"/>
      <c r="E7" s="5" t="s">
        <v>11</v>
      </c>
      <c r="F7" s="5"/>
      <c r="G7" s="5"/>
      <c r="H7" s="3">
        <v>5</v>
      </c>
    </row>
    <row r="8" spans="1:23">
      <c r="A8" s="3" t="s">
        <v>10</v>
      </c>
      <c r="B8" s="6" t="s">
        <v>3</v>
      </c>
      <c r="C8" s="6" t="s">
        <v>13</v>
      </c>
      <c r="D8" s="6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6" t="s">
        <v>11</v>
      </c>
      <c r="C10" s="6"/>
      <c r="D10" s="6"/>
      <c r="E10" s="5"/>
      <c r="F10" s="5"/>
      <c r="G10" s="5"/>
      <c r="H10" s="3">
        <v>2</v>
      </c>
    </row>
    <row r="12" spans="1:23">
      <c r="A12" s="14">
        <v>0</v>
      </c>
      <c r="B12" s="15"/>
      <c r="C12" s="16">
        <v>6</v>
      </c>
      <c r="F12" s="14">
        <v>6</v>
      </c>
      <c r="G12" s="15"/>
      <c r="H12" s="16">
        <v>13</v>
      </c>
      <c r="K12" s="14">
        <v>13</v>
      </c>
      <c r="L12" s="15"/>
      <c r="M12" s="16">
        <v>17</v>
      </c>
      <c r="P12" s="14">
        <v>17</v>
      </c>
      <c r="Q12" s="15"/>
      <c r="R12" s="16">
        <v>20</v>
      </c>
      <c r="U12" s="14">
        <v>24</v>
      </c>
      <c r="V12" s="15"/>
      <c r="W12" s="16">
        <v>26</v>
      </c>
    </row>
    <row r="13" spans="1:23" ht="13.5" thickBot="1">
      <c r="A13" s="48" t="s">
        <v>5</v>
      </c>
      <c r="B13" s="48"/>
      <c r="C13" s="48"/>
      <c r="D13" s="22"/>
      <c r="E13" s="23"/>
      <c r="F13" s="48" t="s">
        <v>6</v>
      </c>
      <c r="G13" s="48"/>
      <c r="H13" s="48"/>
      <c r="I13" s="22"/>
      <c r="J13" s="23"/>
      <c r="K13" s="48" t="s">
        <v>3</v>
      </c>
      <c r="L13" s="48"/>
      <c r="M13" s="48"/>
      <c r="N13" s="22"/>
      <c r="O13" s="23"/>
      <c r="P13" s="48" t="s">
        <v>10</v>
      </c>
      <c r="Q13" s="48"/>
      <c r="R13" s="48"/>
      <c r="S13" s="22"/>
      <c r="T13" s="23"/>
      <c r="U13" s="48" t="s">
        <v>12</v>
      </c>
      <c r="V13" s="48"/>
      <c r="W13" s="48"/>
    </row>
    <row r="14" spans="1:23" ht="13.5" thickBot="1">
      <c r="A14" s="17">
        <f>VLOOKUP(A13,$A$2:$H$10,8)</f>
        <v>6</v>
      </c>
      <c r="B14" s="18">
        <v>0</v>
      </c>
      <c r="C14" s="19">
        <v>0</v>
      </c>
      <c r="D14" s="24"/>
      <c r="F14" s="17">
        <f>VLOOKUP(F13,$A$2:$H$10,8)</f>
        <v>7</v>
      </c>
      <c r="G14" s="18">
        <v>4</v>
      </c>
      <c r="H14" s="19">
        <v>0</v>
      </c>
      <c r="K14" s="17">
        <f>VLOOKUP(K13,$A$2:$H$10,8)</f>
        <v>4</v>
      </c>
      <c r="L14" s="18">
        <v>4</v>
      </c>
      <c r="M14" s="19">
        <v>0</v>
      </c>
      <c r="P14" s="17">
        <f>VLOOKUP(P13,$A$2:$H$10,8)</f>
        <v>3</v>
      </c>
      <c r="Q14" s="18">
        <v>4</v>
      </c>
      <c r="R14" s="19">
        <v>4</v>
      </c>
      <c r="S14" s="32"/>
      <c r="T14" s="29"/>
      <c r="U14" s="17">
        <f>VLOOKUP(U13,$A$2:$H$10,8)</f>
        <v>2</v>
      </c>
      <c r="V14" s="18">
        <v>0</v>
      </c>
      <c r="W14" s="19">
        <v>0</v>
      </c>
    </row>
    <row r="15" spans="1:23">
      <c r="A15" s="20">
        <v>0</v>
      </c>
      <c r="B15" s="15"/>
      <c r="C15" s="21">
        <v>6</v>
      </c>
      <c r="D15" s="25"/>
      <c r="F15" s="20">
        <v>10</v>
      </c>
      <c r="G15" s="15"/>
      <c r="H15" s="21">
        <v>17</v>
      </c>
      <c r="K15" s="20">
        <v>17</v>
      </c>
      <c r="L15" s="15"/>
      <c r="M15" s="21">
        <v>21</v>
      </c>
      <c r="P15" s="20">
        <v>21</v>
      </c>
      <c r="Q15" s="15"/>
      <c r="R15" s="21">
        <v>24</v>
      </c>
      <c r="S15" s="26"/>
      <c r="U15" s="20">
        <v>24</v>
      </c>
      <c r="V15" s="15"/>
      <c r="W15" s="21">
        <v>26</v>
      </c>
    </row>
    <row r="16" spans="1:23">
      <c r="D16" s="26"/>
      <c r="S16" s="26"/>
    </row>
    <row r="17" spans="4:19">
      <c r="D17" s="26"/>
      <c r="S17" s="26"/>
    </row>
    <row r="18" spans="4:19">
      <c r="D18" s="26"/>
      <c r="F18" s="14">
        <v>6</v>
      </c>
      <c r="G18" s="15"/>
      <c r="H18" s="16">
        <v>13</v>
      </c>
      <c r="K18" s="14">
        <v>13</v>
      </c>
      <c r="L18" s="15"/>
      <c r="M18" s="16">
        <v>17</v>
      </c>
      <c r="P18" s="14">
        <v>18</v>
      </c>
      <c r="Q18" s="15"/>
      <c r="R18" s="16">
        <v>24</v>
      </c>
      <c r="S18" s="26"/>
    </row>
    <row r="19" spans="4:19" ht="13.5" thickBot="1">
      <c r="D19" s="26"/>
      <c r="E19" s="27"/>
      <c r="F19" s="48" t="s">
        <v>7</v>
      </c>
      <c r="G19" s="48"/>
      <c r="H19" s="48"/>
      <c r="I19" s="22"/>
      <c r="J19" s="23"/>
      <c r="K19" s="48" t="s">
        <v>8</v>
      </c>
      <c r="L19" s="48"/>
      <c r="M19" s="48"/>
      <c r="N19" s="22"/>
      <c r="O19" s="23"/>
      <c r="P19" s="48" t="s">
        <v>11</v>
      </c>
      <c r="Q19" s="48"/>
      <c r="R19" s="48"/>
      <c r="S19" s="28"/>
    </row>
    <row r="20" spans="4:19" ht="13.5" thickBot="1">
      <c r="F20" s="17">
        <f>VLOOKUP(F19,$A$2:$H$10,8)</f>
        <v>7</v>
      </c>
      <c r="G20" s="18">
        <v>0</v>
      </c>
      <c r="H20" s="19">
        <v>0</v>
      </c>
      <c r="I20" s="24"/>
      <c r="K20" s="17">
        <f>VLOOKUP(K19,$A$2:$H$10,8)</f>
        <v>4</v>
      </c>
      <c r="L20" s="18">
        <v>1</v>
      </c>
      <c r="M20" s="19">
        <v>1</v>
      </c>
      <c r="O20" s="29"/>
      <c r="P20" s="17">
        <f>VLOOKUP(P19,$A$2:$H$10,8)</f>
        <v>6</v>
      </c>
      <c r="Q20" s="18">
        <v>0</v>
      </c>
      <c r="R20" s="19">
        <v>0</v>
      </c>
    </row>
    <row r="21" spans="4:19">
      <c r="F21" s="20">
        <v>6</v>
      </c>
      <c r="G21" s="15"/>
      <c r="H21" s="21">
        <v>13</v>
      </c>
      <c r="I21" s="25"/>
      <c r="K21" s="20">
        <v>14</v>
      </c>
      <c r="L21" s="15"/>
      <c r="M21" s="21">
        <v>18</v>
      </c>
      <c r="N21" s="26"/>
      <c r="P21" s="20">
        <v>18</v>
      </c>
      <c r="Q21" s="15"/>
      <c r="R21" s="21">
        <v>24</v>
      </c>
    </row>
    <row r="22" spans="4:19">
      <c r="I22" s="26"/>
      <c r="N22" s="26"/>
    </row>
    <row r="23" spans="4:19">
      <c r="I23" s="26"/>
      <c r="N23" s="26"/>
    </row>
    <row r="24" spans="4:19">
      <c r="I24" s="26"/>
      <c r="K24" s="14">
        <v>13</v>
      </c>
      <c r="L24" s="15"/>
      <c r="M24" s="16">
        <v>18</v>
      </c>
      <c r="N24" s="26"/>
    </row>
    <row r="25" spans="4:19" ht="13.5" thickBot="1">
      <c r="I25" s="26"/>
      <c r="J25" s="27"/>
      <c r="K25" s="48" t="s">
        <v>9</v>
      </c>
      <c r="L25" s="48"/>
      <c r="M25" s="48"/>
      <c r="N25" s="28"/>
    </row>
    <row r="26" spans="4:19">
      <c r="K26" s="17">
        <f>VLOOKUP(K25,$A$2:$H$10,8)</f>
        <v>5</v>
      </c>
      <c r="L26" s="18">
        <v>0</v>
      </c>
      <c r="M26" s="19">
        <v>0</v>
      </c>
    </row>
    <row r="27" spans="4:19">
      <c r="K27" s="20">
        <v>13</v>
      </c>
      <c r="L27" s="15"/>
      <c r="M27" s="21"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52" priority="5" operator="equal">
      <formula>0</formula>
    </cfRule>
  </conditionalFormatting>
  <conditionalFormatting sqref="G14">
    <cfRule type="cellIs" dxfId="51" priority="6" operator="equal">
      <formula>0</formula>
    </cfRule>
  </conditionalFormatting>
  <conditionalFormatting sqref="G20">
    <cfRule type="cellIs" dxfId="50" priority="4" operator="equal">
      <formula>0</formula>
    </cfRule>
  </conditionalFormatting>
  <conditionalFormatting sqref="H8">
    <cfRule type="cellIs" dxfId="49" priority="20" operator="equal">
      <formula>0</formula>
    </cfRule>
  </conditionalFormatting>
  <conditionalFormatting sqref="L14">
    <cfRule type="cellIs" dxfId="48" priority="7" operator="equal">
      <formula>0</formula>
    </cfRule>
  </conditionalFormatting>
  <conditionalFormatting sqref="L20">
    <cfRule type="cellIs" dxfId="47" priority="3" operator="equal">
      <formula>0</formula>
    </cfRule>
  </conditionalFormatting>
  <conditionalFormatting sqref="L26">
    <cfRule type="cellIs" dxfId="46" priority="1" operator="equal">
      <formula>0</formula>
    </cfRule>
  </conditionalFormatting>
  <conditionalFormatting sqref="Q14">
    <cfRule type="cellIs" dxfId="45" priority="8" operator="equal">
      <formula>0</formula>
    </cfRule>
  </conditionalFormatting>
  <conditionalFormatting sqref="Q20">
    <cfRule type="cellIs" dxfId="44" priority="2" operator="equal">
      <formula>0</formula>
    </cfRule>
  </conditionalFormatting>
  <conditionalFormatting sqref="V14">
    <cfRule type="cellIs" dxfId="43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7" t="s">
        <v>1</v>
      </c>
      <c r="C1" s="47"/>
      <c r="D1" s="47"/>
      <c r="E1" s="47" t="s">
        <v>2</v>
      </c>
      <c r="F1" s="47"/>
      <c r="G1" s="47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9</v>
      </c>
    </row>
    <row r="4" spans="1:24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7</v>
      </c>
    </row>
    <row r="5" spans="1:24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15</v>
      </c>
    </row>
    <row r="6" spans="1:24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4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13</v>
      </c>
    </row>
    <row r="8" spans="1:24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6" t="s">
        <v>8</v>
      </c>
      <c r="C9" s="6" t="s">
        <v>9</v>
      </c>
      <c r="D9" s="6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6" t="s">
        <v>10</v>
      </c>
      <c r="C10" s="6" t="s">
        <v>11</v>
      </c>
      <c r="D10" s="6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6" t="s">
        <v>11</v>
      </c>
      <c r="C11" s="6"/>
      <c r="D11" s="6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6" t="s">
        <v>12</v>
      </c>
      <c r="C12" s="6" t="s">
        <v>14</v>
      </c>
      <c r="D12" s="6"/>
      <c r="E12" s="5"/>
      <c r="F12" s="5"/>
      <c r="G12" s="5"/>
      <c r="H12" s="3">
        <v>4</v>
      </c>
    </row>
    <row r="14" spans="1:24">
      <c r="A14" s="14">
        <v>0</v>
      </c>
      <c r="B14" s="15"/>
      <c r="C14" s="16">
        <f>A14+A16</f>
        <v>4</v>
      </c>
      <c r="F14" s="14">
        <f>C14</f>
        <v>4</v>
      </c>
      <c r="G14" s="15"/>
      <c r="H14" s="16">
        <f>F14+F16</f>
        <v>13</v>
      </c>
      <c r="P14" s="14">
        <f>H14</f>
        <v>13</v>
      </c>
      <c r="Q14" s="15"/>
      <c r="R14" s="16">
        <f>P14+P16</f>
        <v>24</v>
      </c>
      <c r="U14" s="14">
        <f>R14</f>
        <v>24</v>
      </c>
      <c r="V14" s="15"/>
      <c r="W14" s="16">
        <f>U14+U16</f>
        <v>34</v>
      </c>
    </row>
    <row r="15" spans="1:24" ht="13.5" thickBot="1">
      <c r="A15" s="48" t="s">
        <v>5</v>
      </c>
      <c r="B15" s="48"/>
      <c r="C15" s="48"/>
      <c r="D15" s="22"/>
      <c r="E15" s="23"/>
      <c r="F15" s="48" t="s">
        <v>6</v>
      </c>
      <c r="G15" s="48"/>
      <c r="H15" s="48"/>
      <c r="I15" s="22"/>
      <c r="J15" s="23"/>
      <c r="K15" s="22"/>
      <c r="L15" s="36"/>
      <c r="M15" s="23"/>
      <c r="N15" s="22"/>
      <c r="O15" s="23"/>
      <c r="P15" s="48" t="s">
        <v>10</v>
      </c>
      <c r="Q15" s="48"/>
      <c r="R15" s="48"/>
      <c r="S15" s="22"/>
      <c r="T15" s="23"/>
      <c r="U15" s="48" t="s">
        <v>12</v>
      </c>
      <c r="V15" s="48"/>
      <c r="W15" s="48"/>
      <c r="X15" s="22"/>
    </row>
    <row r="16" spans="1:24" ht="13.5" thickBot="1">
      <c r="A16" s="17">
        <f>VLOOKUP(A15,$A$2:$H$12,8)</f>
        <v>4</v>
      </c>
      <c r="B16" s="18">
        <f>C17-C14</f>
        <v>0</v>
      </c>
      <c r="C16" s="19">
        <f>MIN(F14,F20,F26)-C14</f>
        <v>0</v>
      </c>
      <c r="D16" s="24"/>
      <c r="F16" s="17">
        <f>VLOOKUP(F15,$A$2:$H$12,8)</f>
        <v>9</v>
      </c>
      <c r="G16" s="18">
        <f>H17-H14</f>
        <v>15</v>
      </c>
      <c r="H16" s="19">
        <f>P14-H14</f>
        <v>0</v>
      </c>
      <c r="P16" s="17">
        <f>VLOOKUP(P15,$A$2:$H$12,8)</f>
        <v>11</v>
      </c>
      <c r="Q16" s="18">
        <f>R17-R14</f>
        <v>15</v>
      </c>
      <c r="R16" s="19">
        <f>U14-R14</f>
        <v>0</v>
      </c>
      <c r="S16" s="32"/>
      <c r="T16" s="37"/>
      <c r="U16" s="17">
        <f>VLOOKUP(U15,$A$2:$H$12,8)</f>
        <v>10</v>
      </c>
      <c r="V16" s="18">
        <f>W17-W14</f>
        <v>15</v>
      </c>
      <c r="W16" s="19">
        <f>Z17-W14</f>
        <v>15</v>
      </c>
      <c r="X16" s="39"/>
    </row>
    <row r="17" spans="1:28" ht="13.5" thickBot="1">
      <c r="A17" s="20">
        <f>C17-A16</f>
        <v>0</v>
      </c>
      <c r="B17" s="15"/>
      <c r="C17" s="21">
        <f>MIN(F17,F23,F29)</f>
        <v>4</v>
      </c>
      <c r="D17" s="25"/>
      <c r="F17" s="20">
        <f>H17-F16</f>
        <v>19</v>
      </c>
      <c r="G17" s="15"/>
      <c r="H17" s="21">
        <f>P17</f>
        <v>28</v>
      </c>
      <c r="P17" s="20">
        <f>R17-P16</f>
        <v>28</v>
      </c>
      <c r="Q17" s="15"/>
      <c r="R17" s="33">
        <f>U17</f>
        <v>39</v>
      </c>
      <c r="U17" s="20">
        <f>W17-U16</f>
        <v>39</v>
      </c>
      <c r="V17" s="15"/>
      <c r="W17" s="21">
        <f>Z20</f>
        <v>49</v>
      </c>
      <c r="X17" s="38"/>
      <c r="Y17" s="27"/>
      <c r="Z17" s="14">
        <f>MAX(W14,W20)</f>
        <v>49</v>
      </c>
      <c r="AA17" s="15"/>
      <c r="AB17" s="16">
        <f>Z17+Z19</f>
        <v>53</v>
      </c>
    </row>
    <row r="18" spans="1:28">
      <c r="C18" s="34"/>
      <c r="D18" s="26"/>
      <c r="Z18" s="49" t="s">
        <v>4</v>
      </c>
      <c r="AA18" s="50"/>
      <c r="AB18" s="51"/>
    </row>
    <row r="19" spans="1:28" ht="13.5" thickBot="1">
      <c r="C19" s="26"/>
      <c r="D19" s="26"/>
      <c r="Y19" s="23"/>
      <c r="Z19" s="17">
        <f>VLOOKUP(Z18,$A$2:$H$12,8)</f>
        <v>4</v>
      </c>
      <c r="AA19" s="18">
        <f>AB20-AB17</f>
        <v>0</v>
      </c>
      <c r="AB19" s="19">
        <v>0</v>
      </c>
    </row>
    <row r="20" spans="1:28">
      <c r="C20" s="26"/>
      <c r="D20" s="26"/>
      <c r="F20" s="14">
        <f>C14</f>
        <v>4</v>
      </c>
      <c r="G20" s="15"/>
      <c r="H20" s="16">
        <f>F20+F22</f>
        <v>11</v>
      </c>
      <c r="K20" s="14">
        <f>H20</f>
        <v>11</v>
      </c>
      <c r="L20" s="15"/>
      <c r="M20" s="16">
        <f>K20+K22</f>
        <v>26</v>
      </c>
      <c r="P20" s="14">
        <f>MAX(M20,M26)</f>
        <v>32</v>
      </c>
      <c r="Q20" s="15"/>
      <c r="R20" s="16">
        <f>P20+P22</f>
        <v>39</v>
      </c>
      <c r="U20" s="14">
        <f>R20</f>
        <v>39</v>
      </c>
      <c r="V20" s="15"/>
      <c r="W20" s="16">
        <f>U20+U22</f>
        <v>49</v>
      </c>
      <c r="X20" s="38"/>
      <c r="Z20" s="20">
        <f>AB20-Z19</f>
        <v>49</v>
      </c>
      <c r="AA20" s="15"/>
      <c r="AB20" s="21">
        <f>AB17</f>
        <v>53</v>
      </c>
    </row>
    <row r="21" spans="1:28" ht="13.5" thickBot="1">
      <c r="C21" s="26"/>
      <c r="D21" s="26"/>
      <c r="E21" s="27"/>
      <c r="F21" s="48" t="s">
        <v>7</v>
      </c>
      <c r="G21" s="48"/>
      <c r="H21" s="48"/>
      <c r="I21" s="22"/>
      <c r="J21" s="23"/>
      <c r="K21" s="48" t="s">
        <v>8</v>
      </c>
      <c r="L21" s="48"/>
      <c r="M21" s="48"/>
      <c r="N21" s="22"/>
      <c r="O21" s="23"/>
      <c r="P21" s="48" t="s">
        <v>11</v>
      </c>
      <c r="Q21" s="48"/>
      <c r="R21" s="49"/>
      <c r="S21" s="36"/>
      <c r="T21" s="36"/>
      <c r="U21" s="51" t="s">
        <v>14</v>
      </c>
      <c r="V21" s="48"/>
      <c r="W21" s="48"/>
      <c r="X21" s="28"/>
    </row>
    <row r="22" spans="1:28" ht="13.5" thickBot="1">
      <c r="C22" s="26"/>
      <c r="F22" s="17">
        <f>VLOOKUP(F21,$A$2:$H$12,8)</f>
        <v>7</v>
      </c>
      <c r="G22" s="18">
        <f>H23-H20</f>
        <v>6</v>
      </c>
      <c r="H22" s="19">
        <f>K20-H20</f>
        <v>0</v>
      </c>
      <c r="I22" s="32"/>
      <c r="K22" s="17">
        <f>VLOOKUP(K21,$A$2:$H$12,8)</f>
        <v>15</v>
      </c>
      <c r="L22" s="18">
        <f>M23-M20</f>
        <v>6</v>
      </c>
      <c r="M22" s="19">
        <f>P20-M20</f>
        <v>6</v>
      </c>
      <c r="O22" s="29"/>
      <c r="P22" s="17">
        <f>VLOOKUP(P21,$A$2:$H$12,8)</f>
        <v>7</v>
      </c>
      <c r="Q22" s="18">
        <f>R23-R20</f>
        <v>0</v>
      </c>
      <c r="R22" s="19">
        <f>U20-R20</f>
        <v>0</v>
      </c>
      <c r="U22" s="17">
        <f>VLOOKUP(U21,$A$2:$H$12,8)</f>
        <v>10</v>
      </c>
      <c r="V22" s="18">
        <f>W23-W20</f>
        <v>0</v>
      </c>
      <c r="W22" s="19">
        <f>Z17-W20</f>
        <v>0</v>
      </c>
    </row>
    <row r="23" spans="1:28">
      <c r="C23" s="26"/>
      <c r="F23" s="20">
        <f>H23-F22</f>
        <v>10</v>
      </c>
      <c r="G23" s="15"/>
      <c r="H23" s="33">
        <f>K23</f>
        <v>17</v>
      </c>
      <c r="K23" s="20">
        <f>M23-K22</f>
        <v>17</v>
      </c>
      <c r="L23" s="15"/>
      <c r="M23" s="33">
        <f>P23</f>
        <v>32</v>
      </c>
      <c r="N23" s="26"/>
      <c r="P23" s="20">
        <f>R23-P22</f>
        <v>32</v>
      </c>
      <c r="Q23" s="15"/>
      <c r="R23" s="33">
        <f>U23</f>
        <v>39</v>
      </c>
      <c r="U23" s="20">
        <f>W23-U22</f>
        <v>39</v>
      </c>
      <c r="V23" s="15"/>
      <c r="W23" s="21">
        <f>Z20</f>
        <v>49</v>
      </c>
    </row>
    <row r="24" spans="1:28">
      <c r="C24" s="26"/>
      <c r="N24" s="26"/>
    </row>
    <row r="25" spans="1:28">
      <c r="C25" s="26"/>
      <c r="N25" s="26"/>
    </row>
    <row r="26" spans="1:28">
      <c r="C26" s="26"/>
      <c r="F26" s="14">
        <f>C14</f>
        <v>4</v>
      </c>
      <c r="G26" s="15"/>
      <c r="H26" s="16">
        <f>F26+F28</f>
        <v>19</v>
      </c>
      <c r="K26" s="14">
        <f>H26</f>
        <v>19</v>
      </c>
      <c r="L26" s="15"/>
      <c r="M26" s="16">
        <f>K26+K28</f>
        <v>32</v>
      </c>
      <c r="N26" s="26"/>
    </row>
    <row r="27" spans="1:28" ht="13.5" thickBot="1">
      <c r="C27" s="26"/>
      <c r="D27" s="35"/>
      <c r="E27" s="23"/>
      <c r="F27" s="48" t="s">
        <v>3</v>
      </c>
      <c r="G27" s="48"/>
      <c r="H27" s="49"/>
      <c r="I27" s="36"/>
      <c r="J27" s="36"/>
      <c r="K27" s="51" t="s">
        <v>9</v>
      </c>
      <c r="L27" s="48"/>
      <c r="M27" s="48"/>
      <c r="N27" s="28"/>
    </row>
    <row r="28" spans="1:28">
      <c r="F28" s="17">
        <f>VLOOKUP(F27,$A$2:$H$12,8)</f>
        <v>15</v>
      </c>
      <c r="G28" s="18">
        <f>H29-H26</f>
        <v>0</v>
      </c>
      <c r="H28" s="19">
        <f>K26-H26</f>
        <v>0</v>
      </c>
      <c r="K28" s="17">
        <f>VLOOKUP(K27,$A$2:$H$12,8)</f>
        <v>13</v>
      </c>
      <c r="L28" s="18">
        <f>M29-M26</f>
        <v>0</v>
      </c>
      <c r="M28" s="19">
        <f>P20-M26</f>
        <v>0</v>
      </c>
    </row>
    <row r="29" spans="1:28">
      <c r="F29" s="20">
        <f>H29-F28</f>
        <v>4</v>
      </c>
      <c r="G29" s="15"/>
      <c r="H29" s="33">
        <f>K29</f>
        <v>19</v>
      </c>
      <c r="K29" s="20">
        <f>M29-K28</f>
        <v>19</v>
      </c>
      <c r="L29" s="15"/>
      <c r="M29" s="21">
        <f>P23</f>
        <v>32</v>
      </c>
    </row>
  </sheetData>
  <mergeCells count="13">
    <mergeCell ref="U15:W15"/>
    <mergeCell ref="B1:D1"/>
    <mergeCell ref="E1:G1"/>
    <mergeCell ref="A15:C15"/>
    <mergeCell ref="F15:H15"/>
    <mergeCell ref="P15:R15"/>
    <mergeCell ref="Z18:AB18"/>
    <mergeCell ref="F21:H21"/>
    <mergeCell ref="K21:M21"/>
    <mergeCell ref="P21:R21"/>
    <mergeCell ref="F27:H27"/>
    <mergeCell ref="K27:M27"/>
    <mergeCell ref="U21:W21"/>
  </mergeCells>
  <conditionalFormatting sqref="B16">
    <cfRule type="cellIs" dxfId="42" priority="11" operator="equal">
      <formula>0</formula>
    </cfRule>
  </conditionalFormatting>
  <conditionalFormatting sqref="G16">
    <cfRule type="cellIs" dxfId="41" priority="10" operator="equal">
      <formula>0</formula>
    </cfRule>
  </conditionalFormatting>
  <conditionalFormatting sqref="G22">
    <cfRule type="cellIs" dxfId="40" priority="3" operator="equal">
      <formula>0</formula>
    </cfRule>
  </conditionalFormatting>
  <conditionalFormatting sqref="G28">
    <cfRule type="cellIs" dxfId="39" priority="2" operator="equal">
      <formula>0</formula>
    </cfRule>
  </conditionalFormatting>
  <conditionalFormatting sqref="L22">
    <cfRule type="cellIs" dxfId="38" priority="4" operator="equal">
      <formula>0</formula>
    </cfRule>
  </conditionalFormatting>
  <conditionalFormatting sqref="L28">
    <cfRule type="cellIs" dxfId="37" priority="1" operator="equal">
      <formula>0</formula>
    </cfRule>
  </conditionalFormatting>
  <conditionalFormatting sqref="Q16">
    <cfRule type="cellIs" dxfId="36" priority="9" operator="equal">
      <formula>0</formula>
    </cfRule>
  </conditionalFormatting>
  <conditionalFormatting sqref="Q22">
    <cfRule type="cellIs" dxfId="35" priority="5" operator="equal">
      <formula>0</formula>
    </cfRule>
  </conditionalFormatting>
  <conditionalFormatting sqref="V16">
    <cfRule type="cellIs" dxfId="34" priority="8" operator="equal">
      <formula>0</formula>
    </cfRule>
  </conditionalFormatting>
  <conditionalFormatting sqref="V22">
    <cfRule type="cellIs" dxfId="33" priority="6" operator="equal">
      <formula>0</formula>
    </cfRule>
  </conditionalFormatting>
  <conditionalFormatting sqref="AA19">
    <cfRule type="cellIs" dxfId="32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FBC9-B649-44B0-BF56-B9CBEE3B92A5}">
  <dimension ref="A1:B14"/>
  <sheetViews>
    <sheetView workbookViewId="0">
      <selection activeCell="Q25" sqref="Q25"/>
    </sheetView>
  </sheetViews>
  <sheetFormatPr baseColWidth="10" defaultRowHeight="12.75"/>
  <cols>
    <col min="1" max="1" width="25.85546875" style="46" bestFit="1" customWidth="1"/>
  </cols>
  <sheetData>
    <row r="1" spans="1:2">
      <c r="A1" s="46" t="s">
        <v>44</v>
      </c>
      <c r="B1" t="s">
        <v>45</v>
      </c>
    </row>
    <row r="2" spans="1:2">
      <c r="A2" s="46">
        <v>44927</v>
      </c>
      <c r="B2" t="s">
        <v>46</v>
      </c>
    </row>
    <row r="3" spans="1:2">
      <c r="A3" s="46">
        <v>45022</v>
      </c>
      <c r="B3" t="s">
        <v>47</v>
      </c>
    </row>
    <row r="4" spans="1:2">
      <c r="A4" s="46">
        <v>45023</v>
      </c>
      <c r="B4" t="s">
        <v>48</v>
      </c>
    </row>
    <row r="5" spans="1:2">
      <c r="A5" s="46">
        <v>45025</v>
      </c>
      <c r="B5" t="s">
        <v>49</v>
      </c>
    </row>
    <row r="6" spans="1:2">
      <c r="A6" s="46">
        <v>45026</v>
      </c>
      <c r="B6" t="s">
        <v>50</v>
      </c>
    </row>
    <row r="7" spans="1:2">
      <c r="A7" s="46">
        <v>45047</v>
      </c>
      <c r="B7" t="s">
        <v>51</v>
      </c>
    </row>
    <row r="8" spans="1:2">
      <c r="A8" s="46">
        <v>45071</v>
      </c>
      <c r="B8" t="s">
        <v>52</v>
      </c>
    </row>
    <row r="9" spans="1:2">
      <c r="A9" s="46">
        <v>45081</v>
      </c>
      <c r="B9" t="s">
        <v>53</v>
      </c>
    </row>
    <row r="10" spans="1:2">
      <c r="A10" s="46">
        <v>45082</v>
      </c>
      <c r="B10" t="s">
        <v>54</v>
      </c>
    </row>
    <row r="11" spans="1:2">
      <c r="A11" s="46">
        <v>45202</v>
      </c>
      <c r="B11" t="s">
        <v>55</v>
      </c>
    </row>
    <row r="12" spans="1:2">
      <c r="A12" s="46">
        <v>45230</v>
      </c>
      <c r="B12" t="s">
        <v>56</v>
      </c>
    </row>
    <row r="13" spans="1:2">
      <c r="A13" s="46">
        <v>45285</v>
      </c>
      <c r="B13" t="s">
        <v>57</v>
      </c>
    </row>
    <row r="14" spans="1:2">
      <c r="A14" s="46">
        <v>45286</v>
      </c>
      <c r="B14" t="s">
        <v>58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q F I V 4 e S e C K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h x h j n l m A K Z I e T G f o W p p 8 / 2 B 8 J q a P z Q a 1 H o e L 0 B M k c g 7 w / i A V B L A w Q U A A I A C A B 2 o U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F I V y i K R 7 g O A A A A E Q A A A B M A H A B G b 3 J t d W x h c y 9 T Z W N 0 a W 9 u M S 5 t I K I Y A C i g F A A A A A A A A A A A A A A A A A A A A A A A A A A A A C t O T S 7 J z M 9 T C I b Q h t Y A U E s B A i 0 A F A A C A A g A d q F I V 4 e S e C K j A A A A 9 g A A A B I A A A A A A A A A A A A A A A A A A A A A A E N v b m Z p Z y 9 Q Y W N r Y W d l L n h t b F B L A Q I t A B Q A A g A I A H a h S F c P y u m r p A A A A O k A A A A T A A A A A A A A A A A A A A A A A O 8 A A A B b Q 2 9 u d G V u d F 9 U e X B l c 1 0 u e G 1 s U E s B A i 0 A F A A C A A g A d q F I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S g K q F x / 0 d H h f s T D P Z q y g c A A A A A A g A A A A A A E G Y A A A A B A A A g A A A A v + J 4 I 7 z S U a G N S G p 1 4 Y F s s W 9 n 8 X o y Y F N u 5 2 u 4 t r x 5 S S o A A A A A D o A A A A A C A A A g A A A A p u H v F 1 z U L W w B 0 / 2 + Z s j x T 2 a b k 0 h 9 b L / i 1 F / 1 U 9 n L o v B Q A A A A v U D r N P 6 N 9 6 9 P R g H l F V v Y b w g g P a 9 T u r 1 D K R l I M f 6 q I Z K l J f 4 6 b C r Y B 7 3 j i G C P n X i u p n F a 3 m m A i o i g R E A u t Y a Q o x m w K M H i 2 H K 5 g R P a L u q V 2 e N A A A A A m / E X W V 1 3 u P W g U t d O c n L 4 p e a T O h I b 8 V j I o v J Z J x c R / N N r O X q 9 l x X c y P w i m C f M B X 0 T U K 9 e G R 9 E U N G V s o 2 f l 0 s g E Q = = < / D a t a M a s h u p > 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Übung1</vt:lpstr>
      <vt:lpstr>Übung3</vt:lpstr>
      <vt:lpstr>Übung2</vt:lpstr>
      <vt:lpstr>Übung 4</vt:lpstr>
      <vt:lpstr>FeiertageMV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2023-10-08T18:47:38Z</dcterms:modified>
  <dc:language>de-DE</dc:language>
</cp:coreProperties>
</file>