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<sst xmlns="http://schemas.openxmlformats.org/spreadsheetml/2006/main" count="519" uniqueCount="92">
  <si>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</si>
  <si>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</si>
  <si>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</si>
  <si>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</si>
  <si>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</si>
  <si>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</si>
  <si>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</si>
  <si>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x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</si>
  <si>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</si>
  <si>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</si>
  <si>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</si>
  <si>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</si>
  <si>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</si>
  <si>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</si>
  <si>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</si>
  <si>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</si>
  <si>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</si>
  <si>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</si>
  <si>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</si>
  <si>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</si>
  <si>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</si>
  <si>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</si>
  <si>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</si>
  <si>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</si>
  <si>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</si>
  <si>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</si>
  <si>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</si>
  <si>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</si>
  <si>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</si>
  <si>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</si>
  <si>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</si>
  <si>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</si>
  <si>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</si>
  <si>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</si>
  <si>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</si>
  <si>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</si>
  <si>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</si>
  <si>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</si>
  <si>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</si>
  <si>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</si>
  <si>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</si>
  <si>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</si>
  <si>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Milestone 1</t>
  </si>
  <si>
    <t xml:space="preserve">PT</t>
  </si>
  <si>
    <t xml:space="preserve">P</t>
  </si>
  <si>
    <t xml:space="preserve">PT = Aufwand in Personentagen</t>
  </si>
  <si>
    <t xml:space="preserve">P =Anzahl eingesetzter Personen</t>
  </si>
  <si>
    <t xml:space="preserve">K = Kapazität</t>
  </si>
  <si>
    <t xml:space="preserve">3 Personen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</si>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</sst>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General"/>
    <numFmt numFmtId="168" formatCode="0\ %"/>
    <numFmt numFmtId="169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71</xdr:col>
      <xdr:colOff>82080</xdr:colOff>
      <xdr:row>7</xdr:row>
      <xdr:rowOff>146880</xdr:rowOff>
    </xdr:from>
    <xdr:to>
      <xdr:col>71</xdr:col>
      <xdr:colOff>174600</xdr:colOff>
      <xdr:row>8</xdr:row>
      <xdr:rowOff>139680</xdr:rowOff>
    </xdr:to>
    <xdr:sp>
      <xdr:nvSpPr>
        <xdr:cNvPr id="0" name="Form 1"/>
        <xdr:cNvSpPr/>
      </xdr:nvSpPr>
      <xdr:spPr>
        <a:xfrm>
          <a:off x="19351800" y="1659600"/>
          <a:ext cx="92520" cy="15444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AE1" activePane="topRight" state="frozen"/>
      <selection pane="topLeft" activeCell="A1" activeCellId="0" sqref="A1"/>
      <selection pane="topRight" activeCell="BF13" activeCellId="0" sqref="BF13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1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1" width="3.86"/>
    <col collapsed="false" customWidth="true" hidden="false" outlineLevel="0" max="13" min="13" style="1" width="4.42"/>
    <col collapsed="false" customWidth="false" hidden="false" outlineLevel="0" max="16384" min="14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2</v>
      </c>
      <c r="I2" s="8" t="s">
        <v>7</v>
      </c>
      <c r="J2" s="8" t="s">
        <v>7</v>
      </c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8</v>
      </c>
      <c r="I3" s="12"/>
      <c r="J3" s="12"/>
      <c r="K3" s="12" t="s">
        <v>7</v>
      </c>
      <c r="L3" s="12" t="s">
        <v>7</v>
      </c>
      <c r="M3" s="12" t="s">
        <v>7</v>
      </c>
      <c r="N3" s="13"/>
      <c r="O3" s="13"/>
      <c r="P3" s="12" t="s">
        <v>7</v>
      </c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8</v>
      </c>
      <c r="I4" s="12"/>
      <c r="J4" s="12"/>
      <c r="K4" s="12" t="s">
        <v>7</v>
      </c>
      <c r="L4" s="12" t="s">
        <v>7</v>
      </c>
      <c r="M4" s="12" t="s">
        <v>7</v>
      </c>
      <c r="N4" s="13"/>
      <c r="O4" s="13"/>
      <c r="P4" s="12" t="s">
        <v>7</v>
      </c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 t="s">
        <v>7</v>
      </c>
      <c r="X5" s="12" t="s">
        <v>7</v>
      </c>
      <c r="Y5" s="14"/>
      <c r="Z5" s="12" t="s">
        <v>7</v>
      </c>
      <c r="AA5" s="12" t="s">
        <v>7</v>
      </c>
      <c r="AB5" s="13"/>
      <c r="AC5" s="13"/>
      <c r="AD5" s="12" t="s">
        <v>7</v>
      </c>
      <c r="AE5" s="12" t="s">
        <v>7</v>
      </c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8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 t="s">
        <v>7</v>
      </c>
      <c r="X6" s="12" t="s">
        <v>7</v>
      </c>
      <c r="Y6" s="14"/>
      <c r="Z6" s="12" t="s">
        <v>7</v>
      </c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 t="s">
        <v>7</v>
      </c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12</v>
      </c>
      <c r="F7" s="7"/>
      <c r="G7" s="7"/>
      <c r="H7" s="5" t="n">
        <v>8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 t="s">
        <v>7</v>
      </c>
      <c r="X7" s="12" t="s">
        <v>7</v>
      </c>
      <c r="Y7" s="14"/>
      <c r="Z7" s="12" t="s">
        <v>7</v>
      </c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14</v>
      </c>
      <c r="F8" s="7" t="s">
        <v>13</v>
      </c>
      <c r="G8" s="7"/>
      <c r="H8" s="5" t="n">
        <v>5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 t="s">
        <v>7</v>
      </c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 t="s">
        <v>7</v>
      </c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/>
      <c r="D9" s="11"/>
      <c r="E9" s="7" t="s">
        <v>15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9</v>
      </c>
      <c r="C10" s="11"/>
      <c r="D10" s="11"/>
      <c r="E10" s="7" t="s">
        <v>15</v>
      </c>
      <c r="F10" s="7"/>
      <c r="G10" s="7"/>
      <c r="H10" s="5" t="n">
        <v>5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 t="s">
        <v>7</v>
      </c>
      <c r="AL10" s="12" t="s">
        <v>7</v>
      </c>
      <c r="AM10" s="12" t="s">
        <v>7</v>
      </c>
      <c r="AN10" s="12" t="s">
        <v>7</v>
      </c>
      <c r="AO10" s="12" t="s">
        <v>7</v>
      </c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1" customFormat="false" ht="12.75" hidden="false" customHeight="false" outlineLevel="0" collapsed="false">
      <c r="A11" s="5" t="s">
        <v>14</v>
      </c>
      <c r="B11" s="11" t="s">
        <v>10</v>
      </c>
      <c r="C11" s="11"/>
      <c r="D11" s="11"/>
      <c r="E11" s="7" t="s">
        <v>16</v>
      </c>
      <c r="F11" s="7"/>
      <c r="G11" s="7"/>
      <c r="H11" s="5" t="n">
        <v>8</v>
      </c>
      <c r="I11" s="12"/>
      <c r="J11" s="12"/>
      <c r="K11" s="12"/>
      <c r="L11" s="12"/>
      <c r="M11" s="12"/>
      <c r="N11" s="13"/>
      <c r="O11" s="13"/>
      <c r="P11" s="12"/>
      <c r="Q11" s="12"/>
      <c r="R11" s="12"/>
      <c r="S11" s="12"/>
      <c r="T11" s="12"/>
      <c r="U11" s="13"/>
      <c r="V11" s="13"/>
      <c r="W11" s="12"/>
      <c r="X11" s="12"/>
      <c r="Y11" s="14"/>
      <c r="Z11" s="12"/>
      <c r="AA11" s="12"/>
      <c r="AB11" s="13"/>
      <c r="AC11" s="13"/>
      <c r="AD11" s="12"/>
      <c r="AE11" s="12"/>
      <c r="AF11" s="12"/>
      <c r="AG11" s="14"/>
      <c r="AH11" s="12"/>
      <c r="AI11" s="13"/>
      <c r="AJ11" s="13"/>
      <c r="AK11" s="12"/>
      <c r="AL11" s="12"/>
      <c r="AM11" s="12"/>
      <c r="AN11" s="12" t="s">
        <v>7</v>
      </c>
      <c r="AO11" s="12" t="s">
        <v>7</v>
      </c>
      <c r="AP11" s="13"/>
      <c r="AQ11" s="13"/>
      <c r="AR11" s="12" t="s">
        <v>7</v>
      </c>
      <c r="AS11" s="12" t="s">
        <v>7</v>
      </c>
      <c r="AT11" s="12" t="s">
        <v>7</v>
      </c>
      <c r="AU11" s="12" t="s">
        <v>7</v>
      </c>
      <c r="AV11" s="12" t="s">
        <v>7</v>
      </c>
      <c r="AW11" s="13"/>
      <c r="AX11" s="13"/>
      <c r="AY11" s="12" t="s">
        <v>7</v>
      </c>
      <c r="AZ11" s="12"/>
      <c r="BA11" s="12"/>
      <c r="BB11" s="14"/>
      <c r="BC11" s="12"/>
      <c r="BD11" s="13"/>
      <c r="BE11" s="13"/>
      <c r="BF11" s="12"/>
      <c r="BG11" s="12"/>
      <c r="BH11" s="12"/>
      <c r="BI11" s="12"/>
      <c r="BJ11" s="12"/>
    </row>
    <row r="12" customFormat="false" ht="12.75" hidden="false" customHeight="false" outlineLevel="0" collapsed="false">
      <c r="A12" s="5" t="s">
        <v>15</v>
      </c>
      <c r="B12" s="11" t="s">
        <v>11</v>
      </c>
      <c r="C12" s="11" t="s">
        <v>12</v>
      </c>
      <c r="D12" s="11"/>
      <c r="E12" s="7" t="s">
        <v>16</v>
      </c>
      <c r="F12" s="7"/>
      <c r="G12" s="7"/>
      <c r="H12" s="5" t="n">
        <v>2</v>
      </c>
      <c r="I12" s="12"/>
      <c r="J12" s="12"/>
      <c r="K12" s="12"/>
      <c r="L12" s="12"/>
      <c r="M12" s="12"/>
      <c r="N12" s="13"/>
      <c r="O12" s="13"/>
      <c r="P12" s="12"/>
      <c r="Q12" s="12"/>
      <c r="R12" s="12"/>
      <c r="S12" s="12"/>
      <c r="T12" s="12"/>
      <c r="U12" s="13"/>
      <c r="V12" s="13"/>
      <c r="W12" s="12"/>
      <c r="X12" s="12"/>
      <c r="Y12" s="14"/>
      <c r="Z12" s="12"/>
      <c r="AA12" s="12"/>
      <c r="AB12" s="13"/>
      <c r="AC12" s="13"/>
      <c r="AD12" s="12"/>
      <c r="AE12" s="12"/>
      <c r="AF12" s="12"/>
      <c r="AG12" s="14"/>
      <c r="AH12" s="12"/>
      <c r="AI12" s="13"/>
      <c r="AJ12" s="13"/>
      <c r="AK12" s="12"/>
      <c r="AL12" s="12"/>
      <c r="AM12" s="12"/>
      <c r="AN12" s="12"/>
      <c r="AO12" s="12"/>
      <c r="AP12" s="13"/>
      <c r="AQ12" s="13"/>
      <c r="AR12" s="12"/>
      <c r="AS12" s="12" t="s">
        <v>7</v>
      </c>
      <c r="AT12" s="12" t="s">
        <v>7</v>
      </c>
      <c r="AU12" s="12"/>
      <c r="AV12" s="12"/>
      <c r="AW12" s="13"/>
      <c r="AX12" s="13"/>
      <c r="AY12" s="12"/>
      <c r="AZ12" s="12"/>
      <c r="BA12" s="12"/>
      <c r="BB12" s="14"/>
      <c r="BC12" s="12"/>
      <c r="BD12" s="13"/>
      <c r="BE12" s="13"/>
      <c r="BF12" s="12"/>
      <c r="BG12" s="12"/>
      <c r="BH12" s="12"/>
      <c r="BI12" s="12"/>
      <c r="BJ12" s="12"/>
    </row>
    <row r="13" customFormat="false" ht="12.75" hidden="false" customHeight="false" outlineLevel="0" collapsed="false">
      <c r="A13" s="5" t="s">
        <v>16</v>
      </c>
      <c r="B13" s="11" t="s">
        <v>14</v>
      </c>
      <c r="C13" s="11" t="s">
        <v>15</v>
      </c>
      <c r="D13" s="11"/>
      <c r="E13" s="7"/>
      <c r="F13" s="7"/>
      <c r="G13" s="7"/>
      <c r="H13" s="5" t="n">
        <v>4</v>
      </c>
      <c r="I13" s="15"/>
      <c r="J13" s="15"/>
      <c r="K13" s="15"/>
      <c r="L13" s="15"/>
      <c r="M13" s="15"/>
      <c r="N13" s="16"/>
      <c r="O13" s="16"/>
      <c r="P13" s="15"/>
      <c r="Q13" s="15"/>
      <c r="R13" s="15"/>
      <c r="S13" s="15"/>
      <c r="T13" s="15"/>
      <c r="U13" s="16"/>
      <c r="V13" s="16"/>
      <c r="W13" s="15"/>
      <c r="X13" s="15"/>
      <c r="Y13" s="17"/>
      <c r="Z13" s="15"/>
      <c r="AA13" s="15"/>
      <c r="AB13" s="16"/>
      <c r="AC13" s="16"/>
      <c r="AD13" s="15"/>
      <c r="AE13" s="15"/>
      <c r="AF13" s="15"/>
      <c r="AG13" s="17"/>
      <c r="AH13" s="15"/>
      <c r="AI13" s="16"/>
      <c r="AJ13" s="16"/>
      <c r="AK13" s="15"/>
      <c r="AL13" s="15"/>
      <c r="AM13" s="15"/>
      <c r="AN13" s="15"/>
      <c r="AO13" s="15"/>
      <c r="AP13" s="16"/>
      <c r="AQ13" s="16"/>
      <c r="AR13" s="15"/>
      <c r="AS13" s="15"/>
      <c r="AT13" s="15"/>
      <c r="AU13" s="15"/>
      <c r="AV13" s="15"/>
      <c r="AW13" s="16"/>
      <c r="AX13" s="16"/>
      <c r="AY13" s="15"/>
      <c r="AZ13" s="15" t="s">
        <v>7</v>
      </c>
      <c r="BA13" s="15" t="s">
        <v>7</v>
      </c>
      <c r="BB13" s="17"/>
      <c r="BC13" s="15" t="s">
        <v>7</v>
      </c>
      <c r="BD13" s="16"/>
      <c r="BE13" s="16"/>
      <c r="BF13" s="15" t="s">
        <v>7</v>
      </c>
      <c r="BG13" s="15"/>
      <c r="BH13" s="15"/>
      <c r="BI13" s="15"/>
      <c r="BJ13" s="15"/>
    </row>
    <row r="15" customFormat="false" ht="12.75" hidden="false" customHeight="false" outlineLevel="0" collapsed="false">
      <c r="A15" s="18" t="n">
        <v>0</v>
      </c>
      <c r="B15" s="19"/>
      <c r="C15" s="20" t="n">
        <v>2</v>
      </c>
      <c r="F15" s="18" t="n">
        <v>2</v>
      </c>
      <c r="G15" s="19"/>
      <c r="H15" s="20" t="n">
        <v>10</v>
      </c>
      <c r="K15" s="18" t="n">
        <v>10</v>
      </c>
      <c r="L15" s="19"/>
      <c r="M15" s="20" t="n">
        <v>16</v>
      </c>
      <c r="P15" s="18" t="n">
        <v>16</v>
      </c>
      <c r="Q15" s="19"/>
      <c r="R15" s="20" t="n">
        <v>21</v>
      </c>
      <c r="U15" s="18" t="n">
        <v>21</v>
      </c>
      <c r="V15" s="19"/>
      <c r="W15" s="20" t="n">
        <v>29</v>
      </c>
      <c r="Z15" s="18" t="n">
        <v>29</v>
      </c>
      <c r="AA15" s="19"/>
      <c r="AB15" s="20" t="n">
        <v>33</v>
      </c>
    </row>
    <row r="16" customFormat="false" ht="12.75" hidden="false" customHeight="false" outlineLevel="0" collapsed="false">
      <c r="A16" s="21" t="s">
        <v>4</v>
      </c>
      <c r="B16" s="21"/>
      <c r="C16" s="21"/>
      <c r="D16" s="22"/>
      <c r="E16" s="22"/>
      <c r="F16" s="21" t="s">
        <v>5</v>
      </c>
      <c r="G16" s="21"/>
      <c r="H16" s="21"/>
      <c r="I16" s="22"/>
      <c r="J16" s="22"/>
      <c r="K16" s="21" t="s">
        <v>3</v>
      </c>
      <c r="L16" s="21"/>
      <c r="M16" s="21"/>
      <c r="N16" s="22"/>
      <c r="O16" s="22"/>
      <c r="P16" s="21" t="s">
        <v>10</v>
      </c>
      <c r="Q16" s="21"/>
      <c r="R16" s="21"/>
      <c r="S16" s="22"/>
      <c r="T16" s="22"/>
      <c r="U16" s="21" t="s">
        <v>14</v>
      </c>
      <c r="V16" s="21"/>
      <c r="W16" s="21"/>
      <c r="X16" s="22"/>
      <c r="Y16" s="22"/>
      <c r="Z16" s="21" t="s">
        <v>16</v>
      </c>
      <c r="AA16" s="21"/>
      <c r="AB16" s="21"/>
    </row>
    <row r="17" customFormat="false" ht="12.75" hidden="false" customHeight="false" outlineLevel="0" collapsed="false">
      <c r="A17" s="23" t="n">
        <f aca="false">VLOOKUP(A16,$A$2:$H$13,8)</f>
        <v>2</v>
      </c>
      <c r="B17" s="24" t="n">
        <v>0</v>
      </c>
      <c r="C17" s="25" t="n">
        <v>0</v>
      </c>
      <c r="F17" s="23" t="n">
        <f aca="false">VLOOKUP(F16,$A$2:$H$13,8)</f>
        <v>8</v>
      </c>
      <c r="G17" s="24" t="n">
        <v>0</v>
      </c>
      <c r="H17" s="25" t="n">
        <v>0</v>
      </c>
      <c r="K17" s="23" t="n">
        <f aca="false">VLOOKUP(K16,$A$2:$H$13,8)</f>
        <v>6</v>
      </c>
      <c r="L17" s="24" t="n">
        <v>0</v>
      </c>
      <c r="M17" s="25" t="n">
        <v>0</v>
      </c>
      <c r="P17" s="23" t="n">
        <f aca="false">VLOOKUP(P16,$A$2:$H$13,8)</f>
        <v>5</v>
      </c>
      <c r="Q17" s="24" t="n">
        <v>0</v>
      </c>
      <c r="R17" s="25" t="n">
        <v>0</v>
      </c>
      <c r="U17" s="23" t="n">
        <f aca="false">VLOOKUP(U16,$A$2:$H$13,8)</f>
        <v>8</v>
      </c>
      <c r="V17" s="24" t="n">
        <v>0</v>
      </c>
      <c r="W17" s="25" t="n">
        <v>0</v>
      </c>
      <c r="Z17" s="23" t="n">
        <f aca="false">VLOOKUP(Z16,$A$2:$H$13,8)</f>
        <v>4</v>
      </c>
      <c r="AA17" s="24" t="n">
        <v>0</v>
      </c>
      <c r="AB17" s="25" t="n">
        <v>0</v>
      </c>
    </row>
    <row r="18" customFormat="false" ht="12.75" hidden="false" customHeight="false" outlineLevel="0" collapsed="false">
      <c r="A18" s="26" t="n">
        <v>0</v>
      </c>
      <c r="B18" s="19"/>
      <c r="C18" s="27" t="n">
        <v>2</v>
      </c>
      <c r="D18" s="28"/>
      <c r="F18" s="26" t="n">
        <v>2</v>
      </c>
      <c r="G18" s="19"/>
      <c r="H18" s="27" t="n">
        <v>10</v>
      </c>
      <c r="K18" s="26" t="n">
        <v>10</v>
      </c>
      <c r="L18" s="19"/>
      <c r="M18" s="27" t="n">
        <v>16</v>
      </c>
      <c r="P18" s="26" t="n">
        <v>16</v>
      </c>
      <c r="Q18" s="19"/>
      <c r="R18" s="27" t="n">
        <v>21</v>
      </c>
      <c r="U18" s="26" t="n">
        <v>21</v>
      </c>
      <c r="V18" s="19"/>
      <c r="W18" s="27" t="n">
        <v>29</v>
      </c>
      <c r="Y18" s="29"/>
      <c r="Z18" s="26" t="n">
        <v>29</v>
      </c>
      <c r="AA18" s="19"/>
      <c r="AB18" s="27" t="n">
        <v>33</v>
      </c>
    </row>
    <row r="19" customFormat="false" ht="12.75" hidden="false" customHeight="false" outlineLevel="0" collapsed="false">
      <c r="D19" s="30"/>
      <c r="Y19" s="31"/>
    </row>
    <row r="20" customFormat="false" ht="12.75" hidden="false" customHeight="false" outlineLevel="0" collapsed="false">
      <c r="D20" s="30"/>
      <c r="Y20" s="31"/>
    </row>
    <row r="21" customFormat="false" ht="12.75" hidden="false" customHeight="false" outlineLevel="0" collapsed="false">
      <c r="D21" s="30"/>
      <c r="F21" s="18" t="n">
        <v>2</v>
      </c>
      <c r="G21" s="19"/>
      <c r="H21" s="20" t="n">
        <v>10</v>
      </c>
      <c r="K21" s="18" t="n">
        <v>10</v>
      </c>
      <c r="L21" s="19"/>
      <c r="M21" s="20" t="n">
        <v>18</v>
      </c>
      <c r="P21" s="18" t="n">
        <v>18</v>
      </c>
      <c r="Q21" s="19"/>
      <c r="R21" s="20" t="n">
        <v>24</v>
      </c>
      <c r="U21" s="18" t="n">
        <v>24</v>
      </c>
      <c r="V21" s="19"/>
      <c r="W21" s="20" t="n">
        <v>26</v>
      </c>
      <c r="Y21" s="31"/>
    </row>
    <row r="22" customFormat="false" ht="12.75" hidden="false" customHeight="false" outlineLevel="0" collapsed="false">
      <c r="D22" s="30"/>
      <c r="E22" s="22"/>
      <c r="F22" s="21" t="s">
        <v>6</v>
      </c>
      <c r="G22" s="21"/>
      <c r="H22" s="21"/>
      <c r="I22" s="22"/>
      <c r="J22" s="22"/>
      <c r="K22" s="21" t="s">
        <v>8</v>
      </c>
      <c r="L22" s="21"/>
      <c r="M22" s="21"/>
      <c r="N22" s="22"/>
      <c r="O22" s="22"/>
      <c r="P22" s="21" t="s">
        <v>11</v>
      </c>
      <c r="Q22" s="21"/>
      <c r="R22" s="21"/>
      <c r="S22" s="22"/>
      <c r="T22" s="22"/>
      <c r="U22" s="21" t="s">
        <v>15</v>
      </c>
      <c r="V22" s="21"/>
      <c r="W22" s="21"/>
      <c r="X22" s="22"/>
      <c r="Y22" s="31"/>
    </row>
    <row r="23" customFormat="false" ht="12.75" hidden="false" customHeight="false" outlineLevel="0" collapsed="false">
      <c r="F23" s="23" t="n">
        <f aca="false">VLOOKUP(F22,$A$2:$H$13,8)</f>
        <v>8</v>
      </c>
      <c r="G23" s="24" t="n">
        <v>3</v>
      </c>
      <c r="H23" s="25" t="n">
        <v>0</v>
      </c>
      <c r="K23" s="23" t="n">
        <f aca="false">VLOOKUP(K22,$A$2:$H$13,8)</f>
        <v>8</v>
      </c>
      <c r="L23" s="24" t="n">
        <v>3</v>
      </c>
      <c r="M23" s="25" t="n">
        <v>0</v>
      </c>
      <c r="P23" s="23" t="n">
        <f aca="false">VLOOKUP(P22,$A$2:$H$13,8)</f>
        <v>6</v>
      </c>
      <c r="Q23" s="24" t="n">
        <v>3</v>
      </c>
      <c r="R23" s="25" t="n">
        <v>0</v>
      </c>
      <c r="U23" s="23" t="n">
        <f aca="false">VLOOKUP(U22,$A$2:$H$13,8)</f>
        <v>2</v>
      </c>
      <c r="V23" s="24" t="n">
        <v>3</v>
      </c>
      <c r="W23" s="25" t="n">
        <v>3</v>
      </c>
    </row>
    <row r="24" customFormat="false" ht="12.75" hidden="false" customHeight="false" outlineLevel="0" collapsed="false">
      <c r="F24" s="26" t="n">
        <v>5</v>
      </c>
      <c r="G24" s="19"/>
      <c r="H24" s="27" t="n">
        <v>13</v>
      </c>
      <c r="I24" s="28"/>
      <c r="K24" s="26" t="n">
        <v>13</v>
      </c>
      <c r="L24" s="19"/>
      <c r="M24" s="27" t="n">
        <v>21</v>
      </c>
      <c r="P24" s="26" t="n">
        <v>21</v>
      </c>
      <c r="Q24" s="19"/>
      <c r="R24" s="27" t="n">
        <v>27</v>
      </c>
      <c r="S24" s="30"/>
      <c r="T24" s="32"/>
      <c r="U24" s="26" t="n">
        <v>27</v>
      </c>
      <c r="V24" s="19"/>
      <c r="W24" s="27" t="n">
        <v>29</v>
      </c>
    </row>
    <row r="25" customFormat="false" ht="12.75" hidden="false" customHeight="false" outlineLevel="0" collapsed="false">
      <c r="I25" s="30"/>
      <c r="S25" s="30"/>
    </row>
    <row r="26" customFormat="false" ht="12.75" hidden="false" customHeight="false" outlineLevel="0" collapsed="false">
      <c r="I26" s="30"/>
      <c r="S26" s="30"/>
    </row>
    <row r="27" customFormat="false" ht="12.75" hidden="false" customHeight="false" outlineLevel="0" collapsed="false">
      <c r="I27" s="30"/>
      <c r="K27" s="18" t="n">
        <v>10</v>
      </c>
      <c r="L27" s="19"/>
      <c r="M27" s="20" t="n">
        <v>18</v>
      </c>
      <c r="P27" s="18" t="n">
        <v>18</v>
      </c>
      <c r="Q27" s="19"/>
      <c r="R27" s="20" t="n">
        <v>23</v>
      </c>
      <c r="S27" s="30"/>
    </row>
    <row r="28" customFormat="false" ht="12.75" hidden="false" customHeight="false" outlineLevel="0" collapsed="false">
      <c r="I28" s="30"/>
      <c r="J28" s="22"/>
      <c r="K28" s="21" t="s">
        <v>9</v>
      </c>
      <c r="L28" s="21"/>
      <c r="M28" s="21"/>
      <c r="N28" s="22"/>
      <c r="O28" s="22"/>
      <c r="P28" s="21" t="s">
        <v>12</v>
      </c>
      <c r="Q28" s="21"/>
      <c r="R28" s="21"/>
      <c r="S28" s="33"/>
    </row>
    <row r="29" customFormat="false" ht="12.75" hidden="false" customHeight="false" outlineLevel="0" collapsed="false">
      <c r="K29" s="23" t="n">
        <f aca="false">VLOOKUP(K28,$A$2:$H$13,8)</f>
        <v>8</v>
      </c>
      <c r="L29" s="24" t="n">
        <v>4</v>
      </c>
      <c r="M29" s="25" t="n">
        <v>0</v>
      </c>
      <c r="P29" s="23" t="n">
        <f aca="false">VLOOKUP(P28,$A$2:$H$13,8)</f>
        <v>5</v>
      </c>
      <c r="Q29" s="24" t="n">
        <v>4</v>
      </c>
      <c r="R29" s="25" t="n">
        <v>1</v>
      </c>
    </row>
    <row r="30" customFormat="false" ht="12.75" hidden="false" customHeight="false" outlineLevel="0" collapsed="false">
      <c r="K30" s="26" t="n">
        <v>14</v>
      </c>
      <c r="L30" s="19"/>
      <c r="M30" s="27" t="n">
        <v>22</v>
      </c>
      <c r="P30" s="26" t="n">
        <v>22</v>
      </c>
      <c r="Q30" s="19"/>
      <c r="R30" s="27" t="n">
        <v>27</v>
      </c>
    </row>
    <row r="35" customFormat="false" ht="52.95" hidden="false" customHeight="false" outlineLevel="0" collapsed="false">
      <c r="A35" s="34" t="s">
        <v>17</v>
      </c>
      <c r="C35" s="35" t="s">
        <v>18</v>
      </c>
    </row>
    <row r="36" customFormat="false" ht="12.75" hidden="false" customHeight="false" outlineLevel="0" collapsed="false">
      <c r="A36" s="18" t="s">
        <v>19</v>
      </c>
      <c r="B36" s="19"/>
      <c r="C36" s="20" t="s">
        <v>20</v>
      </c>
      <c r="D36" s="36" t="s">
        <v>21</v>
      </c>
      <c r="H36" s="37" t="s">
        <v>22</v>
      </c>
      <c r="I36" s="37"/>
      <c r="J36" s="37"/>
      <c r="K36" s="37"/>
      <c r="L36" s="37"/>
      <c r="M36" s="37"/>
      <c r="N36" s="37"/>
      <c r="O36" s="37"/>
      <c r="P36" s="37"/>
    </row>
    <row r="37" customFormat="false" ht="12.75" hidden="false" customHeight="false" outlineLevel="0" collapsed="false">
      <c r="A37" s="21" t="s">
        <v>0</v>
      </c>
      <c r="B37" s="21"/>
      <c r="C37" s="21"/>
      <c r="H37" s="37" t="s">
        <v>23</v>
      </c>
      <c r="I37" s="37"/>
      <c r="J37" s="37"/>
      <c r="K37" s="37"/>
      <c r="L37" s="37"/>
      <c r="M37" s="37"/>
      <c r="N37" s="37"/>
      <c r="O37" s="37"/>
      <c r="P37" s="37"/>
    </row>
    <row r="38" customFormat="false" ht="12.75" hidden="false" customHeight="false" outlineLevel="0" collapsed="false">
      <c r="A38" s="23" t="s">
        <v>3</v>
      </c>
      <c r="B38" s="24" t="s">
        <v>24</v>
      </c>
      <c r="C38" s="25" t="s">
        <v>25</v>
      </c>
      <c r="D38" s="36" t="s">
        <v>26</v>
      </c>
      <c r="H38" s="37" t="s">
        <v>27</v>
      </c>
      <c r="I38" s="37"/>
      <c r="J38" s="37"/>
      <c r="K38" s="37"/>
      <c r="L38" s="37"/>
      <c r="M38" s="37"/>
      <c r="N38" s="37"/>
      <c r="O38" s="37"/>
      <c r="P38" s="37"/>
    </row>
    <row r="39" customFormat="false" ht="12.75" hidden="false" customHeight="false" outlineLevel="0" collapsed="false">
      <c r="A39" s="26" t="s">
        <v>28</v>
      </c>
      <c r="B39" s="19"/>
      <c r="C39" s="27" t="s">
        <v>29</v>
      </c>
      <c r="D39" s="36" t="s">
        <v>30</v>
      </c>
      <c r="H39" s="37" t="s">
        <v>31</v>
      </c>
      <c r="I39" s="37"/>
      <c r="J39" s="37"/>
      <c r="K39" s="37"/>
      <c r="L39" s="37"/>
      <c r="M39" s="37"/>
      <c r="N39" s="37"/>
      <c r="O39" s="37"/>
      <c r="P39" s="37"/>
    </row>
    <row r="40" customFormat="false" ht="12.75" hidden="false" customHeight="false" outlineLevel="0" collapsed="false">
      <c r="I40" s="38" t="s">
        <v>32</v>
      </c>
      <c r="J40" s="38"/>
      <c r="K40" s="38"/>
      <c r="L40" s="38"/>
      <c r="M40" s="38"/>
      <c r="N40" s="38"/>
      <c r="O40" s="38"/>
    </row>
    <row r="41" customFormat="false" ht="12.75" hidden="false" customHeight="false" outlineLevel="0" collapsed="false">
      <c r="H41" s="38" t="s">
        <v>33</v>
      </c>
      <c r="I41" s="38"/>
      <c r="J41" s="38"/>
      <c r="K41" s="38"/>
      <c r="L41" s="38"/>
      <c r="M41" s="38"/>
      <c r="N41" s="38"/>
      <c r="O41" s="38"/>
      <c r="P41" s="38"/>
    </row>
    <row r="54" customFormat="false" ht="12.75" hidden="false" customHeight="false" outlineLevel="0" collapsed="false">
      <c r="A54" s="39"/>
      <c r="B54" s="40"/>
      <c r="C54" s="40"/>
      <c r="D54" s="40"/>
      <c r="E54" s="40"/>
      <c r="F54" s="40"/>
      <c r="G54" s="40"/>
      <c r="H54" s="40"/>
    </row>
    <row r="55" customFormat="false" ht="12.75" hidden="false" customHeight="false" outlineLevel="0" collapsed="false">
      <c r="A55" s="39"/>
      <c r="B55" s="41" t="s">
        <v>19</v>
      </c>
      <c r="C55" s="41"/>
      <c r="D55" s="41" t="s">
        <v>20</v>
      </c>
      <c r="E55" s="41"/>
      <c r="F55" s="41"/>
      <c r="G55" s="41"/>
      <c r="H55" s="41"/>
    </row>
    <row r="56" customFormat="false" ht="12.75" hidden="false" customHeight="false" outlineLevel="0" collapsed="false">
      <c r="A56" s="39"/>
      <c r="B56" s="42" t="s">
        <v>0</v>
      </c>
      <c r="C56" s="42"/>
      <c r="D56" s="42"/>
      <c r="E56" s="41"/>
      <c r="F56" s="43" t="s">
        <v>34</v>
      </c>
      <c r="G56" s="43"/>
      <c r="H56" s="43"/>
    </row>
    <row r="57" customFormat="false" ht="12.75" hidden="false" customHeight="false" outlineLevel="0" collapsed="false">
      <c r="A57" s="39"/>
      <c r="B57" s="44" t="s">
        <v>3</v>
      </c>
      <c r="C57" s="45" t="s">
        <v>24</v>
      </c>
      <c r="D57" s="44" t="s">
        <v>25</v>
      </c>
      <c r="E57" s="41"/>
      <c r="F57" s="41"/>
      <c r="G57" s="41"/>
      <c r="H57" s="41"/>
    </row>
    <row r="58" customFormat="false" ht="12.75" hidden="false" customHeight="false" outlineLevel="0" collapsed="false">
      <c r="A58" s="39"/>
      <c r="B58" s="41" t="s">
        <v>28</v>
      </c>
      <c r="C58" s="41"/>
      <c r="D58" s="41" t="s">
        <v>29</v>
      </c>
      <c r="E58" s="41"/>
      <c r="F58" s="41"/>
      <c r="G58" s="41"/>
      <c r="H58" s="41"/>
    </row>
    <row r="59" customFormat="false" ht="12.75" hidden="false" customHeight="false" outlineLevel="0" collapsed="false">
      <c r="A59" s="39"/>
      <c r="B59" s="41"/>
      <c r="C59" s="41"/>
      <c r="D59" s="41"/>
      <c r="E59" s="41"/>
      <c r="F59" s="41"/>
      <c r="G59" s="41"/>
      <c r="H59" s="41"/>
    </row>
    <row r="60" customFormat="false" ht="12.75" hidden="false" customHeight="false" outlineLevel="0" collapsed="false">
      <c r="A60" s="39"/>
      <c r="B60" s="46" t="s">
        <v>19</v>
      </c>
      <c r="C60" s="41" t="s">
        <v>35</v>
      </c>
      <c r="D60" s="41"/>
      <c r="E60" s="41"/>
      <c r="F60" s="41"/>
      <c r="G60" s="41"/>
      <c r="H60" s="41"/>
    </row>
    <row r="61" customFormat="false" ht="12.75" hidden="false" customHeight="false" outlineLevel="0" collapsed="false">
      <c r="A61" s="39"/>
      <c r="B61" s="46" t="s">
        <v>28</v>
      </c>
      <c r="C61" s="41" t="s">
        <v>36</v>
      </c>
      <c r="D61" s="41"/>
      <c r="E61" s="41"/>
      <c r="F61" s="41"/>
      <c r="G61" s="41"/>
      <c r="H61" s="41"/>
    </row>
    <row r="62" customFormat="false" ht="12.75" hidden="false" customHeight="false" outlineLevel="0" collapsed="false">
      <c r="A62" s="39"/>
      <c r="B62" s="46" t="s">
        <v>20</v>
      </c>
      <c r="C62" s="41" t="s">
        <v>37</v>
      </c>
      <c r="D62" s="41"/>
      <c r="E62" s="41"/>
      <c r="F62" s="41"/>
      <c r="G62" s="41"/>
      <c r="H62" s="41"/>
    </row>
    <row r="63" customFormat="false" ht="12.75" hidden="false" customHeight="false" outlineLevel="0" collapsed="false">
      <c r="A63" s="39"/>
      <c r="B63" s="46" t="s">
        <v>29</v>
      </c>
      <c r="C63" s="41" t="s">
        <v>38</v>
      </c>
      <c r="D63" s="41"/>
      <c r="E63" s="41"/>
      <c r="F63" s="41"/>
      <c r="G63" s="41"/>
      <c r="H63" s="41"/>
    </row>
    <row r="64" customFormat="false" ht="12.75" hidden="false" customHeight="false" outlineLevel="0" collapsed="false">
      <c r="A64" s="39"/>
      <c r="B64" s="44" t="s">
        <v>3</v>
      </c>
      <c r="C64" s="41" t="s">
        <v>39</v>
      </c>
      <c r="D64" s="41"/>
      <c r="E64" s="41"/>
      <c r="F64" s="41"/>
      <c r="G64" s="41"/>
      <c r="H64" s="41"/>
    </row>
    <row r="65" customFormat="false" ht="12.75" hidden="false" customHeight="false" outlineLevel="0" collapsed="false">
      <c r="A65" s="39"/>
      <c r="B65" s="45" t="s">
        <v>24</v>
      </c>
      <c r="C65" s="41" t="s">
        <v>40</v>
      </c>
      <c r="D65" s="41"/>
      <c r="E65" s="41"/>
      <c r="F65" s="41"/>
      <c r="G65" s="41"/>
      <c r="H65" s="41"/>
    </row>
    <row r="66" customFormat="false" ht="12.75" hidden="false" customHeight="false" outlineLevel="0" collapsed="false">
      <c r="A66" s="39"/>
      <c r="B66" s="47" t="s">
        <v>25</v>
      </c>
      <c r="C66" s="40" t="s">
        <v>41</v>
      </c>
      <c r="D66" s="40"/>
      <c r="E66" s="40"/>
      <c r="F66" s="40"/>
      <c r="G66" s="40"/>
      <c r="H66" s="40"/>
    </row>
    <row r="67" customFormat="false" ht="12.75" hidden="false" customHeight="false" outlineLevel="0" collapsed="false">
      <c r="A67" s="39"/>
      <c r="B67" s="40"/>
      <c r="C67" s="40"/>
      <c r="D67" s="40"/>
      <c r="E67" s="40"/>
      <c r="F67" s="40"/>
      <c r="G67" s="40"/>
      <c r="H67" s="40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I1" activePane="topRight" state="frozen"/>
      <selection pane="topLeft" activeCell="A1" activeCellId="0" sqref="A1"/>
      <selection pane="topRight" activeCell="AI10" activeCellId="0" sqref="AI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45397</v>
      </c>
      <c r="J1" s="49" t="n">
        <v>45398</v>
      </c>
      <c r="K1" s="49" t="n">
        <v>45399</v>
      </c>
      <c r="L1" s="49" t="n">
        <v>45400</v>
      </c>
      <c r="M1" s="49" t="n">
        <v>45401</v>
      </c>
      <c r="N1" s="49" t="n">
        <v>45402</v>
      </c>
      <c r="O1" s="49" t="n">
        <v>45403</v>
      </c>
      <c r="P1" s="49" t="n">
        <v>45404</v>
      </c>
      <c r="Q1" s="49" t="n">
        <v>45405</v>
      </c>
      <c r="R1" s="49" t="n">
        <v>45406</v>
      </c>
      <c r="S1" s="49" t="n">
        <v>45407</v>
      </c>
      <c r="T1" s="49" t="n">
        <v>45408</v>
      </c>
      <c r="U1" s="49" t="n">
        <v>45409</v>
      </c>
      <c r="V1" s="49" t="n">
        <v>45410</v>
      </c>
      <c r="W1" s="49" t="n">
        <v>45411</v>
      </c>
      <c r="X1" s="49" t="n">
        <v>45412</v>
      </c>
      <c r="Y1" s="50" t="n">
        <v>45413</v>
      </c>
      <c r="Z1" s="49" t="n">
        <v>45414</v>
      </c>
      <c r="AA1" s="49" t="n">
        <v>45415</v>
      </c>
      <c r="AB1" s="49" t="n">
        <v>45416</v>
      </c>
      <c r="AC1" s="49" t="n">
        <v>45417</v>
      </c>
      <c r="AD1" s="49" t="n">
        <v>45418</v>
      </c>
      <c r="AE1" s="49" t="n">
        <v>45419</v>
      </c>
      <c r="AF1" s="49" t="n">
        <v>45420</v>
      </c>
      <c r="AG1" s="50" t="n">
        <v>45421</v>
      </c>
      <c r="AH1" s="49" t="n">
        <v>45422</v>
      </c>
      <c r="AI1" s="49" t="n">
        <v>45423</v>
      </c>
      <c r="AJ1" s="49" t="n">
        <v>45424</v>
      </c>
      <c r="AK1" s="49" t="n">
        <v>45425</v>
      </c>
      <c r="AL1" s="49" t="n">
        <v>45426</v>
      </c>
      <c r="AM1" s="49" t="n">
        <v>45427</v>
      </c>
      <c r="AN1" s="49" t="n">
        <v>45428</v>
      </c>
      <c r="AO1" s="49" t="n">
        <v>45429</v>
      </c>
      <c r="AP1" s="49" t="n">
        <v>45430</v>
      </c>
      <c r="AQ1" s="49" t="n">
        <v>45431</v>
      </c>
      <c r="AR1" s="49" t="n">
        <v>45432</v>
      </c>
      <c r="AS1" s="49" t="n">
        <v>45433</v>
      </c>
      <c r="AT1" s="49" t="n">
        <v>45434</v>
      </c>
      <c r="AU1" s="49" t="n">
        <v>45435</v>
      </c>
      <c r="AV1" s="49" t="n">
        <v>45436</v>
      </c>
      <c r="AW1" s="49" t="n">
        <v>45437</v>
      </c>
      <c r="AX1" s="49" t="n">
        <v>45438</v>
      </c>
      <c r="AY1" s="49" t="n">
        <v>45439</v>
      </c>
      <c r="AZ1" s="49" t="n">
        <v>45440</v>
      </c>
      <c r="BA1" s="49" t="n">
        <v>45441</v>
      </c>
      <c r="BB1" s="50" t="n">
        <v>45442</v>
      </c>
      <c r="BC1" s="49" t="n">
        <v>45443</v>
      </c>
      <c r="BD1" s="49" t="n">
        <v>45444</v>
      </c>
      <c r="BE1" s="49" t="n">
        <v>45445</v>
      </c>
      <c r="BF1" s="49" t="n">
        <v>45446</v>
      </c>
      <c r="BG1" s="49" t="n">
        <v>45447</v>
      </c>
      <c r="BH1" s="49" t="n">
        <v>45448</v>
      </c>
      <c r="BI1" s="49" t="n">
        <v>45449</v>
      </c>
      <c r="BJ1" s="49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6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9"/>
      <c r="O2" s="9"/>
      <c r="P2" s="8" t="s">
        <v>7</v>
      </c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7</v>
      </c>
      <c r="I3" s="12"/>
      <c r="J3" s="12"/>
      <c r="K3" s="12"/>
      <c r="L3" s="12"/>
      <c r="M3" s="12"/>
      <c r="N3" s="13"/>
      <c r="O3" s="13"/>
      <c r="P3" s="12"/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 t="s">
        <v>7</v>
      </c>
      <c r="X3" s="12" t="s">
        <v>7</v>
      </c>
      <c r="Y3" s="14"/>
      <c r="Z3" s="12" t="s">
        <v>7</v>
      </c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7</v>
      </c>
      <c r="I4" s="12"/>
      <c r="J4" s="12"/>
      <c r="K4" s="12"/>
      <c r="L4" s="12"/>
      <c r="M4" s="12"/>
      <c r="N4" s="13"/>
      <c r="O4" s="13"/>
      <c r="P4" s="12"/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 t="s">
        <v>7</v>
      </c>
      <c r="X4" s="12" t="s">
        <v>7</v>
      </c>
      <c r="Y4" s="14"/>
      <c r="Z4" s="12" t="s">
        <v>7</v>
      </c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4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 t="s">
        <v>7</v>
      </c>
      <c r="AB5" s="13"/>
      <c r="AC5" s="13"/>
      <c r="AD5" s="12" t="s">
        <v>7</v>
      </c>
      <c r="AE5" s="12" t="s">
        <v>7</v>
      </c>
      <c r="AF5" s="12" t="s">
        <v>7</v>
      </c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4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11</v>
      </c>
      <c r="F7" s="7"/>
      <c r="G7" s="7"/>
      <c r="H7" s="5" t="n">
        <v>5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12</v>
      </c>
      <c r="F8" s="7" t="s">
        <v>13</v>
      </c>
      <c r="G8" s="7"/>
      <c r="H8" s="51" t="n">
        <v>3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12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11</v>
      </c>
      <c r="C10" s="11"/>
      <c r="D10" s="11"/>
      <c r="E10" s="7"/>
      <c r="F10" s="7"/>
      <c r="G10" s="7"/>
      <c r="H10" s="5" t="n">
        <v>2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 t="s">
        <v>7</v>
      </c>
      <c r="AT10" s="12" t="s">
        <v>7</v>
      </c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6</v>
      </c>
      <c r="F12" s="18" t="n">
        <f aca="false">C12</f>
        <v>6</v>
      </c>
      <c r="G12" s="19"/>
      <c r="H12" s="20" t="n">
        <f aca="false">F12+F14</f>
        <v>13</v>
      </c>
      <c r="K12" s="18" t="n">
        <f aca="false">H12</f>
        <v>13</v>
      </c>
      <c r="L12" s="19"/>
      <c r="M12" s="20" t="n">
        <f aca="false">K12+K14</f>
        <v>17</v>
      </c>
      <c r="P12" s="18" t="n">
        <f aca="false">M12</f>
        <v>17</v>
      </c>
      <c r="Q12" s="19"/>
      <c r="R12" s="20" t="n">
        <f aca="false">P12+P14</f>
        <v>20</v>
      </c>
      <c r="U12" s="18" t="n">
        <f aca="false">MAX(R12,R18)</f>
        <v>24</v>
      </c>
      <c r="V12" s="19"/>
      <c r="W12" s="20" t="n">
        <f aca="false">U12+U14</f>
        <v>26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3</v>
      </c>
      <c r="L13" s="21"/>
      <c r="M13" s="21"/>
      <c r="N13" s="52"/>
      <c r="O13" s="52"/>
      <c r="P13" s="21" t="s">
        <v>10</v>
      </c>
      <c r="Q13" s="21"/>
      <c r="R13" s="21"/>
      <c r="S13" s="52"/>
      <c r="T13" s="52"/>
      <c r="U13" s="21" t="s">
        <v>12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6</v>
      </c>
      <c r="B14" s="24" t="n">
        <f aca="false">C15-C12</f>
        <v>0</v>
      </c>
      <c r="C14" s="25" t="n">
        <f aca="false">MIN(F12,F18)-C12</f>
        <v>0</v>
      </c>
      <c r="F14" s="23" t="n">
        <f aca="false">VLOOKUP(F13,$A$2:$H$10,8)</f>
        <v>7</v>
      </c>
      <c r="G14" s="24" t="n">
        <f aca="false">H15-H12</f>
        <v>4</v>
      </c>
      <c r="H14" s="25" t="n">
        <f aca="false">K12-H12</f>
        <v>0</v>
      </c>
      <c r="K14" s="23" t="n">
        <f aca="false">VLOOKUP(K13,$A$2:$H$10,8)</f>
        <v>4</v>
      </c>
      <c r="L14" s="24" t="n">
        <f aca="false">M15-M12</f>
        <v>4</v>
      </c>
      <c r="M14" s="25" t="n">
        <f aca="false">P12-M12</f>
        <v>0</v>
      </c>
      <c r="P14" s="23" t="n">
        <f aca="false">VLOOKUP(P13,$A$2:$H$10,8)</f>
        <v>3</v>
      </c>
      <c r="Q14" s="24" t="n">
        <f aca="false">R15-R12</f>
        <v>4</v>
      </c>
      <c r="R14" s="25" t="n">
        <f aca="false">U12-R12</f>
        <v>4</v>
      </c>
      <c r="U14" s="23" t="n">
        <f aca="false">VLOOKUP(U13,$A$2:$H$10,8)</f>
        <v>2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MIN(F15,F21)</f>
        <v>6</v>
      </c>
      <c r="D15" s="53"/>
      <c r="F15" s="26" t="n">
        <f aca="false">H15-F14</f>
        <v>10</v>
      </c>
      <c r="G15" s="19"/>
      <c r="H15" s="27" t="n">
        <f aca="false">K15</f>
        <v>17</v>
      </c>
      <c r="K15" s="26" t="n">
        <f aca="false">M15-K14</f>
        <v>17</v>
      </c>
      <c r="L15" s="19"/>
      <c r="M15" s="27" t="n">
        <f aca="false">P15</f>
        <v>21</v>
      </c>
      <c r="P15" s="26" t="n">
        <f aca="false">R15-P14</f>
        <v>21</v>
      </c>
      <c r="Q15" s="19"/>
      <c r="R15" s="27" t="n">
        <f aca="false">U15</f>
        <v>24</v>
      </c>
      <c r="T15" s="54"/>
      <c r="U15" s="26" t="n">
        <f aca="false">W15-U14</f>
        <v>24</v>
      </c>
      <c r="V15" s="19"/>
      <c r="W15" s="27" t="n">
        <f aca="false">W12</f>
        <v>26</v>
      </c>
    </row>
    <row r="16" customFormat="false" ht="12.75" hidden="false" customHeight="false" outlineLevel="0" collapsed="false">
      <c r="D16" s="55"/>
      <c r="T16" s="56"/>
    </row>
    <row r="17" customFormat="false" ht="12.75" hidden="false" customHeight="false" outlineLevel="0" collapsed="false">
      <c r="D17" s="55"/>
      <c r="T17" s="56"/>
    </row>
    <row r="18" customFormat="false" ht="12.75" hidden="false" customHeight="false" outlineLevel="0" collapsed="false">
      <c r="D18" s="55"/>
      <c r="F18" s="18" t="n">
        <f aca="false">C12</f>
        <v>6</v>
      </c>
      <c r="G18" s="19"/>
      <c r="H18" s="20" t="n">
        <f aca="false">F18+F20</f>
        <v>13</v>
      </c>
      <c r="K18" s="18" t="n">
        <f aca="false">H18</f>
        <v>13</v>
      </c>
      <c r="L18" s="19"/>
      <c r="M18" s="20" t="n">
        <f aca="false">K18+K20</f>
        <v>17</v>
      </c>
      <c r="P18" s="18" t="n">
        <f aca="false">MAX(M18,M24)</f>
        <v>18</v>
      </c>
      <c r="Q18" s="19"/>
      <c r="R18" s="20" t="n">
        <f aca="false">P18+P20</f>
        <v>24</v>
      </c>
      <c r="T18" s="56"/>
    </row>
    <row r="19" customFormat="false" ht="12.75" hidden="false" customHeight="false" outlineLevel="0" collapsed="false">
      <c r="D19" s="55"/>
      <c r="E19" s="52"/>
      <c r="F19" s="21" t="s">
        <v>6</v>
      </c>
      <c r="G19" s="21"/>
      <c r="H19" s="21"/>
      <c r="I19" s="52"/>
      <c r="J19" s="52"/>
      <c r="K19" s="21" t="s">
        <v>8</v>
      </c>
      <c r="L19" s="21"/>
      <c r="M19" s="21"/>
      <c r="N19" s="52"/>
      <c r="O19" s="52"/>
      <c r="P19" s="21" t="s">
        <v>11</v>
      </c>
      <c r="Q19" s="21"/>
      <c r="R19" s="21"/>
      <c r="S19" s="52"/>
      <c r="T19" s="56"/>
    </row>
    <row r="20" customFormat="false" ht="12.75" hidden="false" customHeight="false" outlineLevel="0" collapsed="false">
      <c r="F20" s="23" t="n">
        <f aca="false">VLOOKUP(F19,$A$2:$H$10,8)</f>
        <v>7</v>
      </c>
      <c r="G20" s="24" t="n">
        <f aca="false">H21-H18</f>
        <v>0</v>
      </c>
      <c r="H20" s="25" t="n">
        <f aca="false">MIN(K18,K24)-H18</f>
        <v>0</v>
      </c>
      <c r="K20" s="23" t="n">
        <f aca="false">VLOOKUP(K19,$A$2:$H$10,8)</f>
        <v>4</v>
      </c>
      <c r="L20" s="24" t="n">
        <f aca="false">M21-M18</f>
        <v>1</v>
      </c>
      <c r="M20" s="25" t="n">
        <f aca="false">P18-M18</f>
        <v>1</v>
      </c>
      <c r="P20" s="23" t="n">
        <f aca="false">VLOOKUP(P19,$A$2:$H$10,8)</f>
        <v>6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F21" s="26" t="n">
        <f aca="false">H21-F20</f>
        <v>6</v>
      </c>
      <c r="G21" s="19"/>
      <c r="H21" s="27" t="n">
        <f aca="false">MIN(K21,K27)</f>
        <v>13</v>
      </c>
      <c r="I21" s="53"/>
      <c r="K21" s="26" t="n">
        <f aca="false">M21-K20</f>
        <v>14</v>
      </c>
      <c r="L21" s="19"/>
      <c r="M21" s="27" t="n">
        <f aca="false">P21</f>
        <v>18</v>
      </c>
      <c r="O21" s="54"/>
      <c r="P21" s="26" t="n">
        <f aca="false">R21-P20</f>
        <v>18</v>
      </c>
      <c r="Q21" s="19"/>
      <c r="R21" s="27" t="n">
        <f aca="false">U15</f>
        <v>24</v>
      </c>
    </row>
    <row r="22" customFormat="false" ht="12.75" hidden="false" customHeight="false" outlineLevel="0" collapsed="false">
      <c r="I22" s="55"/>
      <c r="O22" s="56"/>
    </row>
    <row r="23" customFormat="false" ht="12.75" hidden="false" customHeight="false" outlineLevel="0" collapsed="false">
      <c r="I23" s="55"/>
      <c r="O23" s="56"/>
    </row>
    <row r="24" customFormat="false" ht="12.75" hidden="false" customHeight="false" outlineLevel="0" collapsed="false">
      <c r="I24" s="55"/>
      <c r="K24" s="18" t="n">
        <f aca="false">H18</f>
        <v>13</v>
      </c>
      <c r="L24" s="19"/>
      <c r="M24" s="20" t="n">
        <f aca="false">K24+K26</f>
        <v>18</v>
      </c>
      <c r="O24" s="56"/>
    </row>
    <row r="25" customFormat="false" ht="12.75" hidden="false" customHeight="false" outlineLevel="0" collapsed="false">
      <c r="I25" s="55"/>
      <c r="J25" s="52"/>
      <c r="K25" s="21" t="s">
        <v>9</v>
      </c>
      <c r="L25" s="21"/>
      <c r="M25" s="21"/>
      <c r="N25" s="52"/>
      <c r="O25" s="56"/>
    </row>
    <row r="26" customFormat="false" ht="12.75" hidden="false" customHeight="false" outlineLevel="0" collapsed="false">
      <c r="K26" s="23" t="n">
        <f aca="false">VLOOKUP(K25,$A$2:$H$10,8)</f>
        <v>5</v>
      </c>
      <c r="L26" s="24" t="n">
        <f aca="false">M27-M24</f>
        <v>0</v>
      </c>
      <c r="M26" s="25" t="n">
        <f aca="false">P18-M24</f>
        <v>0</v>
      </c>
    </row>
    <row r="27" customFormat="false" ht="12.75" hidden="false" customHeight="false" outlineLevel="0" collapsed="false">
      <c r="K27" s="26" t="n">
        <f aca="false">M27-K26</f>
        <v>13</v>
      </c>
      <c r="L27" s="19"/>
      <c r="M27" s="27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3" ySplit="0" topLeftCell="BC1" activePane="topRight" state="frozen"/>
      <selection pane="topLeft" activeCell="A1" activeCellId="0" sqref="A1"/>
      <selection pane="topRight" activeCell="BC7" activeCellId="0" sqref="BC7"/>
    </sheetView>
  </sheetViews>
  <sheetFormatPr defaultColWidth="11.5703125" defaultRowHeight="12.75" zeroHeight="false" outlineLevelRow="0" outlineLevelCol="0"/>
  <cols>
    <col collapsed="false" customWidth="true" hidden="false" outlineLevel="0" max="53" min="1" style="48" width="3.86"/>
    <col collapsed="false" customWidth="true" hidden="false" outlineLevel="0" max="54" min="54" style="57" width="3.86"/>
    <col collapsed="false" customWidth="true" hidden="false" outlineLevel="0" max="57" min="55" style="48" width="3.86"/>
    <col collapsed="false" customWidth="true" hidden="false" outlineLevel="0" max="64" min="58" style="48" width="3.83"/>
    <col collapsed="false" customWidth="true" hidden="false" outlineLevel="0" max="96" min="65" style="0" width="3.83"/>
  </cols>
  <sheetData>
    <row r="1" customFormat="false" ht="42.6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45509</v>
      </c>
      <c r="J1" s="49" t="n">
        <v>45510</v>
      </c>
      <c r="K1" s="49" t="n">
        <v>45511</v>
      </c>
      <c r="L1" s="49" t="n">
        <v>45512</v>
      </c>
      <c r="M1" s="49" t="n">
        <v>45513</v>
      </c>
      <c r="N1" s="49" t="n">
        <v>45514</v>
      </c>
      <c r="O1" s="49" t="n">
        <v>45515</v>
      </c>
      <c r="P1" s="49" t="n">
        <v>45516</v>
      </c>
      <c r="Q1" s="49" t="n">
        <v>45517</v>
      </c>
      <c r="R1" s="49" t="n">
        <v>45518</v>
      </c>
      <c r="S1" s="49" t="n">
        <v>45519</v>
      </c>
      <c r="T1" s="49" t="n">
        <v>45520</v>
      </c>
      <c r="U1" s="49" t="n">
        <v>45521</v>
      </c>
      <c r="V1" s="49" t="n">
        <v>45522</v>
      </c>
      <c r="W1" s="49" t="n">
        <v>45523</v>
      </c>
      <c r="X1" s="49" t="n">
        <v>45524</v>
      </c>
      <c r="Y1" s="49" t="n">
        <v>45525</v>
      </c>
      <c r="Z1" s="49" t="n">
        <v>45526</v>
      </c>
      <c r="AA1" s="49" t="n">
        <v>45527</v>
      </c>
      <c r="AB1" s="49" t="n">
        <v>45528</v>
      </c>
      <c r="AC1" s="49" t="n">
        <v>45529</v>
      </c>
      <c r="AD1" s="49" t="n">
        <v>45530</v>
      </c>
      <c r="AE1" s="49" t="n">
        <v>45531</v>
      </c>
      <c r="AF1" s="49" t="n">
        <v>45532</v>
      </c>
      <c r="AG1" s="58" t="n">
        <v>45533</v>
      </c>
      <c r="AH1" s="49" t="n">
        <v>45534</v>
      </c>
      <c r="AI1" s="49" t="n">
        <v>45535</v>
      </c>
      <c r="AJ1" s="49" t="n">
        <v>45536</v>
      </c>
      <c r="AK1" s="49" t="n">
        <v>45537</v>
      </c>
      <c r="AL1" s="49" t="n">
        <v>45538</v>
      </c>
      <c r="AM1" s="49" t="n">
        <v>45539</v>
      </c>
      <c r="AN1" s="49" t="n">
        <v>45540</v>
      </c>
      <c r="AO1" s="49" t="n">
        <v>45541</v>
      </c>
      <c r="AP1" s="49" t="n">
        <v>45542</v>
      </c>
      <c r="AQ1" s="49" t="n">
        <v>45543</v>
      </c>
      <c r="AR1" s="49" t="n">
        <v>45544</v>
      </c>
      <c r="AS1" s="49" t="n">
        <v>45545</v>
      </c>
      <c r="AT1" s="49" t="n">
        <v>45546</v>
      </c>
      <c r="AU1" s="49" t="n">
        <v>45547</v>
      </c>
      <c r="AV1" s="49" t="n">
        <v>45548</v>
      </c>
      <c r="AW1" s="49" t="n">
        <v>45549</v>
      </c>
      <c r="AX1" s="49" t="n">
        <v>45550</v>
      </c>
      <c r="AY1" s="49" t="n">
        <v>45551</v>
      </c>
      <c r="AZ1" s="49" t="n">
        <v>45552</v>
      </c>
      <c r="BA1" s="49" t="n">
        <v>45553</v>
      </c>
      <c r="BB1" s="58" t="n">
        <v>45554</v>
      </c>
      <c r="BC1" s="49" t="n">
        <v>45555</v>
      </c>
      <c r="BD1" s="49" t="n">
        <v>45556</v>
      </c>
      <c r="BE1" s="49" t="n">
        <v>45557</v>
      </c>
      <c r="BF1" s="49" t="n">
        <v>45558</v>
      </c>
      <c r="BG1" s="49" t="n">
        <v>45559</v>
      </c>
      <c r="BH1" s="49" t="n">
        <v>45560</v>
      </c>
      <c r="BI1" s="49" t="n">
        <v>45561</v>
      </c>
      <c r="BJ1" s="49" t="n">
        <v>45562</v>
      </c>
      <c r="BK1" s="49" t="n">
        <v>45563</v>
      </c>
      <c r="BL1" s="49" t="n">
        <v>45564</v>
      </c>
      <c r="BM1" s="49" t="n">
        <v>45565</v>
      </c>
      <c r="BN1" s="49" t="n">
        <v>45566</v>
      </c>
      <c r="BO1" s="49" t="n">
        <v>45567</v>
      </c>
      <c r="BP1" s="49" t="n">
        <v>45568</v>
      </c>
      <c r="BQ1" s="49" t="n">
        <v>45569</v>
      </c>
      <c r="BR1" s="49" t="n">
        <v>45570</v>
      </c>
      <c r="BS1" s="49" t="n">
        <v>45571</v>
      </c>
      <c r="BT1" s="49" t="n">
        <v>45572</v>
      </c>
      <c r="BU1" s="49" t="n">
        <v>45573</v>
      </c>
      <c r="BV1" s="49" t="n">
        <v>45574</v>
      </c>
      <c r="BW1" s="49" t="n">
        <v>45575</v>
      </c>
      <c r="BX1" s="49" t="n">
        <v>45576</v>
      </c>
      <c r="BY1" s="49" t="n">
        <v>45577</v>
      </c>
      <c r="BZ1" s="49" t="n">
        <v>45578</v>
      </c>
      <c r="CA1" s="49" t="n">
        <v>45579</v>
      </c>
      <c r="CB1" s="49" t="n">
        <v>45580</v>
      </c>
      <c r="CC1" s="49" t="n">
        <v>45581</v>
      </c>
      <c r="CD1" s="49" t="n">
        <v>45582</v>
      </c>
      <c r="CE1" s="49" t="n">
        <v>45583</v>
      </c>
      <c r="CF1" s="49" t="n">
        <v>45584</v>
      </c>
      <c r="CG1" s="49" t="n">
        <v>45585</v>
      </c>
      <c r="CH1" s="49" t="n">
        <v>45586</v>
      </c>
      <c r="CI1" s="49" t="n">
        <v>45587</v>
      </c>
      <c r="CJ1" s="49" t="n">
        <v>45588</v>
      </c>
      <c r="CK1" s="49" t="n">
        <v>45589</v>
      </c>
      <c r="CL1" s="49" t="n">
        <v>45590</v>
      </c>
      <c r="CM1" s="49" t="n">
        <v>45591</v>
      </c>
      <c r="CN1" s="49" t="n">
        <v>45592</v>
      </c>
      <c r="CO1" s="49" t="n">
        <v>45593</v>
      </c>
      <c r="CP1" s="49" t="n">
        <v>45594</v>
      </c>
      <c r="CQ1" s="49" t="n">
        <v>45595</v>
      </c>
      <c r="CR1" s="49" t="n">
        <v>45596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15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9"/>
      <c r="O2" s="9"/>
      <c r="P2" s="8" t="s">
        <v>7</v>
      </c>
      <c r="Q2" s="8" t="s">
        <v>7</v>
      </c>
      <c r="R2" s="8" t="s">
        <v>7</v>
      </c>
      <c r="S2" s="8" t="s">
        <v>7</v>
      </c>
      <c r="T2" s="8" t="s">
        <v>7</v>
      </c>
      <c r="U2" s="9"/>
      <c r="V2" s="9"/>
      <c r="W2" s="8" t="s">
        <v>7</v>
      </c>
      <c r="X2" s="8" t="s">
        <v>7</v>
      </c>
      <c r="Y2" s="59" t="s">
        <v>7</v>
      </c>
      <c r="Z2" s="8" t="s">
        <v>7</v>
      </c>
      <c r="AA2" s="8" t="s">
        <v>7</v>
      </c>
      <c r="AB2" s="9"/>
      <c r="AC2" s="9"/>
      <c r="AD2" s="8"/>
      <c r="AE2" s="8"/>
      <c r="AF2" s="8"/>
      <c r="AG2" s="59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59"/>
      <c r="BC2" s="8"/>
      <c r="BD2" s="9"/>
      <c r="BE2" s="9"/>
      <c r="BF2" s="8"/>
      <c r="BG2" s="8"/>
      <c r="BH2" s="8"/>
      <c r="BI2" s="8"/>
      <c r="BJ2" s="8"/>
      <c r="BK2" s="9"/>
      <c r="BL2" s="9"/>
      <c r="BM2" s="8"/>
      <c r="BN2" s="8"/>
      <c r="BO2" s="8"/>
      <c r="BP2" s="8"/>
      <c r="BQ2" s="8"/>
      <c r="BR2" s="9"/>
      <c r="BS2" s="9"/>
      <c r="BT2" s="8"/>
      <c r="BU2" s="8"/>
      <c r="BV2" s="8"/>
      <c r="BW2" s="8"/>
      <c r="BX2" s="8"/>
      <c r="BY2" s="9"/>
      <c r="BZ2" s="9"/>
      <c r="CA2" s="8"/>
      <c r="CB2" s="8"/>
      <c r="CC2" s="8"/>
      <c r="CD2" s="8"/>
      <c r="CE2" s="8"/>
      <c r="CF2" s="9"/>
      <c r="CG2" s="9"/>
      <c r="CH2" s="8"/>
      <c r="CI2" s="8"/>
      <c r="CJ2" s="8"/>
      <c r="CK2" s="8"/>
      <c r="CL2" s="8"/>
      <c r="CM2" s="9"/>
      <c r="CN2" s="9"/>
      <c r="CO2" s="8"/>
      <c r="CP2" s="8"/>
      <c r="CQ2" s="8"/>
      <c r="CR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5" t="n">
        <v>6</v>
      </c>
      <c r="I3" s="12"/>
      <c r="J3" s="12"/>
      <c r="K3" s="12"/>
      <c r="L3" s="12"/>
      <c r="M3" s="12"/>
      <c r="N3" s="13"/>
      <c r="O3" s="13"/>
      <c r="P3" s="12"/>
      <c r="Q3" s="12"/>
      <c r="R3" s="12"/>
      <c r="S3" s="12"/>
      <c r="T3" s="12"/>
      <c r="U3" s="13"/>
      <c r="V3" s="13"/>
      <c r="W3" s="12"/>
      <c r="X3" s="12"/>
      <c r="Y3" s="60"/>
      <c r="Z3" s="12"/>
      <c r="AA3" s="12"/>
      <c r="AB3" s="13"/>
      <c r="AC3" s="13"/>
      <c r="AD3" s="12" t="s">
        <v>7</v>
      </c>
      <c r="AE3" s="12" t="s">
        <v>7</v>
      </c>
      <c r="AF3" s="12" t="s">
        <v>7</v>
      </c>
      <c r="AG3" s="60" t="s">
        <v>7</v>
      </c>
      <c r="AH3" s="12" t="s">
        <v>7</v>
      </c>
      <c r="AI3" s="13"/>
      <c r="AJ3" s="13"/>
      <c r="AK3" s="12" t="s">
        <v>7</v>
      </c>
      <c r="AL3" s="12" t="s">
        <v>7</v>
      </c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60"/>
      <c r="BC3" s="12"/>
      <c r="BD3" s="13"/>
      <c r="BE3" s="13"/>
      <c r="BF3" s="12"/>
      <c r="BG3" s="12"/>
      <c r="BH3" s="12"/>
      <c r="BI3" s="12"/>
      <c r="BJ3" s="12"/>
      <c r="BK3" s="13"/>
      <c r="BL3" s="13"/>
      <c r="BM3" s="12"/>
      <c r="BN3" s="12"/>
      <c r="BO3" s="12"/>
      <c r="BP3" s="12"/>
      <c r="BQ3" s="12"/>
      <c r="BR3" s="13"/>
      <c r="BS3" s="13"/>
      <c r="BT3" s="12"/>
      <c r="BU3" s="12"/>
      <c r="BV3" s="12"/>
      <c r="BW3" s="12"/>
      <c r="BX3" s="12"/>
      <c r="BY3" s="13"/>
      <c r="BZ3" s="13"/>
      <c r="CA3" s="12"/>
      <c r="CB3" s="12"/>
      <c r="CC3" s="12"/>
      <c r="CD3" s="12"/>
      <c r="CE3" s="12"/>
      <c r="CF3" s="13"/>
      <c r="CG3" s="13"/>
      <c r="CH3" s="12"/>
      <c r="CI3" s="12"/>
      <c r="CJ3" s="12"/>
      <c r="CK3" s="12"/>
      <c r="CL3" s="12"/>
      <c r="CM3" s="13"/>
      <c r="CN3" s="13"/>
      <c r="CO3" s="12"/>
      <c r="CP3" s="12"/>
      <c r="CQ3" s="12"/>
      <c r="CR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5" t="n">
        <v>14</v>
      </c>
      <c r="I4" s="12"/>
      <c r="J4" s="12"/>
      <c r="K4" s="12"/>
      <c r="L4" s="12"/>
      <c r="M4" s="12"/>
      <c r="N4" s="13"/>
      <c r="O4" s="13"/>
      <c r="P4" s="12"/>
      <c r="Q4" s="12"/>
      <c r="R4" s="12"/>
      <c r="S4" s="12"/>
      <c r="T4" s="12"/>
      <c r="U4" s="13"/>
      <c r="V4" s="13"/>
      <c r="W4" s="12"/>
      <c r="X4" s="12"/>
      <c r="Y4" s="60"/>
      <c r="Z4" s="12"/>
      <c r="AA4" s="12"/>
      <c r="AB4" s="13"/>
      <c r="AC4" s="13"/>
      <c r="AD4" s="12" t="s">
        <v>7</v>
      </c>
      <c r="AE4" s="12" t="s">
        <v>7</v>
      </c>
      <c r="AF4" s="12" t="s">
        <v>7</v>
      </c>
      <c r="AG4" s="60" t="s">
        <v>7</v>
      </c>
      <c r="AH4" s="12" t="s">
        <v>7</v>
      </c>
      <c r="AI4" s="13"/>
      <c r="AJ4" s="13"/>
      <c r="AK4" s="12" t="s">
        <v>7</v>
      </c>
      <c r="AL4" s="12" t="s">
        <v>7</v>
      </c>
      <c r="AM4" s="12" t="s">
        <v>7</v>
      </c>
      <c r="AN4" s="12" t="s">
        <v>7</v>
      </c>
      <c r="AO4" s="12" t="s">
        <v>7</v>
      </c>
      <c r="AP4" s="13"/>
      <c r="AQ4" s="13"/>
      <c r="AR4" s="12" t="s">
        <v>7</v>
      </c>
      <c r="AS4" s="12" t="s">
        <v>7</v>
      </c>
      <c r="AT4" s="12" t="s">
        <v>7</v>
      </c>
      <c r="AU4" s="12" t="s">
        <v>7</v>
      </c>
      <c r="AV4" s="12"/>
      <c r="AW4" s="13"/>
      <c r="AX4" s="13"/>
      <c r="AY4" s="12"/>
      <c r="AZ4" s="12"/>
      <c r="BA4" s="12"/>
      <c r="BB4" s="60"/>
      <c r="BC4" s="12"/>
      <c r="BD4" s="13"/>
      <c r="BE4" s="13"/>
      <c r="BF4" s="12"/>
      <c r="BG4" s="12"/>
      <c r="BH4" s="12"/>
      <c r="BI4" s="12"/>
      <c r="BJ4" s="12"/>
      <c r="BK4" s="13"/>
      <c r="BL4" s="13"/>
      <c r="BM4" s="12"/>
      <c r="BN4" s="12"/>
      <c r="BO4" s="12"/>
      <c r="BP4" s="12"/>
      <c r="BQ4" s="12"/>
      <c r="BR4" s="13"/>
      <c r="BS4" s="13"/>
      <c r="BT4" s="12"/>
      <c r="BU4" s="12"/>
      <c r="BV4" s="12"/>
      <c r="BW4" s="12"/>
      <c r="BX4" s="12"/>
      <c r="BY4" s="13"/>
      <c r="BZ4" s="13"/>
      <c r="CA4" s="12"/>
      <c r="CB4" s="12"/>
      <c r="CC4" s="12"/>
      <c r="CD4" s="12"/>
      <c r="CE4" s="12"/>
      <c r="CF4" s="13"/>
      <c r="CG4" s="13"/>
      <c r="CH4" s="12"/>
      <c r="CI4" s="12"/>
      <c r="CJ4" s="12"/>
      <c r="CK4" s="12"/>
      <c r="CL4" s="12"/>
      <c r="CM4" s="13"/>
      <c r="CN4" s="13"/>
      <c r="CO4" s="12"/>
      <c r="CP4" s="12"/>
      <c r="CQ4" s="12"/>
      <c r="CR4" s="12"/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60"/>
      <c r="Z5" s="12"/>
      <c r="AA5" s="12"/>
      <c r="AB5" s="13"/>
      <c r="AC5" s="13"/>
      <c r="AD5" s="12" t="s">
        <v>7</v>
      </c>
      <c r="AE5" s="12" t="s">
        <v>7</v>
      </c>
      <c r="AF5" s="12" t="s">
        <v>7</v>
      </c>
      <c r="AG5" s="60" t="s">
        <v>7</v>
      </c>
      <c r="AH5" s="12" t="s">
        <v>7</v>
      </c>
      <c r="AI5" s="13"/>
      <c r="AJ5" s="13"/>
      <c r="AK5" s="12" t="s">
        <v>7</v>
      </c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60"/>
      <c r="BC5" s="12"/>
      <c r="BD5" s="13"/>
      <c r="BE5" s="13"/>
      <c r="BF5" s="12"/>
      <c r="BG5" s="12"/>
      <c r="BH5" s="12"/>
      <c r="BI5" s="12"/>
      <c r="BJ5" s="12"/>
      <c r="BK5" s="13"/>
      <c r="BL5" s="13"/>
      <c r="BM5" s="12"/>
      <c r="BN5" s="12"/>
      <c r="BO5" s="12"/>
      <c r="BP5" s="12"/>
      <c r="BQ5" s="12"/>
      <c r="BR5" s="13"/>
      <c r="BS5" s="13"/>
      <c r="BT5" s="12"/>
      <c r="BU5" s="12"/>
      <c r="BV5" s="12"/>
      <c r="BW5" s="12"/>
      <c r="BX5" s="12"/>
      <c r="BY5" s="13"/>
      <c r="BZ5" s="13"/>
      <c r="CA5" s="12"/>
      <c r="CB5" s="12"/>
      <c r="CC5" s="12"/>
      <c r="CD5" s="12"/>
      <c r="CE5" s="12"/>
      <c r="CF5" s="13"/>
      <c r="CG5" s="13"/>
      <c r="CH5" s="12"/>
      <c r="CI5" s="12"/>
      <c r="CJ5" s="12"/>
      <c r="CK5" s="12"/>
      <c r="CL5" s="12"/>
      <c r="CM5" s="13"/>
      <c r="CN5" s="13"/>
      <c r="CO5" s="12"/>
      <c r="CP5" s="12"/>
      <c r="CQ5" s="12"/>
      <c r="CR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15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60"/>
      <c r="Z6" s="12"/>
      <c r="AA6" s="12"/>
      <c r="AB6" s="13"/>
      <c r="AC6" s="13"/>
      <c r="AD6" s="12"/>
      <c r="AE6" s="12"/>
      <c r="AF6" s="12"/>
      <c r="AG6" s="60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 t="s">
        <v>7</v>
      </c>
      <c r="AW6" s="13"/>
      <c r="AX6" s="13"/>
      <c r="AY6" s="12" t="s">
        <v>7</v>
      </c>
      <c r="AZ6" s="12" t="s">
        <v>7</v>
      </c>
      <c r="BA6" s="12" t="s">
        <v>7</v>
      </c>
      <c r="BB6" s="60" t="s">
        <v>7</v>
      </c>
      <c r="BC6" s="12" t="s">
        <v>7</v>
      </c>
      <c r="BD6" s="13"/>
      <c r="BE6" s="13"/>
      <c r="BF6" s="12" t="s">
        <v>7</v>
      </c>
      <c r="BG6" s="12" t="s">
        <v>7</v>
      </c>
      <c r="BH6" s="12" t="s">
        <v>7</v>
      </c>
      <c r="BI6" s="12" t="s">
        <v>7</v>
      </c>
      <c r="BJ6" s="12" t="s">
        <v>7</v>
      </c>
      <c r="BK6" s="13"/>
      <c r="BL6" s="13"/>
      <c r="BM6" s="12" t="s">
        <v>7</v>
      </c>
      <c r="BN6" s="12" t="s">
        <v>7</v>
      </c>
      <c r="BO6" s="12" t="s">
        <v>7</v>
      </c>
      <c r="BP6" s="12" t="s">
        <v>7</v>
      </c>
      <c r="BQ6" s="12"/>
      <c r="BR6" s="13"/>
      <c r="BS6" s="13"/>
      <c r="BT6" s="12"/>
      <c r="BU6" s="12"/>
      <c r="BV6" s="12"/>
      <c r="BW6" s="12"/>
      <c r="BX6" s="12"/>
      <c r="BY6" s="13"/>
      <c r="BZ6" s="13"/>
      <c r="CA6" s="12"/>
      <c r="CB6" s="12"/>
      <c r="CC6" s="12"/>
      <c r="CD6" s="12"/>
      <c r="CE6" s="12"/>
      <c r="CF6" s="13"/>
      <c r="CG6" s="13"/>
      <c r="CH6" s="12"/>
      <c r="CI6" s="12"/>
      <c r="CJ6" s="12"/>
      <c r="CK6" s="12"/>
      <c r="CL6" s="12"/>
      <c r="CM6" s="13"/>
      <c r="CN6" s="13"/>
      <c r="CO6" s="12"/>
      <c r="CP6" s="12"/>
      <c r="CQ6" s="12"/>
      <c r="CR6" s="12"/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5" t="n">
        <v>14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60"/>
      <c r="Z7" s="12"/>
      <c r="AA7" s="12"/>
      <c r="AB7" s="13"/>
      <c r="AC7" s="13"/>
      <c r="AD7" s="12"/>
      <c r="AE7" s="12"/>
      <c r="AF7" s="12"/>
      <c r="AG7" s="60"/>
      <c r="AH7" s="12"/>
      <c r="AI7" s="13"/>
      <c r="AJ7" s="13"/>
      <c r="AK7" s="12"/>
      <c r="AL7" s="12" t="s">
        <v>7</v>
      </c>
      <c r="AM7" s="12" t="s">
        <v>7</v>
      </c>
      <c r="AN7" s="12" t="s">
        <v>7</v>
      </c>
      <c r="AO7" s="12" t="s">
        <v>7</v>
      </c>
      <c r="AP7" s="13"/>
      <c r="AQ7" s="13"/>
      <c r="AR7" s="12" t="s">
        <v>7</v>
      </c>
      <c r="AS7" s="12" t="s">
        <v>7</v>
      </c>
      <c r="AT7" s="12" t="s">
        <v>7</v>
      </c>
      <c r="AU7" s="12" t="s">
        <v>7</v>
      </c>
      <c r="AV7" s="12" t="s">
        <v>7</v>
      </c>
      <c r="AW7" s="13"/>
      <c r="AX7" s="13"/>
      <c r="AY7" s="12" t="s">
        <v>7</v>
      </c>
      <c r="AZ7" s="12" t="s">
        <v>7</v>
      </c>
      <c r="BA7" s="12" t="s">
        <v>7</v>
      </c>
      <c r="BB7" s="60" t="s">
        <v>7</v>
      </c>
      <c r="BC7" s="12" t="s">
        <v>7</v>
      </c>
      <c r="BD7" s="13"/>
      <c r="BE7" s="13"/>
      <c r="BF7" s="12"/>
      <c r="BG7" s="12"/>
      <c r="BH7" s="12"/>
      <c r="BI7" s="12"/>
      <c r="BJ7" s="12"/>
      <c r="BK7" s="13"/>
      <c r="BL7" s="13"/>
      <c r="BM7" s="12"/>
      <c r="BN7" s="12"/>
      <c r="BO7" s="12"/>
      <c r="BP7" s="12"/>
      <c r="BQ7" s="12"/>
      <c r="BR7" s="13"/>
      <c r="BS7" s="13"/>
      <c r="BT7" s="12"/>
      <c r="BU7" s="12"/>
      <c r="BV7" s="12"/>
      <c r="BW7" s="12"/>
      <c r="BX7" s="12"/>
      <c r="BY7" s="13"/>
      <c r="BZ7" s="13"/>
      <c r="CA7" s="12"/>
      <c r="CB7" s="12"/>
      <c r="CC7" s="12"/>
      <c r="CD7" s="12"/>
      <c r="CE7" s="12"/>
      <c r="CF7" s="13"/>
      <c r="CG7" s="13"/>
      <c r="CH7" s="12"/>
      <c r="CI7" s="12"/>
      <c r="CJ7" s="12"/>
      <c r="CK7" s="12"/>
      <c r="CL7" s="12"/>
      <c r="CM7" s="13"/>
      <c r="CN7" s="13"/>
      <c r="CO7" s="12"/>
      <c r="CP7" s="12"/>
      <c r="CQ7" s="12"/>
      <c r="CR7" s="12"/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5" t="n">
        <v>7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60"/>
      <c r="Z8" s="12"/>
      <c r="AA8" s="12"/>
      <c r="AB8" s="13"/>
      <c r="AC8" s="13"/>
      <c r="AD8" s="12"/>
      <c r="AE8" s="12"/>
      <c r="AF8" s="12"/>
      <c r="AG8" s="60"/>
      <c r="AH8" s="12"/>
      <c r="AI8" s="13"/>
      <c r="AJ8" s="13"/>
      <c r="AK8" s="12"/>
      <c r="AL8" s="12"/>
      <c r="AM8" s="12" t="s">
        <v>7</v>
      </c>
      <c r="AN8" s="12" t="s">
        <v>7</v>
      </c>
      <c r="AO8" s="12" t="s">
        <v>7</v>
      </c>
      <c r="AP8" s="13"/>
      <c r="AQ8" s="13"/>
      <c r="AR8" s="12" t="s">
        <v>7</v>
      </c>
      <c r="AS8" s="12" t="s">
        <v>7</v>
      </c>
      <c r="AT8" s="12" t="s">
        <v>7</v>
      </c>
      <c r="AU8" s="12" t="s">
        <v>7</v>
      </c>
      <c r="AV8" s="12"/>
      <c r="AW8" s="13"/>
      <c r="AX8" s="13"/>
      <c r="AY8" s="12"/>
      <c r="AZ8" s="12"/>
      <c r="BA8" s="12"/>
      <c r="BB8" s="60"/>
      <c r="BC8" s="12"/>
      <c r="BD8" s="13"/>
      <c r="BE8" s="13"/>
      <c r="BF8" s="12"/>
      <c r="BG8" s="12"/>
      <c r="BH8" s="12"/>
      <c r="BI8" s="12"/>
      <c r="BJ8" s="12"/>
      <c r="BK8" s="13"/>
      <c r="BL8" s="13"/>
      <c r="BM8" s="12"/>
      <c r="BN8" s="12"/>
      <c r="BO8" s="12"/>
      <c r="BP8" s="12"/>
      <c r="BQ8" s="12"/>
      <c r="BR8" s="13"/>
      <c r="BS8" s="13"/>
      <c r="BT8" s="12"/>
      <c r="BU8" s="12"/>
      <c r="BV8" s="12"/>
      <c r="BW8" s="12"/>
      <c r="BX8" s="12"/>
      <c r="BY8" s="13"/>
      <c r="BZ8" s="13"/>
      <c r="CA8" s="12"/>
      <c r="CB8" s="12"/>
      <c r="CC8" s="12"/>
      <c r="CD8" s="12"/>
      <c r="CE8" s="12"/>
      <c r="CF8" s="13"/>
      <c r="CG8" s="13"/>
      <c r="CH8" s="12"/>
      <c r="CI8" s="12"/>
      <c r="CJ8" s="12"/>
      <c r="CK8" s="12"/>
      <c r="CL8" s="12"/>
      <c r="CM8" s="13"/>
      <c r="CN8" s="13"/>
      <c r="CO8" s="12"/>
      <c r="CP8" s="12"/>
      <c r="CQ8" s="12"/>
      <c r="CR8" s="12"/>
    </row>
    <row r="9" customFormat="false" ht="12.75" hidden="false" customHeight="false" outlineLevel="0" collapsed="false">
      <c r="A9" s="61" t="s">
        <v>42</v>
      </c>
      <c r="B9" s="61"/>
      <c r="C9" s="61"/>
      <c r="D9" s="61"/>
      <c r="E9" s="61"/>
      <c r="F9" s="61"/>
      <c r="G9" s="61"/>
      <c r="H9" s="61"/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60"/>
      <c r="Z9" s="12"/>
      <c r="AA9" s="12"/>
      <c r="AB9" s="13"/>
      <c r="AC9" s="13"/>
      <c r="AD9" s="12"/>
      <c r="AE9" s="12"/>
      <c r="AF9" s="12"/>
      <c r="AG9" s="60"/>
      <c r="AH9" s="12"/>
      <c r="AI9" s="13"/>
      <c r="AJ9" s="13"/>
      <c r="AK9" s="12"/>
      <c r="AL9" s="12"/>
      <c r="AM9" s="12"/>
      <c r="AN9" s="12"/>
      <c r="AO9" s="12"/>
      <c r="AP9" s="13"/>
      <c r="AQ9" s="13"/>
      <c r="AR9" s="12"/>
      <c r="AS9" s="12"/>
      <c r="AT9" s="12"/>
      <c r="AU9" s="12"/>
      <c r="AV9" s="12"/>
      <c r="AW9" s="13"/>
      <c r="AX9" s="13"/>
      <c r="AY9" s="12"/>
      <c r="AZ9" s="12"/>
      <c r="BA9" s="12"/>
      <c r="BB9" s="60"/>
      <c r="BC9" s="12"/>
      <c r="BD9" s="13"/>
      <c r="BE9" s="13"/>
      <c r="BF9" s="12"/>
      <c r="BG9" s="12"/>
      <c r="BH9" s="12"/>
      <c r="BI9" s="12"/>
      <c r="BJ9" s="12"/>
      <c r="BK9" s="13"/>
      <c r="BL9" s="13"/>
      <c r="BM9" s="12"/>
      <c r="BN9" s="12"/>
      <c r="BO9" s="12"/>
      <c r="BP9" s="12"/>
      <c r="BQ9" s="12"/>
      <c r="BR9" s="13"/>
      <c r="BS9" s="13"/>
      <c r="BT9" s="12"/>
      <c r="BU9" s="12"/>
      <c r="BV9" s="12"/>
      <c r="BW9" s="12"/>
      <c r="BX9" s="12"/>
      <c r="BY9" s="13"/>
      <c r="BZ9" s="13"/>
      <c r="CA9" s="12"/>
      <c r="CB9" s="12"/>
      <c r="CC9" s="12"/>
      <c r="CD9" s="12"/>
      <c r="CE9" s="12"/>
      <c r="CF9" s="13"/>
      <c r="CG9" s="13"/>
      <c r="CH9" s="12"/>
      <c r="CI9" s="12"/>
      <c r="CJ9" s="12"/>
      <c r="CK9" s="12"/>
      <c r="CL9" s="12"/>
      <c r="CM9" s="13"/>
      <c r="CN9" s="13"/>
      <c r="CO9" s="12"/>
      <c r="CP9" s="12"/>
      <c r="CQ9" s="12"/>
      <c r="CR9" s="12"/>
    </row>
    <row r="10" customFormat="false" ht="12.75" hidden="false" customHeight="false" outlineLevel="0" collapsed="false">
      <c r="A10" s="5" t="s">
        <v>11</v>
      </c>
      <c r="B10" s="11" t="s">
        <v>8</v>
      </c>
      <c r="C10" s="11" t="s">
        <v>9</v>
      </c>
      <c r="D10" s="11"/>
      <c r="E10" s="7" t="s">
        <v>12</v>
      </c>
      <c r="F10" s="7"/>
      <c r="G10" s="7"/>
      <c r="H10" s="5" t="n">
        <v>15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60"/>
      <c r="Z10" s="12"/>
      <c r="AA10" s="12"/>
      <c r="AB10" s="13"/>
      <c r="AC10" s="13"/>
      <c r="AD10" s="12"/>
      <c r="AE10" s="12"/>
      <c r="AF10" s="12"/>
      <c r="AG10" s="60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60"/>
      <c r="BC10" s="12"/>
      <c r="BD10" s="13"/>
      <c r="BE10" s="13"/>
      <c r="BF10" s="12"/>
      <c r="BG10" s="12"/>
      <c r="BH10" s="12"/>
      <c r="BI10" s="12"/>
      <c r="BJ10" s="12"/>
      <c r="BK10" s="13"/>
      <c r="BL10" s="13"/>
      <c r="BM10" s="12"/>
      <c r="BN10" s="12"/>
      <c r="BO10" s="12"/>
      <c r="BP10" s="12"/>
      <c r="BQ10" s="12"/>
      <c r="BR10" s="13"/>
      <c r="BS10" s="13"/>
      <c r="BT10" s="12" t="s">
        <v>7</v>
      </c>
      <c r="BU10" s="12" t="s">
        <v>7</v>
      </c>
      <c r="BV10" s="12" t="s">
        <v>7</v>
      </c>
      <c r="BW10" s="12" t="s">
        <v>7</v>
      </c>
      <c r="BX10" s="12" t="s">
        <v>7</v>
      </c>
      <c r="BY10" s="13"/>
      <c r="BZ10" s="13"/>
      <c r="CA10" s="12" t="s">
        <v>7</v>
      </c>
      <c r="CB10" s="12" t="s">
        <v>7</v>
      </c>
      <c r="CC10" s="12" t="s">
        <v>7</v>
      </c>
      <c r="CD10" s="12" t="s">
        <v>7</v>
      </c>
      <c r="CE10" s="12" t="s">
        <v>7</v>
      </c>
      <c r="CF10" s="13"/>
      <c r="CG10" s="13"/>
      <c r="CH10" s="12" t="s">
        <v>7</v>
      </c>
      <c r="CI10" s="12" t="s">
        <v>7</v>
      </c>
      <c r="CJ10" s="12" t="s">
        <v>7</v>
      </c>
      <c r="CK10" s="12" t="s">
        <v>7</v>
      </c>
      <c r="CL10" s="12" t="s">
        <v>7</v>
      </c>
      <c r="CM10" s="13"/>
      <c r="CN10" s="13"/>
      <c r="CO10" s="12"/>
      <c r="CP10" s="12"/>
      <c r="CQ10" s="12"/>
      <c r="CR10" s="12"/>
    </row>
    <row r="11" customFormat="false" ht="12.75" hidden="false" customHeight="false" outlineLevel="0" collapsed="false">
      <c r="A11" s="5" t="s">
        <v>12</v>
      </c>
      <c r="B11" s="11" t="s">
        <v>10</v>
      </c>
      <c r="C11" s="11" t="s">
        <v>11</v>
      </c>
      <c r="D11" s="11"/>
      <c r="E11" s="7"/>
      <c r="F11" s="7"/>
      <c r="G11" s="7"/>
      <c r="H11" s="5" t="n">
        <v>4</v>
      </c>
      <c r="I11" s="12"/>
      <c r="J11" s="12"/>
      <c r="K11" s="12"/>
      <c r="L11" s="12"/>
      <c r="M11" s="12"/>
      <c r="N11" s="13"/>
      <c r="O11" s="13"/>
      <c r="P11" s="12"/>
      <c r="Q11" s="12"/>
      <c r="R11" s="12"/>
      <c r="S11" s="12"/>
      <c r="T11" s="12"/>
      <c r="U11" s="13"/>
      <c r="V11" s="13"/>
      <c r="W11" s="12"/>
      <c r="X11" s="12"/>
      <c r="Y11" s="60"/>
      <c r="Z11" s="12"/>
      <c r="AA11" s="12"/>
      <c r="AB11" s="13"/>
      <c r="AC11" s="13"/>
      <c r="AD11" s="12"/>
      <c r="AE11" s="12"/>
      <c r="AF11" s="12"/>
      <c r="AG11" s="60"/>
      <c r="AH11" s="12"/>
      <c r="AI11" s="13"/>
      <c r="AJ11" s="13"/>
      <c r="AK11" s="12"/>
      <c r="AL11" s="12"/>
      <c r="AM11" s="12"/>
      <c r="AN11" s="12"/>
      <c r="AO11" s="12"/>
      <c r="AP11" s="13"/>
      <c r="AQ11" s="13"/>
      <c r="AR11" s="12"/>
      <c r="AS11" s="12"/>
      <c r="AT11" s="12"/>
      <c r="AU11" s="12"/>
      <c r="AV11" s="12"/>
      <c r="AW11" s="13"/>
      <c r="AX11" s="13"/>
      <c r="AY11" s="12"/>
      <c r="AZ11" s="12"/>
      <c r="BA11" s="12"/>
      <c r="BB11" s="60"/>
      <c r="BC11" s="12"/>
      <c r="BD11" s="13"/>
      <c r="BE11" s="13"/>
      <c r="BF11" s="12"/>
      <c r="BG11" s="12"/>
      <c r="BH11" s="12"/>
      <c r="BI11" s="12"/>
      <c r="BJ11" s="12"/>
      <c r="BK11" s="13"/>
      <c r="BL11" s="13"/>
      <c r="BM11" s="12"/>
      <c r="BN11" s="12"/>
      <c r="BO11" s="12"/>
      <c r="BP11" s="12"/>
      <c r="BQ11" s="12"/>
      <c r="BR11" s="13"/>
      <c r="BS11" s="13"/>
      <c r="BT11" s="12"/>
      <c r="BU11" s="12"/>
      <c r="BV11" s="12"/>
      <c r="BW11" s="12"/>
      <c r="BX11" s="12"/>
      <c r="BY11" s="13"/>
      <c r="BZ11" s="13"/>
      <c r="CA11" s="12"/>
      <c r="CB11" s="12"/>
      <c r="CC11" s="12"/>
      <c r="CD11" s="12"/>
      <c r="CE11" s="12"/>
      <c r="CF11" s="13"/>
      <c r="CG11" s="13"/>
      <c r="CH11" s="12"/>
      <c r="CI11" s="12"/>
      <c r="CJ11" s="12"/>
      <c r="CK11" s="12"/>
      <c r="CL11" s="12"/>
      <c r="CM11" s="13"/>
      <c r="CN11" s="13"/>
      <c r="CO11" s="12" t="s">
        <v>7</v>
      </c>
      <c r="CP11" s="12" t="s">
        <v>7</v>
      </c>
      <c r="CQ11" s="12" t="s">
        <v>7</v>
      </c>
      <c r="CR11" s="12" t="s">
        <v>7</v>
      </c>
    </row>
    <row r="12" customFormat="false" ht="12.75" hidden="false" customHeight="false" outlineLevel="0" collapsed="false">
      <c r="Y12" s="57"/>
    </row>
    <row r="13" customFormat="false" ht="12.75" hidden="false" customHeight="false" outlineLevel="0" collapsed="false">
      <c r="A13" s="18" t="n">
        <v>0</v>
      </c>
      <c r="B13" s="19"/>
      <c r="C13" s="20" t="n">
        <f aca="false">A13+A15</f>
        <v>15</v>
      </c>
      <c r="F13" s="18" t="n">
        <f aca="false">C13</f>
        <v>15</v>
      </c>
      <c r="G13" s="19"/>
      <c r="H13" s="20" t="n">
        <f aca="false">F13+F15</f>
        <v>21</v>
      </c>
      <c r="K13" s="18" t="n">
        <f aca="false">H13</f>
        <v>21</v>
      </c>
      <c r="L13" s="19"/>
      <c r="M13" s="20" t="n">
        <f aca="false">K13+K15</f>
        <v>28</v>
      </c>
      <c r="U13" s="18" t="n">
        <f aca="false">MAX(M13,R19)</f>
        <v>51</v>
      </c>
      <c r="V13" s="19"/>
      <c r="W13" s="20" t="n">
        <f aca="false">U13+U15</f>
        <v>58</v>
      </c>
    </row>
    <row r="14" customFormat="false" ht="12.75" hidden="false" customHeight="false" outlineLevel="0" collapsed="false">
      <c r="A14" s="21" t="s">
        <v>4</v>
      </c>
      <c r="B14" s="21"/>
      <c r="C14" s="21"/>
      <c r="D14" s="52"/>
      <c r="E14" s="52"/>
      <c r="F14" s="21" t="s">
        <v>5</v>
      </c>
      <c r="G14" s="21"/>
      <c r="H14" s="21"/>
      <c r="I14" s="52"/>
      <c r="J14" s="52"/>
      <c r="K14" s="21" t="s">
        <v>10</v>
      </c>
      <c r="L14" s="21"/>
      <c r="M14" s="21"/>
      <c r="N14" s="52"/>
      <c r="O14" s="52"/>
      <c r="P14" s="52"/>
      <c r="Q14" s="52"/>
      <c r="R14" s="52"/>
      <c r="S14" s="52"/>
      <c r="T14" s="52"/>
      <c r="U14" s="21" t="s">
        <v>12</v>
      </c>
      <c r="V14" s="21"/>
      <c r="W14" s="21"/>
    </row>
    <row r="15" customFormat="false" ht="12.75" hidden="false" customHeight="false" outlineLevel="0" collapsed="false">
      <c r="A15" s="23" t="n">
        <f aca="false">VLOOKUP(A14,$A$2:$H$11,8)</f>
        <v>15</v>
      </c>
      <c r="B15" s="24" t="n">
        <f aca="false">C16-C13</f>
        <v>0</v>
      </c>
      <c r="C15" s="25" t="n">
        <f aca="false">MIN(F13,F19,F25)-C13</f>
        <v>0</v>
      </c>
      <c r="F15" s="23" t="n">
        <f aca="false">VLOOKUP(F14,$A$2:$H$11,8)</f>
        <v>6</v>
      </c>
      <c r="G15" s="24" t="n">
        <f aca="false">H16-H13</f>
        <v>23</v>
      </c>
      <c r="H15" s="25" t="n">
        <f aca="false">K13-H13</f>
        <v>0</v>
      </c>
      <c r="K15" s="23" t="n">
        <f aca="false">VLOOKUP(K14,$A$2:$H$11,8)</f>
        <v>7</v>
      </c>
      <c r="L15" s="24" t="n">
        <f aca="false">M16-M13</f>
        <v>23</v>
      </c>
      <c r="M15" s="25" t="n">
        <f aca="false">U13-M13</f>
        <v>23</v>
      </c>
      <c r="U15" s="23" t="n">
        <f aca="false">VLOOKUP(U14,$A$2:$H$11,8)</f>
        <v>7</v>
      </c>
      <c r="V15" s="24" t="n">
        <f aca="false">W16-W13</f>
        <v>0</v>
      </c>
      <c r="W15" s="25" t="n">
        <v>0</v>
      </c>
    </row>
    <row r="16" customFormat="false" ht="12.75" hidden="false" customHeight="false" outlineLevel="0" collapsed="false">
      <c r="A16" s="26" t="n">
        <f aca="false">C16-A15</f>
        <v>0</v>
      </c>
      <c r="B16" s="19"/>
      <c r="C16" s="27" t="n">
        <f aca="false">MIN(F16,F22,F25)</f>
        <v>15</v>
      </c>
      <c r="D16" s="53"/>
      <c r="F16" s="26" t="n">
        <f aca="false">H16-F15</f>
        <v>38</v>
      </c>
      <c r="G16" s="19"/>
      <c r="H16" s="27" t="n">
        <f aca="false">K16</f>
        <v>44</v>
      </c>
      <c r="K16" s="26" t="n">
        <f aca="false">M16-K15</f>
        <v>44</v>
      </c>
      <c r="L16" s="19"/>
      <c r="M16" s="27" t="n">
        <f aca="false">U16</f>
        <v>51</v>
      </c>
      <c r="T16" s="54"/>
      <c r="U16" s="26" t="n">
        <f aca="false">W16-U15</f>
        <v>51</v>
      </c>
      <c r="V16" s="19"/>
      <c r="W16" s="27" t="n">
        <f aca="false">W13</f>
        <v>58</v>
      </c>
    </row>
    <row r="17" customFormat="false" ht="12.75" hidden="false" customHeight="false" outlineLevel="0" collapsed="false">
      <c r="D17" s="62"/>
      <c r="T17" s="56"/>
    </row>
    <row r="18" customFormat="false" ht="12.75" hidden="false" customHeight="false" outlineLevel="0" collapsed="false">
      <c r="D18" s="62"/>
      <c r="T18" s="56"/>
    </row>
    <row r="19" customFormat="false" ht="12.75" hidden="false" customHeight="false" outlineLevel="0" collapsed="false">
      <c r="D19" s="62"/>
      <c r="F19" s="18" t="n">
        <f aca="false">C13</f>
        <v>15</v>
      </c>
      <c r="G19" s="19"/>
      <c r="H19" s="20" t="n">
        <f aca="false">F19+F21</f>
        <v>29</v>
      </c>
      <c r="K19" s="18" t="n">
        <f aca="false">H19</f>
        <v>29</v>
      </c>
      <c r="L19" s="19"/>
      <c r="M19" s="20" t="n">
        <f aca="false">K19+K21</f>
        <v>44</v>
      </c>
      <c r="P19" s="18" t="n">
        <f aca="false">MAX(M19,M25)</f>
        <v>44</v>
      </c>
      <c r="Q19" s="19"/>
      <c r="R19" s="20" t="n">
        <f aca="false">P19+P21</f>
        <v>51</v>
      </c>
      <c r="T19" s="56"/>
    </row>
    <row r="20" customFormat="false" ht="12.75" hidden="false" customHeight="false" outlineLevel="0" collapsed="false">
      <c r="D20" s="62"/>
      <c r="E20" s="52"/>
      <c r="F20" s="21" t="s">
        <v>6</v>
      </c>
      <c r="G20" s="21"/>
      <c r="H20" s="21"/>
      <c r="I20" s="52"/>
      <c r="J20" s="52"/>
      <c r="K20" s="21" t="s">
        <v>8</v>
      </c>
      <c r="L20" s="21"/>
      <c r="M20" s="21"/>
      <c r="N20" s="52"/>
      <c r="O20" s="52"/>
      <c r="P20" s="21" t="s">
        <v>11</v>
      </c>
      <c r="Q20" s="21"/>
      <c r="R20" s="21"/>
      <c r="S20" s="52"/>
      <c r="T20" s="56"/>
    </row>
    <row r="21" customFormat="false" ht="12.75" hidden="false" customHeight="false" outlineLevel="0" collapsed="false">
      <c r="D21" s="56"/>
      <c r="F21" s="23" t="n">
        <f aca="false">VLOOKUP(F20,$A$2:$H$11,8)</f>
        <v>14</v>
      </c>
      <c r="G21" s="24" t="n">
        <f aca="false">H22-H19</f>
        <v>0</v>
      </c>
      <c r="H21" s="25" t="n">
        <f aca="false">K19-H19</f>
        <v>0</v>
      </c>
      <c r="K21" s="23" t="n">
        <f aca="false">VLOOKUP(K20,$A$2:$H$11,8)</f>
        <v>15</v>
      </c>
      <c r="L21" s="24" t="n">
        <f aca="false">M22-M19</f>
        <v>0</v>
      </c>
      <c r="M21" s="25" t="n">
        <f aca="false">P19-M19</f>
        <v>0</v>
      </c>
      <c r="P21" s="23" t="n">
        <f aca="false">VLOOKUP(P20,$A$2:$H$11,8)</f>
        <v>7</v>
      </c>
      <c r="Q21" s="24" t="n">
        <f aca="false">R22-R19</f>
        <v>0</v>
      </c>
      <c r="R21" s="25" t="n">
        <f aca="false">U13-R19</f>
        <v>0</v>
      </c>
    </row>
    <row r="22" customFormat="false" ht="12.75" hidden="false" customHeight="false" outlineLevel="0" collapsed="false">
      <c r="D22" s="56"/>
      <c r="F22" s="26" t="n">
        <f aca="false">H22-F21</f>
        <v>15</v>
      </c>
      <c r="G22" s="19"/>
      <c r="H22" s="27" t="n">
        <f aca="false">K22</f>
        <v>29</v>
      </c>
      <c r="K22" s="26" t="n">
        <f aca="false">M22-K21</f>
        <v>29</v>
      </c>
      <c r="L22" s="19"/>
      <c r="M22" s="27" t="n">
        <f aca="false">P22</f>
        <v>44</v>
      </c>
      <c r="O22" s="54"/>
      <c r="P22" s="26" t="n">
        <f aca="false">R22-P21</f>
        <v>44</v>
      </c>
      <c r="Q22" s="19"/>
      <c r="R22" s="27" t="n">
        <f aca="false">U16</f>
        <v>51</v>
      </c>
    </row>
    <row r="23" customFormat="false" ht="12.75" hidden="false" customHeight="false" outlineLevel="0" collapsed="false">
      <c r="D23" s="56"/>
      <c r="O23" s="56"/>
    </row>
    <row r="24" customFormat="false" ht="12.75" hidden="false" customHeight="false" outlineLevel="0" collapsed="false">
      <c r="D24" s="56"/>
      <c r="O24" s="56"/>
    </row>
    <row r="25" customFormat="false" ht="12.75" hidden="false" customHeight="false" outlineLevel="0" collapsed="false">
      <c r="D25" s="56"/>
      <c r="F25" s="18" t="n">
        <f aca="false">C13</f>
        <v>15</v>
      </c>
      <c r="G25" s="19"/>
      <c r="H25" s="20" t="n">
        <f aca="false">F25+F27</f>
        <v>21</v>
      </c>
      <c r="K25" s="18" t="n">
        <f aca="false">H25</f>
        <v>21</v>
      </c>
      <c r="L25" s="19"/>
      <c r="M25" s="20" t="n">
        <f aca="false">K25+K27</f>
        <v>35</v>
      </c>
      <c r="O25" s="56"/>
    </row>
    <row r="26" customFormat="false" ht="12.75" hidden="false" customHeight="false" outlineLevel="0" collapsed="false">
      <c r="D26" s="63"/>
      <c r="E26" s="52"/>
      <c r="F26" s="21" t="s">
        <v>3</v>
      </c>
      <c r="G26" s="21"/>
      <c r="H26" s="21"/>
      <c r="I26" s="52"/>
      <c r="J26" s="52"/>
      <c r="K26" s="21" t="s">
        <v>9</v>
      </c>
      <c r="L26" s="21"/>
      <c r="M26" s="21"/>
      <c r="N26" s="52"/>
      <c r="O26" s="56"/>
    </row>
    <row r="27" customFormat="false" ht="12.75" hidden="false" customHeight="false" outlineLevel="0" collapsed="false">
      <c r="F27" s="23" t="n">
        <f aca="false">VLOOKUP(F26,$A$2:$H$11,8)</f>
        <v>6</v>
      </c>
      <c r="G27" s="24" t="n">
        <f aca="false">H28-H25</f>
        <v>9</v>
      </c>
      <c r="H27" s="25" t="n">
        <f aca="false">K25-H25</f>
        <v>0</v>
      </c>
      <c r="K27" s="23" t="n">
        <f aca="false">VLOOKUP(K26,$A$2:$H$11,8)</f>
        <v>14</v>
      </c>
      <c r="L27" s="24" t="n">
        <f aca="false">M28-M25</f>
        <v>9</v>
      </c>
      <c r="M27" s="25" t="n">
        <f aca="false">P19-M25</f>
        <v>9</v>
      </c>
    </row>
    <row r="28" customFormat="false" ht="12.75" hidden="false" customHeight="false" outlineLevel="0" collapsed="false">
      <c r="F28" s="26" t="n">
        <f aca="false">H28-F27</f>
        <v>24</v>
      </c>
      <c r="G28" s="19"/>
      <c r="H28" s="27" t="n">
        <f aca="false">K28</f>
        <v>30</v>
      </c>
      <c r="K28" s="26" t="n">
        <f aca="false">M28-K27</f>
        <v>30</v>
      </c>
      <c r="L28" s="19"/>
      <c r="M28" s="27" t="n">
        <f aca="false">P22</f>
        <v>44</v>
      </c>
    </row>
  </sheetData>
  <mergeCells count="12">
    <mergeCell ref="B1:D1"/>
    <mergeCell ref="E1:G1"/>
    <mergeCell ref="A9:H9"/>
    <mergeCell ref="A14:C14"/>
    <mergeCell ref="F14:H14"/>
    <mergeCell ref="K14:M14"/>
    <mergeCell ref="U14:W14"/>
    <mergeCell ref="F20:H20"/>
    <mergeCell ref="K20:M20"/>
    <mergeCell ref="P20:R20"/>
    <mergeCell ref="F26:H26"/>
    <mergeCell ref="K26:M26"/>
  </mergeCells>
  <conditionalFormatting sqref="B15 G15 G21 G27 L15 L21 L27 Q21 V15">
    <cfRule type="cellIs" priority="2" operator="equal" aboveAverage="0" equalAverage="0" bottom="0" percent="0" rank="0" text="" dxfId="3">
      <formula>0</formula>
    </cfRule>
  </conditionalFormatting>
  <conditionalFormatting sqref="I1:BC1 BM1:CR1">
    <cfRule type="expression" priority="3" aboveAverage="0" equalAverage="0" bottom="0" percent="0" rank="0" text="" dxfId="2">
      <formula>IF(OR(WEEKDAY(I$1)=7,WEEKDAY(I$1)=1),1,0)</formula>
    </cfRule>
  </conditionalFormatting>
  <conditionalFormatting sqref="BD1:BE1 BM1:CR1">
    <cfRule type="expression" priority="4" aboveAverage="0" equalAverage="0" bottom="0" percent="0" rank="0" text="" dxfId="2">
      <formula>IF(OR(WEEKDAY(BD$1)=7,WEEKDAY(BD$1)=1),1,0)</formula>
    </cfRule>
  </conditionalFormatting>
  <conditionalFormatting sqref="BG1:BL1 BN1:BS1 BU1:BZ1 CB1:CG1 CO1:CR1 CI1:CM1">
    <cfRule type="expression" priority="5" aboveAverage="0" equalAverage="0" bottom="0" percent="0" rank="0" text="" dxfId="2">
      <formula>IF(OR(WEEKDAY(BG$1)=7,WEEKDAY(BG$1)=1),1,0)</formula>
    </cfRule>
  </conditionalFormatting>
  <conditionalFormatting sqref="BF1:CR1">
    <cfRule type="expression" priority="6" aboveAverage="0" equalAverage="0" bottom="0" percent="0" rank="0" text="" dxfId="2">
      <formula>IF(OR(WEEKDAY(BF$1)=7,WEEKDAY(BF$1)=1),1,0)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9" min="1" style="48" width="3.86"/>
    <col collapsed="false" customWidth="true" hidden="false" outlineLevel="0" max="10" min="10" style="1" width="3.86"/>
    <col collapsed="false" customWidth="true" hidden="false" outlineLevel="0" max="11" min="11" style="48" width="3.86"/>
    <col collapsed="false" customWidth="true" hidden="false" outlineLevel="0" max="12" min="12" style="48" width="6.87"/>
    <col collapsed="false" customWidth="true" hidden="false" outlineLevel="0" max="64" min="13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64" t="s">
        <v>43</v>
      </c>
      <c r="K1" s="64" t="s">
        <v>44</v>
      </c>
      <c r="L1" s="64" t="s">
        <v>15</v>
      </c>
      <c r="Q1" s="48" t="s">
        <v>45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f aca="false">ROUNDUP(J2/(K2*L2),0)</f>
        <v>2</v>
      </c>
      <c r="J2" s="5" t="n">
        <v>4</v>
      </c>
      <c r="K2" s="5" t="n">
        <v>3</v>
      </c>
      <c r="L2" s="65" t="n">
        <v>1</v>
      </c>
      <c r="Q2" s="48" t="s">
        <v>46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5" t="n">
        <f aca="false">ROUNDUP(J3/(K3*L3),0)</f>
        <v>15</v>
      </c>
      <c r="J3" s="5" t="n">
        <v>9</v>
      </c>
      <c r="K3" s="5" t="n">
        <v>1</v>
      </c>
      <c r="L3" s="65" t="n">
        <v>0.6</v>
      </c>
      <c r="Q3" s="48" t="s">
        <v>47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5" t="n">
        <f aca="false">ROUNDUP(J4/(K4*L4),0)</f>
        <v>7</v>
      </c>
      <c r="J4" s="5" t="n">
        <v>7</v>
      </c>
      <c r="K4" s="5" t="n">
        <v>1</v>
      </c>
      <c r="L4" s="65" t="n">
        <v>1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5" t="n">
        <f aca="false">ROUNDUP(J5/(K5*L5),0)</f>
        <v>11</v>
      </c>
      <c r="J5" s="5" t="n">
        <v>15</v>
      </c>
      <c r="K5" s="5" t="n">
        <v>2</v>
      </c>
      <c r="L5" s="65" t="n">
        <f aca="false">140%/K5</f>
        <v>0.7</v>
      </c>
      <c r="Q5" s="48" t="s">
        <v>48</v>
      </c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f aca="false">ROUNDUP(J6/(K6*L6),0)</f>
        <v>15</v>
      </c>
      <c r="J6" s="5" t="n">
        <v>15</v>
      </c>
      <c r="K6" s="5" t="n">
        <v>1</v>
      </c>
      <c r="L6" s="65" t="n">
        <v>1</v>
      </c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5" t="n">
        <f aca="false">ROUNDUP(J7/(K7*L7),0)</f>
        <v>10</v>
      </c>
      <c r="J7" s="5" t="n">
        <v>13</v>
      </c>
      <c r="K7" s="5" t="n">
        <v>2</v>
      </c>
      <c r="L7" s="65" t="n">
        <f aca="false">140%/K7</f>
        <v>0.7</v>
      </c>
      <c r="O7" s="5" t="n">
        <f aca="false">J7/(K7*L7)</f>
        <v>9.28571428571429</v>
      </c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5" t="n">
        <f aca="false">ROUNDUP(J8/(K8*L8),0)</f>
        <v>19</v>
      </c>
      <c r="J8" s="5" t="n">
        <v>11</v>
      </c>
      <c r="K8" s="5" t="n">
        <v>1</v>
      </c>
      <c r="L8" s="65" t="n">
        <v>0.6</v>
      </c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14</v>
      </c>
      <c r="F9" s="7"/>
      <c r="G9" s="7"/>
      <c r="H9" s="5" t="n">
        <f aca="false">ROUNDUP(J9/(K9*L9),0)</f>
        <v>7</v>
      </c>
      <c r="J9" s="5" t="n">
        <v>7</v>
      </c>
      <c r="K9" s="5" t="n">
        <v>1</v>
      </c>
      <c r="L9" s="65" t="n">
        <v>1</v>
      </c>
    </row>
    <row r="10" customFormat="false" ht="12.75" hidden="false" customHeight="false" outlineLevel="0" collapsed="false">
      <c r="A10" s="5" t="s">
        <v>12</v>
      </c>
      <c r="B10" s="11" t="s">
        <v>10</v>
      </c>
      <c r="C10" s="11"/>
      <c r="D10" s="11"/>
      <c r="E10" s="7" t="s">
        <v>15</v>
      </c>
      <c r="F10" s="7"/>
      <c r="G10" s="7"/>
      <c r="H10" s="5" t="n">
        <f aca="false">ROUNDUP(J10/(K10*L10),0)</f>
        <v>10</v>
      </c>
      <c r="J10" s="5" t="n">
        <v>10</v>
      </c>
      <c r="K10" s="5" t="n">
        <v>1</v>
      </c>
      <c r="L10" s="65" t="n">
        <v>1</v>
      </c>
    </row>
    <row r="11" customFormat="false" ht="12.75" hidden="false" customHeight="false" outlineLevel="0" collapsed="false">
      <c r="A11" s="5" t="s">
        <v>14</v>
      </c>
      <c r="B11" s="11" t="s">
        <v>11</v>
      </c>
      <c r="C11" s="11"/>
      <c r="D11" s="11"/>
      <c r="E11" s="7" t="s">
        <v>15</v>
      </c>
      <c r="F11" s="7"/>
      <c r="G11" s="7"/>
      <c r="H11" s="5" t="n">
        <f aca="false">ROUNDUP(J11/(K11*L11),0)</f>
        <v>10</v>
      </c>
      <c r="J11" s="5" t="n">
        <v>10</v>
      </c>
      <c r="K11" s="5" t="n">
        <v>1</v>
      </c>
      <c r="L11" s="65" t="n">
        <v>1</v>
      </c>
    </row>
    <row r="12" customFormat="false" ht="12.75" hidden="false" customHeight="false" outlineLevel="0" collapsed="false">
      <c r="A12" s="5" t="s">
        <v>15</v>
      </c>
      <c r="B12" s="11" t="s">
        <v>12</v>
      </c>
      <c r="C12" s="11" t="s">
        <v>14</v>
      </c>
      <c r="D12" s="11"/>
      <c r="E12" s="7"/>
      <c r="F12" s="7"/>
      <c r="G12" s="7"/>
      <c r="H12" s="5" t="n">
        <f aca="false">ROUNDUP(J12/(K12*L12),0)</f>
        <v>2</v>
      </c>
      <c r="J12" s="5" t="n">
        <v>4</v>
      </c>
      <c r="K12" s="5" t="n">
        <v>3</v>
      </c>
      <c r="L12" s="65" t="n">
        <v>1</v>
      </c>
    </row>
    <row r="14" customFormat="false" ht="12.75" hidden="false" customHeight="false" outlineLevel="0" collapsed="false">
      <c r="A14" s="18" t="n">
        <v>0</v>
      </c>
      <c r="B14" s="19"/>
      <c r="C14" s="20" t="n">
        <f aca="false">A14+A16</f>
        <v>2</v>
      </c>
      <c r="F14" s="18" t="n">
        <f aca="false">C14</f>
        <v>2</v>
      </c>
      <c r="G14" s="19"/>
      <c r="H14" s="20" t="n">
        <f aca="false">F14+F16</f>
        <v>17</v>
      </c>
      <c r="K14" s="18" t="n">
        <f aca="false">H14</f>
        <v>17</v>
      </c>
      <c r="L14" s="19"/>
      <c r="M14" s="20" t="n">
        <f aca="false">K14+K16</f>
        <v>36</v>
      </c>
      <c r="P14" s="18" t="n">
        <f aca="false">M14</f>
        <v>36</v>
      </c>
      <c r="Q14" s="19"/>
      <c r="R14" s="20" t="n">
        <f aca="false">P14+P16</f>
        <v>46</v>
      </c>
      <c r="Z14" s="18" t="n">
        <f aca="false">MAX(R14,W20)</f>
        <v>46</v>
      </c>
      <c r="AA14" s="19"/>
      <c r="AB14" s="20" t="n">
        <f aca="false">Z14+Z16</f>
        <v>48</v>
      </c>
    </row>
    <row r="15" customFormat="false" ht="12.75" hidden="false" customHeight="false" outlineLevel="0" collapsed="false">
      <c r="A15" s="21" t="s">
        <v>4</v>
      </c>
      <c r="B15" s="21"/>
      <c r="C15" s="21"/>
      <c r="D15" s="52"/>
      <c r="E15" s="52"/>
      <c r="F15" s="21" t="s">
        <v>5</v>
      </c>
      <c r="G15" s="21"/>
      <c r="H15" s="21"/>
      <c r="I15" s="52"/>
      <c r="J15" s="22"/>
      <c r="K15" s="21" t="s">
        <v>10</v>
      </c>
      <c r="L15" s="21"/>
      <c r="M15" s="21"/>
      <c r="N15" s="52"/>
      <c r="O15" s="52"/>
      <c r="P15" s="21" t="s">
        <v>12</v>
      </c>
      <c r="Q15" s="21"/>
      <c r="R15" s="21"/>
      <c r="S15" s="52"/>
      <c r="T15" s="52"/>
      <c r="U15" s="52"/>
      <c r="V15" s="52"/>
      <c r="W15" s="52"/>
      <c r="X15" s="52"/>
      <c r="Y15" s="52"/>
      <c r="Z15" s="21" t="s">
        <v>15</v>
      </c>
      <c r="AA15" s="21"/>
      <c r="AB15" s="21"/>
    </row>
    <row r="16" customFormat="false" ht="12.75" hidden="false" customHeight="false" outlineLevel="0" collapsed="false">
      <c r="A16" s="23" t="n">
        <f aca="false">VLOOKUP(A15,$A$2:$H$12,8)</f>
        <v>2</v>
      </c>
      <c r="B16" s="24" t="n">
        <f aca="false">C17-C14</f>
        <v>0</v>
      </c>
      <c r="C16" s="25" t="n">
        <f aca="false">MIN(F14,F20,F26)-C14</f>
        <v>0</v>
      </c>
      <c r="F16" s="23" t="n">
        <f aca="false">VLOOKUP(F15,$A$2:$H$12,8)</f>
        <v>15</v>
      </c>
      <c r="G16" s="24" t="n">
        <f aca="false">H17-H14</f>
        <v>0</v>
      </c>
      <c r="H16" s="25" t="n">
        <f aca="false">K14-H14</f>
        <v>0</v>
      </c>
      <c r="K16" s="23" t="n">
        <f aca="false">VLOOKUP(K15,$A$2:$H$12,8)</f>
        <v>19</v>
      </c>
      <c r="L16" s="24" t="n">
        <f aca="false">M17-M14</f>
        <v>0</v>
      </c>
      <c r="M16" s="25" t="n">
        <f aca="false">P14-M14</f>
        <v>0</v>
      </c>
      <c r="P16" s="23" t="n">
        <f aca="false">VLOOKUP(P15,$A$2:$H$12,8)</f>
        <v>10</v>
      </c>
      <c r="Q16" s="24" t="n">
        <f aca="false">R17-R14</f>
        <v>0</v>
      </c>
      <c r="R16" s="25" t="n">
        <f aca="false">Z14-R14</f>
        <v>0</v>
      </c>
      <c r="Z16" s="23" t="n">
        <f aca="false">VLOOKUP(Z15,$A$2:$H$12,8)</f>
        <v>2</v>
      </c>
      <c r="AA16" s="24" t="n">
        <f aca="false">AB17-AB14</f>
        <v>0</v>
      </c>
      <c r="AB16" s="25" t="n">
        <v>0</v>
      </c>
    </row>
    <row r="17" customFormat="false" ht="12.75" hidden="false" customHeight="false" outlineLevel="0" collapsed="false">
      <c r="A17" s="26" t="n">
        <f aca="false">C17-A16</f>
        <v>0</v>
      </c>
      <c r="B17" s="19"/>
      <c r="C17" s="27" t="n">
        <f aca="false">MIN(F17,F23,F29)</f>
        <v>2</v>
      </c>
      <c r="D17" s="53"/>
      <c r="F17" s="26" t="n">
        <f aca="false">H17-F16</f>
        <v>2</v>
      </c>
      <c r="G17" s="19"/>
      <c r="H17" s="27" t="n">
        <f aca="false">K17</f>
        <v>17</v>
      </c>
      <c r="K17" s="26" t="n">
        <f aca="false">M17-K16</f>
        <v>17</v>
      </c>
      <c r="L17" s="19"/>
      <c r="M17" s="27" t="n">
        <f aca="false">P17</f>
        <v>36</v>
      </c>
      <c r="P17" s="26" t="n">
        <f aca="false">R17-P16</f>
        <v>36</v>
      </c>
      <c r="Q17" s="19"/>
      <c r="R17" s="27" t="n">
        <f aca="false">Z17</f>
        <v>46</v>
      </c>
      <c r="Y17" s="54"/>
      <c r="Z17" s="26" t="n">
        <f aca="false">AB17-Z16</f>
        <v>46</v>
      </c>
      <c r="AA17" s="19"/>
      <c r="AB17" s="27" t="n">
        <f aca="false">AB14</f>
        <v>48</v>
      </c>
    </row>
    <row r="18" customFormat="false" ht="12.75" hidden="false" customHeight="false" outlineLevel="0" collapsed="false">
      <c r="D18" s="62"/>
      <c r="Y18" s="56"/>
    </row>
    <row r="19" customFormat="false" ht="12.75" hidden="false" customHeight="false" outlineLevel="0" collapsed="false">
      <c r="D19" s="62"/>
      <c r="Y19" s="56"/>
    </row>
    <row r="20" customFormat="false" ht="12.75" hidden="false" customHeight="false" outlineLevel="0" collapsed="false">
      <c r="D20" s="62"/>
      <c r="F20" s="18" t="n">
        <f aca="false">C14</f>
        <v>2</v>
      </c>
      <c r="G20" s="19"/>
      <c r="H20" s="20" t="n">
        <f aca="false">F20+F22</f>
        <v>9</v>
      </c>
      <c r="K20" s="18" t="n">
        <f aca="false">H20</f>
        <v>9</v>
      </c>
      <c r="L20" s="19"/>
      <c r="M20" s="20" t="n">
        <f aca="false">K20+K22</f>
        <v>24</v>
      </c>
      <c r="P20" s="18" t="n">
        <f aca="false">MAX(M20,M26)</f>
        <v>24</v>
      </c>
      <c r="Q20" s="19"/>
      <c r="R20" s="20" t="n">
        <f aca="false">P20+P22</f>
        <v>31</v>
      </c>
      <c r="U20" s="18" t="n">
        <f aca="false">MAX(R20,R26)</f>
        <v>31</v>
      </c>
      <c r="V20" s="19"/>
      <c r="W20" s="20" t="n">
        <f aca="false">U20+U22</f>
        <v>41</v>
      </c>
      <c r="Y20" s="56"/>
    </row>
    <row r="21" customFormat="false" ht="12.75" hidden="false" customHeight="false" outlineLevel="0" collapsed="false">
      <c r="D21" s="62"/>
      <c r="E21" s="52"/>
      <c r="F21" s="21" t="s">
        <v>6</v>
      </c>
      <c r="G21" s="21"/>
      <c r="H21" s="21"/>
      <c r="I21" s="52"/>
      <c r="J21" s="22"/>
      <c r="K21" s="21" t="s">
        <v>8</v>
      </c>
      <c r="L21" s="21"/>
      <c r="M21" s="21"/>
      <c r="N21" s="52"/>
      <c r="O21" s="52"/>
      <c r="P21" s="21" t="s">
        <v>11</v>
      </c>
      <c r="Q21" s="21"/>
      <c r="R21" s="21"/>
      <c r="S21" s="52"/>
      <c r="T21" s="52"/>
      <c r="U21" s="21" t="s">
        <v>14</v>
      </c>
      <c r="V21" s="21"/>
      <c r="W21" s="21"/>
      <c r="X21" s="52"/>
      <c r="Y21" s="56"/>
    </row>
    <row r="22" customFormat="false" ht="12.75" hidden="false" customHeight="false" outlineLevel="0" collapsed="false">
      <c r="D22" s="56"/>
      <c r="F22" s="23" t="n">
        <f aca="false">VLOOKUP(F21,$A$2:$H$12,8)</f>
        <v>7</v>
      </c>
      <c r="G22" s="24" t="n">
        <f aca="false">H23-H20</f>
        <v>5</v>
      </c>
      <c r="H22" s="25" t="n">
        <f aca="false">K20-H20</f>
        <v>0</v>
      </c>
      <c r="K22" s="23" t="n">
        <f aca="false">VLOOKUP(K21,$A$2:$H$12,8)</f>
        <v>15</v>
      </c>
      <c r="L22" s="24" t="n">
        <f aca="false">M23-M20</f>
        <v>5</v>
      </c>
      <c r="M22" s="25" t="n">
        <f aca="false">P20-M20</f>
        <v>0</v>
      </c>
      <c r="P22" s="23" t="n">
        <f aca="false">VLOOKUP(P21,$A$2:$H$12,8)</f>
        <v>7</v>
      </c>
      <c r="Q22" s="24" t="n">
        <f aca="false">R23-R20</f>
        <v>5</v>
      </c>
      <c r="R22" s="25" t="n">
        <f aca="false">U20-R20</f>
        <v>0</v>
      </c>
      <c r="U22" s="23" t="n">
        <f aca="false">VLOOKUP(U21,$A$2:$H$12,8)</f>
        <v>10</v>
      </c>
      <c r="V22" s="24" t="n">
        <f aca="false">W23-W20</f>
        <v>5</v>
      </c>
      <c r="W22" s="25" t="n">
        <f aca="false">Z14-W20</f>
        <v>5</v>
      </c>
    </row>
    <row r="23" customFormat="false" ht="12.75" hidden="false" customHeight="false" outlineLevel="0" collapsed="false">
      <c r="D23" s="56"/>
      <c r="F23" s="26" t="n">
        <f aca="false">H23-F22</f>
        <v>7</v>
      </c>
      <c r="G23" s="19"/>
      <c r="H23" s="27" t="n">
        <f aca="false">K23</f>
        <v>14</v>
      </c>
      <c r="K23" s="26" t="n">
        <f aca="false">M23-K22</f>
        <v>14</v>
      </c>
      <c r="L23" s="19"/>
      <c r="M23" s="27" t="n">
        <f aca="false">P23</f>
        <v>29</v>
      </c>
      <c r="O23" s="54"/>
      <c r="P23" s="26" t="n">
        <f aca="false">R23-P22</f>
        <v>29</v>
      </c>
      <c r="Q23" s="19"/>
      <c r="R23" s="27" t="n">
        <f aca="false">U23</f>
        <v>36</v>
      </c>
      <c r="U23" s="26" t="n">
        <f aca="false">W23-U22</f>
        <v>36</v>
      </c>
      <c r="V23" s="19"/>
      <c r="W23" s="27" t="n">
        <f aca="false">Z17</f>
        <v>46</v>
      </c>
    </row>
    <row r="24" customFormat="false" ht="12.75" hidden="false" customHeight="false" outlineLevel="0" collapsed="false">
      <c r="D24" s="56"/>
      <c r="O24" s="56"/>
    </row>
    <row r="25" customFormat="false" ht="12.75" hidden="false" customHeight="false" outlineLevel="0" collapsed="false">
      <c r="D25" s="56"/>
      <c r="O25" s="56"/>
    </row>
    <row r="26" customFormat="false" ht="12.75" hidden="false" customHeight="false" outlineLevel="0" collapsed="false">
      <c r="D26" s="56"/>
      <c r="F26" s="18" t="n">
        <f aca="false">C14</f>
        <v>2</v>
      </c>
      <c r="G26" s="19"/>
      <c r="H26" s="20" t="n">
        <f aca="false">F26+F28</f>
        <v>13</v>
      </c>
      <c r="K26" s="18" t="n">
        <f aca="false">H26</f>
        <v>13</v>
      </c>
      <c r="L26" s="19"/>
      <c r="M26" s="20" t="n">
        <f aca="false">K26+K28</f>
        <v>23</v>
      </c>
      <c r="O26" s="56"/>
    </row>
    <row r="27" customFormat="false" ht="12.75" hidden="false" customHeight="false" outlineLevel="0" collapsed="false">
      <c r="D27" s="63"/>
      <c r="E27" s="52"/>
      <c r="F27" s="21" t="s">
        <v>3</v>
      </c>
      <c r="G27" s="21"/>
      <c r="H27" s="21"/>
      <c r="I27" s="52"/>
      <c r="J27" s="22"/>
      <c r="K27" s="21" t="s">
        <v>9</v>
      </c>
      <c r="L27" s="21"/>
      <c r="M27" s="21"/>
      <c r="N27" s="52"/>
      <c r="O27" s="56"/>
    </row>
    <row r="28" customFormat="false" ht="12.75" hidden="false" customHeight="false" outlineLevel="0" collapsed="false">
      <c r="F28" s="23" t="n">
        <f aca="false">VLOOKUP(F27,$A$2:$H$12,8)</f>
        <v>11</v>
      </c>
      <c r="G28" s="24" t="n">
        <f aca="false">H29-H26</f>
        <v>6</v>
      </c>
      <c r="H28" s="25" t="n">
        <f aca="false">K26-H26</f>
        <v>0</v>
      </c>
      <c r="K28" s="23" t="n">
        <f aca="false">VLOOKUP(K27,$A$2:$H$12,8)</f>
        <v>10</v>
      </c>
      <c r="L28" s="24" t="n">
        <f aca="false">M29-M26</f>
        <v>6</v>
      </c>
      <c r="M28" s="25" t="n">
        <f aca="false">P20-M26</f>
        <v>1</v>
      </c>
    </row>
    <row r="29" customFormat="false" ht="12.75" hidden="false" customHeight="false" outlineLevel="0" collapsed="false">
      <c r="F29" s="26" t="n">
        <f aca="false">H29-F28</f>
        <v>8</v>
      </c>
      <c r="G29" s="19"/>
      <c r="H29" s="27" t="n">
        <f aca="false">K29</f>
        <v>19</v>
      </c>
      <c r="K29" s="26" t="n">
        <f aca="false">M29-K28</f>
        <v>19</v>
      </c>
      <c r="L29" s="19"/>
      <c r="M29" s="27" t="n">
        <f aca="false">P23</f>
        <v>29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6" width="8.84"/>
    <col collapsed="false" customWidth="true" hidden="false" outlineLevel="0" max="2" min="2" style="48" width="23.71"/>
    <col collapsed="false" customWidth="true" hidden="false" outlineLevel="0" max="3" min="3" style="48" width="23.96"/>
    <col collapsed="false" customWidth="true" hidden="false" outlineLevel="0" max="4" min="4" style="48" width="11.53"/>
    <col collapsed="false" customWidth="true" hidden="false" outlineLevel="0" max="5" min="5" style="48" width="32.84"/>
  </cols>
  <sheetData>
    <row r="1" customFormat="false" ht="12.75" hidden="false" customHeight="false" outlineLevel="0" collapsed="false">
      <c r="A1" s="66" t="s">
        <v>49</v>
      </c>
      <c r="B1" s="67" t="s">
        <v>50</v>
      </c>
    </row>
    <row r="2" customFormat="false" ht="12.75" hidden="false" customHeight="false" outlineLevel="0" collapsed="false">
      <c r="A2" s="68" t="n">
        <v>45297</v>
      </c>
      <c r="B2" s="66" t="s">
        <v>51</v>
      </c>
      <c r="C2" s="67" t="s">
        <v>52</v>
      </c>
      <c r="E2" s="67" t="s">
        <v>53</v>
      </c>
      <c r="F2" s="69" t="n">
        <v>45413</v>
      </c>
      <c r="G2" s="69" t="n">
        <v>45414</v>
      </c>
    </row>
    <row r="3" customFormat="false" ht="12.75" hidden="false" customHeight="false" outlineLevel="0" collapsed="false">
      <c r="A3" s="68" t="n">
        <v>45359</v>
      </c>
      <c r="B3" s="66" t="s">
        <v>54</v>
      </c>
      <c r="C3" s="67" t="s">
        <v>55</v>
      </c>
      <c r="D3" s="67" t="s">
        <v>56</v>
      </c>
      <c r="E3" s="67" t="s">
        <v>57</v>
      </c>
    </row>
    <row r="4" customFormat="false" ht="12.75" hidden="false" customHeight="false" outlineLevel="0" collapsed="false">
      <c r="A4" s="68" t="n">
        <v>45380</v>
      </c>
      <c r="B4" s="66" t="s">
        <v>58</v>
      </c>
      <c r="C4" s="67" t="s">
        <v>59</v>
      </c>
      <c r="D4" s="67" t="s">
        <v>56</v>
      </c>
      <c r="E4" s="67" t="s">
        <v>60</v>
      </c>
    </row>
    <row r="5" customFormat="false" ht="12.75" hidden="false" customHeight="false" outlineLevel="0" collapsed="false">
      <c r="A5" s="68" t="n">
        <v>45383</v>
      </c>
      <c r="B5" s="66" t="s">
        <v>61</v>
      </c>
      <c r="C5" s="67" t="s">
        <v>62</v>
      </c>
      <c r="D5" s="67" t="s">
        <v>56</v>
      </c>
      <c r="E5" s="67" t="s">
        <v>60</v>
      </c>
    </row>
    <row r="6" customFormat="false" ht="12.75" hidden="false" customHeight="false" outlineLevel="0" collapsed="false">
      <c r="A6" s="68" t="n">
        <v>45413</v>
      </c>
      <c r="B6" s="66" t="s">
        <v>63</v>
      </c>
      <c r="C6" s="67" t="s">
        <v>64</v>
      </c>
      <c r="E6" s="67" t="s">
        <v>60</v>
      </c>
    </row>
    <row r="7" customFormat="false" ht="12.75" hidden="false" customHeight="false" outlineLevel="0" collapsed="false">
      <c r="A7" s="68" t="n">
        <v>45421</v>
      </c>
      <c r="B7" s="66" t="s">
        <v>65</v>
      </c>
      <c r="C7" s="67" t="s">
        <v>66</v>
      </c>
      <c r="D7" s="67" t="s">
        <v>67</v>
      </c>
      <c r="E7" s="67" t="s">
        <v>60</v>
      </c>
    </row>
    <row r="8" customFormat="false" ht="12.75" hidden="false" customHeight="false" outlineLevel="0" collapsed="false">
      <c r="A8" s="68" t="n">
        <v>45432</v>
      </c>
      <c r="B8" s="66" t="s">
        <v>68</v>
      </c>
      <c r="C8" s="67" t="s">
        <v>69</v>
      </c>
      <c r="D8" s="67" t="s">
        <v>56</v>
      </c>
      <c r="E8" s="67" t="s">
        <v>60</v>
      </c>
    </row>
    <row r="9" customFormat="false" ht="12.75" hidden="false" customHeight="false" outlineLevel="0" collapsed="false">
      <c r="A9" s="68" t="n">
        <v>45442</v>
      </c>
      <c r="B9" s="66" t="s">
        <v>70</v>
      </c>
      <c r="C9" s="67" t="s">
        <v>71</v>
      </c>
      <c r="D9" s="67" t="s">
        <v>67</v>
      </c>
      <c r="E9" s="67" t="s">
        <v>72</v>
      </c>
    </row>
    <row r="10" customFormat="false" ht="12.75" hidden="false" customHeight="false" outlineLevel="0" collapsed="false">
      <c r="A10" s="68" t="n">
        <v>45519</v>
      </c>
      <c r="B10" s="66" t="s">
        <v>73</v>
      </c>
      <c r="C10" s="67" t="s">
        <v>74</v>
      </c>
      <c r="D10" s="67" t="s">
        <v>67</v>
      </c>
      <c r="E10" s="67" t="s">
        <v>75</v>
      </c>
    </row>
    <row r="11" customFormat="false" ht="12.75" hidden="false" customHeight="false" outlineLevel="0" collapsed="false">
      <c r="A11" s="68" t="n">
        <v>45555</v>
      </c>
      <c r="B11" s="66" t="s">
        <v>76</v>
      </c>
      <c r="C11" s="67" t="s">
        <v>77</v>
      </c>
      <c r="D11" s="67" t="s">
        <v>56</v>
      </c>
      <c r="E11" s="67" t="s">
        <v>78</v>
      </c>
    </row>
    <row r="12" customFormat="false" ht="12.75" hidden="false" customHeight="false" outlineLevel="0" collapsed="false">
      <c r="A12" s="68" t="n">
        <v>45568</v>
      </c>
      <c r="B12" s="66" t="s">
        <v>79</v>
      </c>
      <c r="C12" s="67" t="s">
        <v>80</v>
      </c>
      <c r="D12" s="67" t="s">
        <v>67</v>
      </c>
      <c r="E12" s="67" t="s">
        <v>60</v>
      </c>
    </row>
    <row r="13" customFormat="false" ht="12.75" hidden="false" customHeight="false" outlineLevel="0" collapsed="false">
      <c r="A13" s="68" t="n">
        <v>45596</v>
      </c>
      <c r="B13" s="66" t="s">
        <v>81</v>
      </c>
      <c r="C13" s="67" t="s">
        <v>82</v>
      </c>
      <c r="D13" s="67" t="s">
        <v>67</v>
      </c>
      <c r="E13" s="66" t="s">
        <v>83</v>
      </c>
    </row>
    <row r="14" customFormat="false" ht="12.75" hidden="false" customHeight="false" outlineLevel="0" collapsed="false">
      <c r="A14" s="69" t="n">
        <v>45597</v>
      </c>
      <c r="B14" s="66" t="s">
        <v>84</v>
      </c>
      <c r="C14" s="67" t="s">
        <v>82</v>
      </c>
      <c r="D14" s="67" t="s">
        <v>56</v>
      </c>
      <c r="E14" s="67" t="s">
        <v>85</v>
      </c>
    </row>
    <row r="15" customFormat="false" ht="12.75" hidden="false" customHeight="false" outlineLevel="0" collapsed="false">
      <c r="A15" s="69" t="n">
        <v>45616</v>
      </c>
      <c r="B15" s="66" t="s">
        <v>86</v>
      </c>
      <c r="C15" s="67" t="s">
        <v>87</v>
      </c>
      <c r="E15" s="67" t="s">
        <v>88</v>
      </c>
    </row>
    <row r="16" customFormat="false" ht="12.75" hidden="false" customHeight="false" outlineLevel="0" collapsed="false">
      <c r="A16" s="69" t="n">
        <v>45651</v>
      </c>
      <c r="B16" s="66" t="s">
        <v>89</v>
      </c>
      <c r="C16" s="67" t="s">
        <v>90</v>
      </c>
      <c r="D16" s="67" t="s">
        <v>60</v>
      </c>
    </row>
    <row r="17" customFormat="false" ht="12.75" hidden="false" customHeight="false" outlineLevel="0" collapsed="false">
      <c r="A17" s="69" t="n">
        <v>45652</v>
      </c>
      <c r="B17" s="66" t="s">
        <v>91</v>
      </c>
      <c r="C17" s="67" t="s">
        <v>90</v>
      </c>
      <c r="D17" s="67" t="s">
        <v>67</v>
      </c>
      <c r="E17" s="67" t="s">
        <v>60</v>
      </c>
      <c r="F17" s="67" t="s"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2024-08-05T12:47:45Z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