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PSP" sheetId="1" state="visible" r:id="rId3"/>
    <sheet name="PSP_2" sheetId="2" state="visible" r:id="rId4"/>
    <sheet name="Netzplan" sheetId="3" state="visible" r:id="rId5"/>
    <sheet name="Gantt" sheetId="4" state="visible" r:id="rId6"/>
    <sheet name="Feiertage" sheetId="5" state="visible" r:id="rId7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<sst xmlns="http://schemas.openxmlformats.org/spreadsheetml/2006/main" count="472" uniqueCount="144">
  <si>
    <t xml:space="preserve">Beispiel: Funktionsorientierter Projektstrukturplan</t>
  </si>
  <si>
    <t xml:space="preserve">Online-Shop</t>
  </si>
  <si>
    <t xml:space="preserve">Fr. Claire</t>
  </si>
  <si>
    <t xml:space="preserve">Produkt-Katalogisierung</t>
  </si>
  <si>
    <t xml:space="preserve">Entwicklung</t>
  </si>
  <si>
    <t xml:space="preserve">Dokumentation, Tests,
Kundenbetreuung</t>
  </si>
  <si>
    <t xml:space="preserve">1.1</t>
  </si>
  <si>
    <t xml:space="preserve">Hr. Karl</t>
  </si>
  <si>
    <t xml:space="preserve">1.2</t>
  </si>
  <si>
    <t xml:space="preserve">Fr. Groß</t>
  </si>
  <si>
    <t xml:space="preserve">1.3</t>
  </si>
  <si>
    <t xml:space="preserve">Hr. Nguyen</t>
  </si>
  <si>
    <t xml:space="preserve">Produkte kategorisieren</t>
  </si>
  <si>
    <t xml:space="preserve">Datenbank erstellen</t>
  </si>
  <si>
    <t xml:space="preserve">Handbücher erstellen</t>
  </si>
  <si>
    <t xml:space="preserve">1.1.1</t>
  </si>
  <si>
    <t xml:space="preserve">1.2.1</t>
  </si>
  <si>
    <t xml:space="preserve">1.3.1</t>
  </si>
  <si>
    <t xml:space="preserve">Produkte erfassen</t>
  </si>
  <si>
    <t xml:space="preserve">Template auswählen</t>
  </si>
  <si>
    <t xml:space="preserve">Tests</t>
  </si>
  <si>
    <t xml:space="preserve">1.1.2</t>
  </si>
  <si>
    <t xml:space="preserve">1.2.2</t>
  </si>
  <si>
    <t xml:space="preserve">1.3.2</t>
  </si>
  <si>
    <t xml:space="preserve">Produktfotos erstellen</t>
  </si>
  <si>
    <t xml:space="preserve">Seitenstruktur einrichten</t>
  </si>
  <si>
    <t xml:space="preserve">Auftraggeber-Präsentation</t>
  </si>
  <si>
    <t xml:space="preserve">1.1.3</t>
  </si>
  <si>
    <t xml:space="preserve">1.2.3</t>
  </si>
  <si>
    <t xml:space="preserve">1.3.3</t>
  </si>
  <si>
    <t xml:space="preserve">Produktfotos bearbeiten</t>
  </si>
  <si>
    <t xml:space="preserve">Datenbank einbinden</t>
  </si>
  <si>
    <t xml:space="preserve">1.1.4</t>
  </si>
  <si>
    <t xml:space="preserve">1.2.4</t>
  </si>
  <si>
    <t xml:space="preserve">Zahlungsdienste einbinden</t>
  </si>
  <si>
    <t xml:space="preserve">1.2.5</t>
  </si>
  <si>
    <t xml:space="preserve">Bewertungssystem anpassen</t>
  </si>
  <si>
    <t xml:space="preserve">1.2.6</t>
  </si>
  <si>
    <t xml:space="preserve">PSP-ID</t>
  </si>
  <si>
    <t xml:space="preserve">Arbeitspaket</t>
  </si>
  <si>
    <t xml:space="preserve">Korrekturen</t>
  </si>
  <si>
    <t xml:space="preserve">1.2.7</t>
  </si>
  <si>
    <t xml:space="preserve">eventuelle Korrekturen</t>
  </si>
  <si>
    <t xml:space="preserve">1.2.8</t>
  </si>
  <si>
    <t xml:space="preserve">1.2.9</t>
  </si>
  <si>
    <t xml:space="preserve">Onlinestellung</t>
  </si>
  <si>
    <t xml:space="preserve">Beispiel: Objektorientierter Projektstrukturplan</t>
  </si>
  <si>
    <t xml:space="preserve">Produkte </t>
  </si>
  <si>
    <t xml:space="preserve">Datenbank/Backend</t>
  </si>
  <si>
    <t xml:space="preserve">Frontend</t>
  </si>
  <si>
    <t xml:space="preserve">1.3.4</t>
  </si>
  <si>
    <t xml:space="preserve">1.1.5</t>
  </si>
  <si>
    <t xml:space="preserve">1.3.5</t>
  </si>
  <si>
    <t xml:space="preserve">1.1.6</t>
  </si>
  <si>
    <t xml:space="preserve">1.3.6</t>
  </si>
  <si>
    <t xml:space="preserve">1.3.7</t>
  </si>
  <si>
    <t xml:space="preserve">Online-Stellung</t>
  </si>
  <si>
    <t xml:space="preserve">1.3.8</t>
  </si>
  <si>
    <t xml:space="preserve">1.3.9</t>
  </si>
  <si>
    <t xml:space="preserve">Handbücher erstellen Datenbanke</t>
  </si>
  <si>
    <t xml:space="preserve">1.3.10</t>
  </si>
  <si>
    <t xml:space="preserve">Handbücher erstellen Frontend</t>
  </si>
  <si>
    <t xml:space="preserve">Tests Produktfotos</t>
  </si>
  <si>
    <t xml:space="preserve">Tests Datenbank</t>
  </si>
  <si>
    <t xml:space="preserve">Tests Frontend</t>
  </si>
  <si>
    <t xml:space="preserve">Korrekturen Produktfotos</t>
  </si>
  <si>
    <t xml:space="preserve">Korrekturen Datenbank</t>
  </si>
  <si>
    <t xml:space="preserve">Korrekturen Frontend</t>
  </si>
  <si>
    <t xml:space="preserve">eventuelle Korrekturen Produktfotos</t>
  </si>
  <si>
    <t xml:space="preserve">eventuelle Korrekturen Datenbank</t>
  </si>
  <si>
    <t xml:space="preserve">eventuelle Korrekturen Frontend</t>
  </si>
  <si>
    <t xml:space="preserve">Onlinestellung Backend</t>
  </si>
  <si>
    <t xml:space="preserve">Onlinestellung Frontend</t>
  </si>
  <si>
    <t xml:space="preserve">Vorgänger</t>
  </si>
  <si>
    <t xml:space="preserve">Nachfolger</t>
  </si>
  <si>
    <t xml:space="preserve">Aufwand</t>
  </si>
  <si>
    <t xml:space="preserve">Personen</t>
  </si>
  <si>
    <t xml:space="preserve">Kapazität</t>
  </si>
  <si>
    <t xml:space="preserve">Dauer</t>
  </si>
  <si>
    <t xml:space="preserve">1.1.1, 1.2.2</t>
  </si>
  <si>
    <t xml:space="preserve">1.1.2, 1.1.3</t>
  </si>
  <si>
    <t xml:space="preserve">1</t>
  </si>
  <si>
    <t xml:space="preserve">1.2.4, 1.3.1</t>
  </si>
  <si>
    <t xml:space="preserve">1.1.2, 1.1.4, 1.2.3</t>
  </si>
  <si>
    <t xml:space="preserve">Onlinehilfe erstellen</t>
  </si>
  <si>
    <t xml:space="preserve">1.3.1, 1.2.8</t>
  </si>
  <si>
    <t xml:space="preserve">Anfangszeit</t>
  </si>
  <si>
    <t xml:space="preserve">Endzeit</t>
  </si>
  <si>
    <t xml:space="preserve">FAZ</t>
  </si>
  <si>
    <t xml:space="preserve">FEZ</t>
  </si>
  <si>
    <t xml:space="preserve">Frühester</t>
  </si>
  <si>
    <t xml:space="preserve">ID</t>
  </si>
  <si>
    <t xml:space="preserve">D</t>
  </si>
  <si>
    <t xml:space="preserve">GP</t>
  </si>
  <si>
    <t xml:space="preserve">FP</t>
  </si>
  <si>
    <t xml:space="preserve">Puffer</t>
  </si>
  <si>
    <t xml:space="preserve">SAZ</t>
  </si>
  <si>
    <t xml:space="preserve">SEZ</t>
  </si>
  <si>
    <t xml:space="preserve">Spätester</t>
  </si>
  <si>
    <t xml:space="preserve">Ressourcen</t>
  </si>
  <si>
    <t xml:space="preserve">Datum</t>
  </si>
  <si>
    <t xml:space="preserve">Feiertag</t>
  </si>
  <si>
    <t xml:space="preserve">Heilige Drei Könige</t>
  </si>
  <si>
    <t xml:space="preserve"> KW 01</t>
  </si>
  <si>
    <t xml:space="preserve"> Ba-Wü, Bay, Sa-An</t>
  </si>
  <si>
    <t xml:space="preserve">Internationaler Frauentag</t>
  </si>
  <si>
    <t xml:space="preserve"> KW 10</t>
  </si>
  <si>
    <t xml:space="preserve"> verlängertes Wochenende</t>
  </si>
  <si>
    <t xml:space="preserve"> B, MV</t>
  </si>
  <si>
    <t xml:space="preserve">Karfreitag</t>
  </si>
  <si>
    <t xml:space="preserve"> KW 13</t>
  </si>
  <si>
    <t xml:space="preserve"> bundesweit</t>
  </si>
  <si>
    <t xml:space="preserve">Ostermontag</t>
  </si>
  <si>
    <t xml:space="preserve"> KW 14</t>
  </si>
  <si>
    <t xml:space="preserve">Tag der Arbeit</t>
  </si>
  <si>
    <t xml:space="preserve"> KW 18</t>
  </si>
  <si>
    <t xml:space="preserve">Christi Himmelfahrt</t>
  </si>
  <si>
    <t xml:space="preserve"> KW 19</t>
  </si>
  <si>
    <t xml:space="preserve"> Brückentag möglich</t>
  </si>
  <si>
    <t xml:space="preserve">Pfingstmontag</t>
  </si>
  <si>
    <t xml:space="preserve"> KW 21</t>
  </si>
  <si>
    <t xml:space="preserve">Fronleichnam</t>
  </si>
  <si>
    <t xml:space="preserve"> KW 22</t>
  </si>
  <si>
    <t xml:space="preserve"> BaWü, Bay, Hes, NRW, Rh-Pf, Sa-La</t>
  </si>
  <si>
    <t xml:space="preserve">Mariä Himmelfahrt</t>
  </si>
  <si>
    <t xml:space="preserve"> KW 33</t>
  </si>
  <si>
    <t xml:space="preserve"> Bay, Sa-La</t>
  </si>
  <si>
    <t xml:space="preserve">Weltkindertag</t>
  </si>
  <si>
    <t xml:space="preserve"> KW 38</t>
  </si>
  <si>
    <t xml:space="preserve"> Thü</t>
  </si>
  <si>
    <t xml:space="preserve">Tag der Deutschen Einheit</t>
  </si>
  <si>
    <t xml:space="preserve"> KW 40</t>
  </si>
  <si>
    <t xml:space="preserve">Reformationstag</t>
  </si>
  <si>
    <t xml:space="preserve"> KW 44</t>
  </si>
  <si>
    <t xml:space="preserve">BB, HH, MV, Sa, Sa-An, S-H, Thü</t>
  </si>
  <si>
    <t xml:space="preserve">Allerheiligen</t>
  </si>
  <si>
    <t xml:space="preserve"> BaWü, Bay, NRW, Rh-Pf, Sa-La</t>
  </si>
  <si>
    <t xml:space="preserve">Buß- und Bettag</t>
  </si>
  <si>
    <t xml:space="preserve"> KW 47</t>
  </si>
  <si>
    <t xml:space="preserve"> Sa.</t>
  </si>
  <si>
    <t xml:space="preserve">1. Weihnachtstag</t>
  </si>
  <si>
    <t xml:space="preserve"> KW 52</t>
  </si>
  <si>
    <t xml:space="preserve">2. Weihnachtstag</t>
  </si>
  <si>
    <t xml:space="preserve"> 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</si>
</sst>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@"/>
    <numFmt numFmtId="166" formatCode="0.00\ %"/>
    <numFmt numFmtId="167" formatCode="0"/>
    <numFmt numFmtId="168" formatCode="0\ %"/>
    <numFmt numFmtId="169" formatCode="General"/>
    <numFmt numFmtId="170" formatCode="dd/mm/yy"/>
    <numFmt numFmtId="171" formatCode="[$-F800]dddd&quot;, &quot;mmmm\ dd&quot;, &quot;yyyy"/>
    <numFmt numFmtId="172" formatCode="dd/mm/yy"/>
  </numFmts>
  <fonts count="12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BF00"/>
      <name val="Arial"/>
      <family val="2"/>
      <charset val="1"/>
    </font>
    <font>
      <b val="true"/>
      <sz val="10"/>
      <color rgb="FFFF0000"/>
      <name val="Arial"/>
      <family val="2"/>
      <charset val="1"/>
    </font>
    <font>
      <sz val="10"/>
      <color rgb="FFFFFFFF"/>
      <name val="Arial"/>
      <family val="2"/>
      <charset val="1"/>
    </font>
    <font>
      <b val="true"/>
      <sz val="10"/>
      <name val="Arial"/>
      <family val="2"/>
      <charset val="1"/>
    </font>
    <font>
      <sz val="10"/>
      <color theme="0"/>
      <name val="Arial"/>
      <family val="2"/>
      <charset val="1"/>
    </font>
    <font>
      <b val="true"/>
      <sz val="10"/>
      <color theme="0"/>
      <name val="Arial"/>
      <family val="2"/>
      <charset val="1"/>
    </font>
    <font>
      <sz val="11"/>
      <color theme="1"/>
      <name val="Cambria Math"/>
      <family val="0"/>
    </font>
    <font>
      <sz val="10"/>
      <color rgb="FFDDDDDD"/>
      <name val="Arial"/>
      <family val="2"/>
      <charset val="1"/>
    </font>
  </fonts>
  <fills count="19">
    <fill>
      <patternFill patternType="none"/>
    </fill>
    <fill>
      <patternFill patternType="gray125"/>
    </fill>
    <fill>
      <patternFill patternType="solid">
        <fgColor rgb="FFFFBF00"/>
        <bgColor rgb="FFFFC000"/>
      </patternFill>
    </fill>
    <fill>
      <patternFill patternType="solid">
        <fgColor rgb="FF666666"/>
        <bgColor rgb="FF808080"/>
      </patternFill>
    </fill>
    <fill>
      <patternFill patternType="solid">
        <fgColor rgb="FFEEEEEE"/>
        <bgColor rgb="FFE8E8E8"/>
      </patternFill>
    </fill>
    <fill>
      <patternFill patternType="solid">
        <fgColor theme="5"/>
        <bgColor rgb="FFFF8080"/>
      </patternFill>
    </fill>
    <fill>
      <patternFill patternType="solid">
        <fgColor theme="7"/>
        <bgColor rgb="FFFFBF00"/>
      </patternFill>
    </fill>
    <fill>
      <patternFill patternType="solid">
        <fgColor theme="9"/>
        <bgColor rgb="FF548235"/>
      </patternFill>
    </fill>
    <fill>
      <patternFill patternType="solid">
        <fgColor theme="5" tint="0.3999"/>
        <bgColor rgb="FFFF99CC"/>
      </patternFill>
    </fill>
    <fill>
      <patternFill patternType="solid">
        <fgColor theme="7" tint="0.5999"/>
        <bgColor rgb="FFE8E8E8"/>
      </patternFill>
    </fill>
    <fill>
      <patternFill patternType="solid">
        <fgColor theme="9" tint="0.3999"/>
        <bgColor rgb="FFAADCF7"/>
      </patternFill>
    </fill>
    <fill>
      <patternFill patternType="solid">
        <fgColor rgb="FFAADCF7"/>
        <bgColor rgb="FFDDDDDD"/>
      </patternFill>
    </fill>
    <fill>
      <patternFill patternType="solid">
        <fgColor rgb="FFE8E8E8"/>
        <bgColor rgb="FFEEEEEE"/>
      </patternFill>
    </fill>
    <fill>
      <patternFill patternType="solid">
        <fgColor theme="4"/>
        <bgColor rgb="FF666666"/>
      </patternFill>
    </fill>
    <fill>
      <patternFill patternType="solid">
        <fgColor theme="0" tint="-0.5"/>
        <bgColor rgb="FF666666"/>
      </patternFill>
    </fill>
    <fill>
      <patternFill patternType="solid">
        <fgColor theme="9" tint="-0.25"/>
        <bgColor rgb="FF666666"/>
      </patternFill>
    </fill>
    <fill>
      <patternFill patternType="solid">
        <fgColor theme="4" tint="-0.5"/>
        <bgColor rgb="FF333333"/>
      </patternFill>
    </fill>
    <fill>
      <patternFill patternType="solid">
        <fgColor theme="5" tint="-0.5"/>
        <bgColor rgb="FF993366"/>
      </patternFill>
    </fill>
    <fill>
      <patternFill patternType="solid">
        <fgColor rgb="FF55308D"/>
        <bgColor rgb="FF203864"/>
      </patternFill>
    </fill>
  </fills>
  <borders count="22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hair"/>
      <diagonal/>
    </border>
    <border diagonalUp="false" diagonalDown="false">
      <left/>
      <right style="medium"/>
      <top style="medium"/>
      <bottom style="hair"/>
      <diagonal/>
    </border>
    <border diagonalUp="false" diagonalDown="false">
      <left/>
      <right style="medium"/>
      <top style="hair"/>
      <bottom style="hair"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/>
      <top/>
      <bottom style="medium"/>
      <diagonal/>
    </border>
    <border diagonalUp="false" diagonalDown="false">
      <left/>
      <right style="hair"/>
      <top/>
      <bottom style="medium"/>
      <diagonal/>
    </border>
    <border diagonalUp="false" diagonalDown="false">
      <left/>
      <right style="medium"/>
      <top style="medium"/>
      <bottom/>
      <diagonal/>
    </border>
    <border diagonalUp="false" diagonalDown="false">
      <left/>
      <right style="hair"/>
      <top style="medium"/>
      <bottom style="medium"/>
      <diagonal/>
    </border>
    <border diagonalUp="false" diagonalDown="false">
      <left/>
      <right style="medium"/>
      <top/>
      <bottom/>
      <diagonal/>
    </border>
    <border diagonalUp="false" diagonalDown="false">
      <left style="hair"/>
      <right style="medium"/>
      <top/>
      <bottom style="medium"/>
      <diagonal/>
    </border>
    <border diagonalUp="false" diagonalDown="false">
      <left/>
      <right style="hair"/>
      <top style="medium"/>
      <bottom/>
      <diagonal/>
    </border>
    <border diagonalUp="false" diagonalDown="false">
      <left style="medium"/>
      <right style="hair"/>
      <top/>
      <bottom style="medium"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3" borderId="0" applyFont="true" applyBorder="false" applyAlignment="true" applyProtection="false">
      <alignment horizontal="general" vertical="bottom" textRotation="0" wrapText="false" indent="0" shrinkToFit="false"/>
    </xf>
  </cellStyleXfs>
  <cellXfs count="10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4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6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7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9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11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" fillId="11" borderId="7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7" fillId="11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5" fontId="0" fillId="0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1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11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7" fillId="11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12" borderId="9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9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9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13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9" fontId="8" fillId="5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7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7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8" fillId="14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8" fillId="14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9" fillId="15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8" fillId="10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8" fillId="16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8" fillId="17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12" borderId="1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15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11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7" fillId="11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0" fillId="0" borderId="9" xfId="0" applyFont="false" applyBorder="true" applyAlignment="true" applyProtection="true">
      <alignment horizontal="left" vertical="bottom" textRotation="70" wrapText="false" indent="0" shrinkToFit="false"/>
      <protection locked="true" hidden="false"/>
    </xf>
    <xf numFmtId="170" fontId="0" fillId="18" borderId="9" xfId="0" applyFont="false" applyBorder="true" applyAlignment="true" applyProtection="true">
      <alignment horizontal="left" vertical="bottom" textRotation="70" wrapText="false" indent="0" shrinkToFit="false"/>
      <protection locked="true" hidden="false"/>
    </xf>
    <xf numFmtId="169" fontId="7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11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8" borderId="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7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1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7" fillId="0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8" borderId="1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2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Gantt-Balken" xfId="20"/>
    <cellStyle name="KritischerPfad" xfId="21"/>
    <cellStyle name="Wochenende" xfId="22"/>
  </cellStyles>
  <dxfs count="21"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color rgb="FFFFFFFF"/>
      </font>
      <fill>
        <patternFill>
          <bgColor rgb="FFFFC000"/>
        </patternFill>
      </fill>
    </dxf>
    <dxf>
      <font>
        <name val="Arial"/>
        <charset val="1"/>
        <family val="2"/>
        <color rgb="FFFFFFFF"/>
      </font>
      <fill>
        <patternFill>
          <bgColor rgb="FF7030A0"/>
        </patternFill>
      </fill>
    </dxf>
    <dxf>
      <font>
        <name val="Arial"/>
        <charset val="1"/>
        <family val="2"/>
        <color rgb="FF548235"/>
      </font>
      <fill>
        <patternFill>
          <bgColor theme="9" tint="-0.25"/>
        </patternFill>
      </fill>
    </dxf>
    <dxf>
      <font>
        <name val="Arial"/>
        <charset val="1"/>
        <family val="2"/>
        <b val="1"/>
        <i val="0"/>
        <color rgb="FFFFFFFF"/>
        <sz val="10"/>
      </font>
      <fill>
        <patternFill>
          <bgColor rgb="FFCC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8000"/>
      <rgbColor rgb="FF000080"/>
      <rgbColor rgb="FF548235"/>
      <rgbColor rgb="FF800080"/>
      <rgbColor rgb="FF008080"/>
      <rgbColor rgb="FFA9D18E"/>
      <rgbColor rgb="FF808080"/>
      <rgbColor rgb="FF9999FF"/>
      <rgbColor rgb="FF993366"/>
      <rgbColor rgb="FFEEEEEE"/>
      <rgbColor rgb="FFE8E8E8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AADCF7"/>
      <rgbColor rgb="FFFF99CC"/>
      <rgbColor rgb="FFCC99FF"/>
      <rgbColor rgb="FFF4B183"/>
      <rgbColor rgb="FF4472C4"/>
      <rgbColor rgb="FF33CCCC"/>
      <rgbColor rgb="FF99CC00"/>
      <rgbColor rgb="FFFFC000"/>
      <rgbColor rgb="FFFFBF00"/>
      <rgbColor rgb="FFED7D31"/>
      <rgbColor rgb="FF666666"/>
      <rgbColor rgb="FF70AD47"/>
      <rgbColor rgb="FF203864"/>
      <rgbColor rgb="FF339966"/>
      <rgbColor rgb="FF003300"/>
      <rgbColor rgb="FF333300"/>
      <rgbColor rgb="FF843C0B"/>
      <rgbColor rgb="FF993366"/>
      <rgbColor rgb="FF55308D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34560</xdr:colOff>
      <xdr:row>106</xdr:row>
      <xdr:rowOff>48240</xdr:rowOff>
    </xdr:from>
    <xdr:to>
      <xdr:col>22</xdr:col>
      <xdr:colOff>103680</xdr:colOff>
      <xdr:row>108</xdr:row>
      <xdr:rowOff>147240</xdr:rowOff>
    </xdr:to>
    <xdr:sp>
      <xdr:nvSpPr>
        <xdr:cNvPr id="0" name="Textfeld 1"/>
        <xdr:cNvSpPr/>
      </xdr:nvSpPr>
      <xdr:spPr>
        <a:xfrm>
          <a:off x="7192440" y="17212320"/>
          <a:ext cx="2243160" cy="42300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wrap="none" horzOverflow="clip" vertOverflow="clip" lIns="0" rIns="0" tIns="0" bIns="0" anchor="t">
          <a:noAutofit/>
        </a:bodyPr>
        <a:p>
          <a:pPr>
            <a:lnSpc>
              <a:spcPct val="100000"/>
            </a:lnSpc>
          </a:pPr>
          <a:r>
            <a:rPr b="0" lang="de-DE" sz="1100" spc="-1" strike="noStrike">
              <a:solidFill>
                <a:schemeClr val="dk1"/>
              </a:solidFill>
              <a:latin typeface="Cambria Math"/>
            </a:rPr>
            <a:t>𝐷𝑎𝑢𝑒𝑟</a:t>
          </a:r>
          <a:r>
            <a:rPr b="0" lang="de-DE" sz="1100" spc="-1" strike="noStrike">
              <a:solidFill>
                <a:schemeClr val="dk1"/>
              </a:solidFill>
              <a:latin typeface="Cambria Math"/>
            </a:rPr>
            <a:t>=  (𝐴𝑢𝑓𝑤𝑎𝑛𝑑 (𝑃𝑇))/█((𝑃𝑒𝑟𝑠𝑜𝑛 ∗𝐾𝑎𝑝𝑎𝑧𝑖𝑡ä𝑡(%)))</a:t>
          </a:r>
          <a:endParaRPr b="0" lang="de-DE" sz="1100" spc="-1" strike="noStrike">
            <a:latin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41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A1" activeCellId="0" sqref="A1"/>
    </sheetView>
  </sheetViews>
  <sheetFormatPr defaultColWidth="13.00390625" defaultRowHeight="12.75" zeroHeight="false" outlineLevelRow="0" outlineLevelCol="0"/>
  <cols>
    <col collapsed="false" customWidth="true" hidden="false" outlineLevel="0" max="2" min="2" style="1" width="12.71"/>
  </cols>
  <sheetData>
    <row r="1" customFormat="false" ht="12.75" hidden="false" customHeight="false" outlineLevel="0" collapsed="false">
      <c r="A1" s="2" t="s">
        <v>0</v>
      </c>
      <c r="B1" s="2"/>
      <c r="C1" s="2"/>
      <c r="D1" s="2"/>
      <c r="E1" s="2"/>
      <c r="F1" s="3"/>
      <c r="G1" s="3"/>
      <c r="H1" s="3"/>
      <c r="I1" s="4" t="s">
        <v>1</v>
      </c>
      <c r="J1" s="4"/>
      <c r="K1" s="3"/>
      <c r="L1" s="3"/>
      <c r="M1" s="3"/>
    </row>
    <row r="2" customFormat="false" ht="12.75" hidden="false" customHeight="false" outlineLevel="0" collapsed="false">
      <c r="F2" s="3"/>
      <c r="G2" s="3"/>
      <c r="H2" s="3"/>
      <c r="I2" s="5" t="n">
        <v>1</v>
      </c>
      <c r="J2" s="6" t="s">
        <v>2</v>
      </c>
      <c r="K2" s="3"/>
      <c r="L2" s="3"/>
      <c r="M2" s="3"/>
    </row>
    <row r="3" customFormat="false" ht="12.75" hidden="false" customHeight="false" outlineLevel="0" collapsed="false">
      <c r="F3" s="3"/>
      <c r="G3" s="7"/>
      <c r="H3" s="7"/>
      <c r="I3" s="8"/>
      <c r="J3" s="7"/>
      <c r="K3" s="7"/>
      <c r="L3" s="7"/>
      <c r="M3" s="3"/>
    </row>
    <row r="4" customFormat="false" ht="12.75" hidden="false" customHeight="false" outlineLevel="0" collapsed="false">
      <c r="F4" s="9"/>
      <c r="G4" s="3"/>
      <c r="H4" s="3"/>
      <c r="I4" s="10"/>
      <c r="J4" s="3"/>
      <c r="K4" s="3"/>
      <c r="L4" s="10"/>
      <c r="M4" s="3"/>
    </row>
    <row r="5" customFormat="false" ht="24" hidden="false" customHeight="true" outlineLevel="0" collapsed="false">
      <c r="F5" s="11" t="s">
        <v>3</v>
      </c>
      <c r="G5" s="11"/>
      <c r="H5" s="3"/>
      <c r="I5" s="12" t="s">
        <v>4</v>
      </c>
      <c r="J5" s="12"/>
      <c r="K5" s="3"/>
      <c r="L5" s="13" t="s">
        <v>5</v>
      </c>
      <c r="M5" s="13"/>
    </row>
    <row r="6" customFormat="false" ht="12.75" hidden="false" customHeight="false" outlineLevel="0" collapsed="false">
      <c r="F6" s="14" t="s">
        <v>6</v>
      </c>
      <c r="G6" s="15" t="s">
        <v>7</v>
      </c>
      <c r="H6" s="3"/>
      <c r="I6" s="16" t="s">
        <v>8</v>
      </c>
      <c r="J6" s="17" t="s">
        <v>9</v>
      </c>
      <c r="K6" s="3"/>
      <c r="L6" s="18" t="s">
        <v>10</v>
      </c>
      <c r="M6" s="19" t="s">
        <v>11</v>
      </c>
    </row>
    <row r="7" customFormat="false" ht="12.75" hidden="false" customHeight="false" outlineLevel="0" collapsed="false">
      <c r="F7" s="20"/>
      <c r="I7" s="20"/>
      <c r="L7" s="20"/>
    </row>
    <row r="8" customFormat="false" ht="12.75" hidden="false" customHeight="false" outlineLevel="0" collapsed="false">
      <c r="F8" s="21" t="s">
        <v>12</v>
      </c>
      <c r="G8" s="21"/>
      <c r="I8" s="22" t="s">
        <v>13</v>
      </c>
      <c r="J8" s="22"/>
      <c r="L8" s="23" t="s">
        <v>14</v>
      </c>
      <c r="M8" s="23"/>
    </row>
    <row r="9" customFormat="false" ht="12.75" hidden="false" customHeight="false" outlineLevel="0" collapsed="false">
      <c r="F9" s="24" t="s">
        <v>15</v>
      </c>
      <c r="G9" s="25" t="s">
        <v>7</v>
      </c>
      <c r="I9" s="26" t="s">
        <v>16</v>
      </c>
      <c r="J9" s="27" t="s">
        <v>9</v>
      </c>
      <c r="L9" s="28" t="s">
        <v>17</v>
      </c>
      <c r="M9" s="29" t="s">
        <v>11</v>
      </c>
    </row>
    <row r="10" customFormat="false" ht="12.75" hidden="false" customHeight="false" outlineLevel="0" collapsed="false">
      <c r="F10" s="20"/>
      <c r="I10" s="20"/>
      <c r="L10" s="20"/>
    </row>
    <row r="11" customFormat="false" ht="12.75" hidden="false" customHeight="false" outlineLevel="0" collapsed="false">
      <c r="F11" s="21" t="s">
        <v>18</v>
      </c>
      <c r="G11" s="21"/>
      <c r="I11" s="22" t="s">
        <v>19</v>
      </c>
      <c r="J11" s="22"/>
      <c r="L11" s="23" t="s">
        <v>20</v>
      </c>
      <c r="M11" s="23"/>
    </row>
    <row r="12" customFormat="false" ht="12.75" hidden="false" customHeight="false" outlineLevel="0" collapsed="false">
      <c r="F12" s="24" t="s">
        <v>21</v>
      </c>
      <c r="G12" s="25" t="s">
        <v>7</v>
      </c>
      <c r="I12" s="26" t="s">
        <v>22</v>
      </c>
      <c r="J12" s="27" t="s">
        <v>9</v>
      </c>
      <c r="L12" s="28" t="s">
        <v>23</v>
      </c>
      <c r="M12" s="29" t="s">
        <v>11</v>
      </c>
    </row>
    <row r="13" customFormat="false" ht="12.75" hidden="false" customHeight="false" outlineLevel="0" collapsed="false">
      <c r="F13" s="20"/>
      <c r="I13" s="20"/>
      <c r="L13" s="20"/>
    </row>
    <row r="14" customFormat="false" ht="12.75" hidden="false" customHeight="false" outlineLevel="0" collapsed="false">
      <c r="F14" s="21" t="s">
        <v>24</v>
      </c>
      <c r="G14" s="21"/>
      <c r="I14" s="22" t="s">
        <v>25</v>
      </c>
      <c r="J14" s="22"/>
      <c r="L14" s="23" t="s">
        <v>26</v>
      </c>
      <c r="M14" s="23"/>
    </row>
    <row r="15" customFormat="false" ht="12.75" hidden="false" customHeight="false" outlineLevel="0" collapsed="false">
      <c r="F15" s="24" t="s">
        <v>27</v>
      </c>
      <c r="G15" s="25" t="s">
        <v>7</v>
      </c>
      <c r="I15" s="26" t="s">
        <v>28</v>
      </c>
      <c r="J15" s="27" t="s">
        <v>9</v>
      </c>
      <c r="L15" s="28" t="s">
        <v>29</v>
      </c>
      <c r="M15" s="29" t="s">
        <v>11</v>
      </c>
    </row>
    <row r="16" customFormat="false" ht="12.75" hidden="false" customHeight="false" outlineLevel="0" collapsed="false">
      <c r="F16" s="20"/>
      <c r="I16" s="20"/>
    </row>
    <row r="17" customFormat="false" ht="12.75" hidden="false" customHeight="false" outlineLevel="0" collapsed="false">
      <c r="F17" s="21" t="s">
        <v>30</v>
      </c>
      <c r="G17" s="21"/>
      <c r="I17" s="22" t="s">
        <v>31</v>
      </c>
      <c r="J17" s="22"/>
    </row>
    <row r="18" customFormat="false" ht="12.75" hidden="false" customHeight="false" outlineLevel="0" collapsed="false">
      <c r="F18" s="24" t="s">
        <v>32</v>
      </c>
      <c r="G18" s="25" t="s">
        <v>7</v>
      </c>
      <c r="I18" s="26" t="s">
        <v>33</v>
      </c>
      <c r="J18" s="27" t="s">
        <v>9</v>
      </c>
    </row>
    <row r="19" customFormat="false" ht="12.75" hidden="false" customHeight="false" outlineLevel="0" collapsed="false">
      <c r="I19" s="20"/>
    </row>
    <row r="20" customFormat="false" ht="12.75" hidden="false" customHeight="false" outlineLevel="0" collapsed="false">
      <c r="I20" s="22" t="s">
        <v>34</v>
      </c>
      <c r="J20" s="22"/>
    </row>
    <row r="21" customFormat="false" ht="12.75" hidden="false" customHeight="false" outlineLevel="0" collapsed="false">
      <c r="I21" s="26" t="s">
        <v>35</v>
      </c>
      <c r="J21" s="27" t="s">
        <v>9</v>
      </c>
    </row>
    <row r="22" customFormat="false" ht="12.75" hidden="false" customHeight="false" outlineLevel="0" collapsed="false">
      <c r="I22" s="20"/>
    </row>
    <row r="23" customFormat="false" ht="12.75" hidden="false" customHeight="false" outlineLevel="0" collapsed="false">
      <c r="I23" s="22" t="s">
        <v>36</v>
      </c>
      <c r="J23" s="22"/>
    </row>
    <row r="24" customFormat="false" ht="12.75" hidden="false" customHeight="false" outlineLevel="0" collapsed="false">
      <c r="I24" s="26" t="s">
        <v>37</v>
      </c>
      <c r="J24" s="27" t="s">
        <v>9</v>
      </c>
    </row>
    <row r="25" customFormat="false" ht="12.75" hidden="false" customHeight="false" outlineLevel="0" collapsed="false">
      <c r="A25" s="30" t="s">
        <v>38</v>
      </c>
      <c r="B25" s="31" t="s">
        <v>39</v>
      </c>
      <c r="C25" s="31"/>
      <c r="D25" s="31"/>
      <c r="E25" s="32"/>
      <c r="F25" s="32"/>
      <c r="I25" s="20"/>
    </row>
    <row r="26" customFormat="false" ht="12.75" hidden="false" customHeight="false" outlineLevel="0" collapsed="false">
      <c r="A26" s="33" t="s">
        <v>16</v>
      </c>
      <c r="B26" s="34" t="s">
        <v>13</v>
      </c>
      <c r="C26" s="34"/>
      <c r="D26" s="34"/>
      <c r="E26" s="35"/>
      <c r="F26" s="35"/>
      <c r="I26" s="22" t="s">
        <v>40</v>
      </c>
      <c r="J26" s="22"/>
    </row>
    <row r="27" customFormat="false" ht="12.75" hidden="false" customHeight="false" outlineLevel="0" collapsed="false">
      <c r="A27" s="36" t="s">
        <v>15</v>
      </c>
      <c r="B27" s="37" t="s">
        <v>12</v>
      </c>
      <c r="C27" s="37"/>
      <c r="D27" s="37"/>
      <c r="E27" s="38"/>
      <c r="F27" s="38"/>
      <c r="I27" s="26" t="s">
        <v>41</v>
      </c>
      <c r="J27" s="27" t="s">
        <v>9</v>
      </c>
    </row>
    <row r="28" customFormat="false" ht="12.75" hidden="false" customHeight="false" outlineLevel="0" collapsed="false">
      <c r="A28" s="36" t="s">
        <v>21</v>
      </c>
      <c r="B28" s="37" t="s">
        <v>18</v>
      </c>
      <c r="C28" s="37"/>
      <c r="D28" s="37"/>
      <c r="E28" s="38"/>
      <c r="F28" s="38"/>
      <c r="I28" s="20"/>
    </row>
    <row r="29" customFormat="false" ht="12.75" hidden="false" customHeight="false" outlineLevel="0" collapsed="false">
      <c r="A29" s="36" t="s">
        <v>27</v>
      </c>
      <c r="B29" s="37" t="s">
        <v>24</v>
      </c>
      <c r="C29" s="37"/>
      <c r="D29" s="37"/>
      <c r="E29" s="38"/>
      <c r="F29" s="38"/>
      <c r="I29" s="22" t="s">
        <v>42</v>
      </c>
      <c r="J29" s="22"/>
    </row>
    <row r="30" customFormat="false" ht="12.75" hidden="false" customHeight="false" outlineLevel="0" collapsed="false">
      <c r="A30" s="36" t="s">
        <v>32</v>
      </c>
      <c r="B30" s="37" t="s">
        <v>30</v>
      </c>
      <c r="C30" s="37"/>
      <c r="D30" s="37"/>
      <c r="E30" s="39"/>
      <c r="F30" s="39"/>
      <c r="I30" s="26" t="s">
        <v>43</v>
      </c>
      <c r="J30" s="27" t="s">
        <v>9</v>
      </c>
    </row>
    <row r="31" customFormat="false" ht="12.75" hidden="false" customHeight="false" outlineLevel="0" collapsed="false">
      <c r="A31" s="36" t="s">
        <v>22</v>
      </c>
      <c r="B31" s="37" t="s">
        <v>19</v>
      </c>
      <c r="C31" s="37"/>
      <c r="D31" s="37"/>
      <c r="E31" s="38"/>
      <c r="F31" s="38"/>
      <c r="I31" s="20"/>
    </row>
    <row r="32" customFormat="false" ht="12.75" hidden="false" customHeight="false" outlineLevel="0" collapsed="false">
      <c r="A32" s="36" t="s">
        <v>28</v>
      </c>
      <c r="B32" s="37" t="s">
        <v>25</v>
      </c>
      <c r="C32" s="37"/>
      <c r="D32" s="37"/>
      <c r="E32" s="39"/>
      <c r="F32" s="39"/>
      <c r="I32" s="22" t="s">
        <v>42</v>
      </c>
      <c r="J32" s="22"/>
    </row>
    <row r="33" customFormat="false" ht="12.75" hidden="false" customHeight="false" outlineLevel="0" collapsed="false">
      <c r="A33" s="36" t="s">
        <v>33</v>
      </c>
      <c r="B33" s="37" t="s">
        <v>31</v>
      </c>
      <c r="C33" s="37"/>
      <c r="D33" s="37"/>
      <c r="E33" s="39"/>
      <c r="F33" s="39"/>
      <c r="I33" s="26" t="s">
        <v>44</v>
      </c>
      <c r="J33" s="27" t="s">
        <v>9</v>
      </c>
    </row>
    <row r="34" customFormat="false" ht="12.75" hidden="false" customHeight="false" outlineLevel="0" collapsed="false">
      <c r="A34" s="36" t="s">
        <v>33</v>
      </c>
      <c r="B34" s="37" t="s">
        <v>34</v>
      </c>
      <c r="C34" s="37"/>
      <c r="D34" s="37"/>
      <c r="E34" s="39"/>
      <c r="F34" s="39"/>
    </row>
    <row r="35" customFormat="false" ht="12.75" hidden="false" customHeight="false" outlineLevel="0" collapsed="false">
      <c r="A35" s="36" t="s">
        <v>37</v>
      </c>
      <c r="B35" s="37" t="s">
        <v>36</v>
      </c>
      <c r="C35" s="37"/>
      <c r="D35" s="37"/>
      <c r="E35" s="39"/>
      <c r="F35" s="39"/>
    </row>
    <row r="36" customFormat="false" ht="12.75" hidden="false" customHeight="false" outlineLevel="0" collapsed="false">
      <c r="A36" s="36" t="s">
        <v>17</v>
      </c>
      <c r="B36" s="37" t="s">
        <v>14</v>
      </c>
      <c r="C36" s="37"/>
      <c r="D36" s="37"/>
      <c r="E36" s="39"/>
      <c r="F36" s="39"/>
    </row>
    <row r="37" customFormat="false" ht="12.75" hidden="false" customHeight="false" outlineLevel="0" collapsed="false">
      <c r="A37" s="36" t="s">
        <v>23</v>
      </c>
      <c r="B37" s="37" t="s">
        <v>20</v>
      </c>
      <c r="C37" s="37"/>
      <c r="D37" s="37"/>
      <c r="E37" s="39"/>
      <c r="F37" s="39"/>
    </row>
    <row r="38" customFormat="false" ht="12.75" hidden="false" customHeight="false" outlineLevel="0" collapsed="false">
      <c r="A38" s="36" t="s">
        <v>41</v>
      </c>
      <c r="B38" s="37" t="s">
        <v>40</v>
      </c>
      <c r="C38" s="37"/>
      <c r="D38" s="37"/>
      <c r="E38" s="39"/>
      <c r="F38" s="39"/>
    </row>
    <row r="39" customFormat="false" ht="12.75" hidden="false" customHeight="false" outlineLevel="0" collapsed="false">
      <c r="A39" s="36" t="s">
        <v>29</v>
      </c>
      <c r="B39" s="37" t="s">
        <v>26</v>
      </c>
      <c r="C39" s="37"/>
      <c r="D39" s="37"/>
      <c r="E39" s="39"/>
      <c r="F39" s="39"/>
    </row>
    <row r="40" customFormat="false" ht="12.75" hidden="false" customHeight="false" outlineLevel="0" collapsed="false">
      <c r="A40" s="36" t="s">
        <v>43</v>
      </c>
      <c r="B40" s="37" t="s">
        <v>42</v>
      </c>
      <c r="C40" s="37"/>
      <c r="D40" s="37"/>
      <c r="E40" s="39"/>
      <c r="F40" s="39"/>
    </row>
    <row r="41" customFormat="false" ht="12.75" hidden="false" customHeight="false" outlineLevel="0" collapsed="false">
      <c r="A41" s="40" t="s">
        <v>44</v>
      </c>
      <c r="B41" s="41" t="s">
        <v>45</v>
      </c>
      <c r="C41" s="41"/>
      <c r="D41" s="41"/>
      <c r="E41" s="42"/>
      <c r="F41" s="42"/>
    </row>
  </sheetData>
  <mergeCells count="38">
    <mergeCell ref="A1:E1"/>
    <mergeCell ref="I1:J1"/>
    <mergeCell ref="F5:G5"/>
    <mergeCell ref="I5:J5"/>
    <mergeCell ref="L5:M5"/>
    <mergeCell ref="F8:G8"/>
    <mergeCell ref="I8:J8"/>
    <mergeCell ref="L8:M8"/>
    <mergeCell ref="F11:G11"/>
    <mergeCell ref="I11:J11"/>
    <mergeCell ref="L11:M11"/>
    <mergeCell ref="F14:G14"/>
    <mergeCell ref="I14:J14"/>
    <mergeCell ref="L14:M14"/>
    <mergeCell ref="F17:G17"/>
    <mergeCell ref="I17:J17"/>
    <mergeCell ref="I20:J20"/>
    <mergeCell ref="I23:J23"/>
    <mergeCell ref="B25:D25"/>
    <mergeCell ref="B26:D26"/>
    <mergeCell ref="I26:J26"/>
    <mergeCell ref="B27:D27"/>
    <mergeCell ref="B28:D28"/>
    <mergeCell ref="B29:D29"/>
    <mergeCell ref="I29:J29"/>
    <mergeCell ref="B30:D30"/>
    <mergeCell ref="B31:D31"/>
    <mergeCell ref="B32:D32"/>
    <mergeCell ref="I32:J32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49"/>
  <sheetViews>
    <sheetView showFormulas="false" showGridLines="true" showRowColHeaders="true" showZeros="true" rightToLeft="false" tabSelected="false" showOutlineSymbols="true" defaultGridColor="true" view="normal" topLeftCell="A25" colorId="64" zoomScale="160" zoomScaleNormal="160" zoomScalePageLayoutView="100" workbookViewId="0">
      <selection pane="topLeft" activeCell="B50" activeCellId="0" sqref="B50"/>
    </sheetView>
  </sheetViews>
  <sheetFormatPr defaultColWidth="13.00390625" defaultRowHeight="12.75" zeroHeight="false" outlineLevelRow="0" outlineLevelCol="0"/>
  <cols>
    <col collapsed="false" customWidth="true" hidden="false" outlineLevel="0" max="2" min="2" style="1" width="12.71"/>
  </cols>
  <sheetData>
    <row r="1" customFormat="false" ht="12.75" hidden="false" customHeight="false" outlineLevel="0" collapsed="false">
      <c r="A1" s="2" t="s">
        <v>46</v>
      </c>
      <c r="B1" s="2"/>
      <c r="C1" s="2"/>
      <c r="D1" s="2"/>
      <c r="E1" s="2"/>
      <c r="F1" s="3"/>
      <c r="G1" s="3"/>
      <c r="H1" s="3"/>
      <c r="I1" s="4" t="s">
        <v>1</v>
      </c>
      <c r="J1" s="4"/>
      <c r="K1" s="3"/>
      <c r="L1" s="3"/>
      <c r="M1" s="3"/>
    </row>
    <row r="2" customFormat="false" ht="12.75" hidden="false" customHeight="false" outlineLevel="0" collapsed="false">
      <c r="F2" s="3"/>
      <c r="G2" s="3"/>
      <c r="H2" s="3"/>
      <c r="I2" s="5" t="n">
        <v>1</v>
      </c>
      <c r="J2" s="6" t="s">
        <v>2</v>
      </c>
      <c r="K2" s="3"/>
      <c r="L2" s="3"/>
      <c r="M2" s="3"/>
    </row>
    <row r="3" customFormat="false" ht="12.75" hidden="false" customHeight="false" outlineLevel="0" collapsed="false">
      <c r="F3" s="3"/>
      <c r="G3" s="7"/>
      <c r="H3" s="7"/>
      <c r="I3" s="8"/>
      <c r="J3" s="7"/>
      <c r="K3" s="7"/>
      <c r="L3" s="7"/>
      <c r="M3" s="3"/>
    </row>
    <row r="4" customFormat="false" ht="12.75" hidden="false" customHeight="false" outlineLevel="0" collapsed="false">
      <c r="F4" s="9"/>
      <c r="G4" s="3"/>
      <c r="H4" s="3"/>
      <c r="I4" s="10"/>
      <c r="J4" s="3"/>
      <c r="K4" s="3"/>
      <c r="L4" s="10"/>
      <c r="M4" s="3"/>
    </row>
    <row r="5" customFormat="false" ht="24" hidden="false" customHeight="true" outlineLevel="0" collapsed="false">
      <c r="F5" s="11" t="s">
        <v>47</v>
      </c>
      <c r="G5" s="11"/>
      <c r="H5" s="3"/>
      <c r="I5" s="12" t="s">
        <v>48</v>
      </c>
      <c r="J5" s="12"/>
      <c r="K5" s="3"/>
      <c r="L5" s="13" t="s">
        <v>49</v>
      </c>
      <c r="M5" s="13"/>
    </row>
    <row r="6" customFormat="false" ht="12.75" hidden="false" customHeight="false" outlineLevel="0" collapsed="false">
      <c r="F6" s="14" t="s">
        <v>6</v>
      </c>
      <c r="G6" s="15" t="s">
        <v>7</v>
      </c>
      <c r="H6" s="3"/>
      <c r="I6" s="16" t="s">
        <v>8</v>
      </c>
      <c r="J6" s="17" t="s">
        <v>9</v>
      </c>
      <c r="K6" s="3"/>
      <c r="L6" s="18" t="s">
        <v>10</v>
      </c>
      <c r="M6" s="19" t="s">
        <v>11</v>
      </c>
    </row>
    <row r="7" customFormat="false" ht="12.75" hidden="false" customHeight="false" outlineLevel="0" collapsed="false">
      <c r="F7" s="20"/>
      <c r="I7" s="20"/>
      <c r="L7" s="20"/>
    </row>
    <row r="8" customFormat="false" ht="12.75" hidden="false" customHeight="false" outlineLevel="0" collapsed="false">
      <c r="F8" s="21" t="s">
        <v>12</v>
      </c>
      <c r="G8" s="21"/>
      <c r="I8" s="22" t="s">
        <v>13</v>
      </c>
      <c r="J8" s="22"/>
      <c r="L8" s="23" t="s">
        <v>19</v>
      </c>
      <c r="M8" s="23"/>
    </row>
    <row r="9" customFormat="false" ht="12.75" hidden="false" customHeight="false" outlineLevel="0" collapsed="false">
      <c r="F9" s="24" t="s">
        <v>15</v>
      </c>
      <c r="G9" s="25" t="s">
        <v>7</v>
      </c>
      <c r="I9" s="26" t="s">
        <v>16</v>
      </c>
      <c r="J9" s="27" t="s">
        <v>9</v>
      </c>
      <c r="L9" s="28" t="s">
        <v>17</v>
      </c>
      <c r="M9" s="29" t="s">
        <v>9</v>
      </c>
    </row>
    <row r="10" customFormat="false" ht="12.75" hidden="false" customHeight="false" outlineLevel="0" collapsed="false">
      <c r="F10" s="20"/>
      <c r="I10" s="20"/>
      <c r="L10" s="20"/>
    </row>
    <row r="11" customFormat="false" ht="12.75" hidden="false" customHeight="false" outlineLevel="0" collapsed="false">
      <c r="F11" s="21" t="s">
        <v>24</v>
      </c>
      <c r="G11" s="21"/>
      <c r="I11" s="22" t="s">
        <v>18</v>
      </c>
      <c r="J11" s="22"/>
      <c r="L11" s="23" t="s">
        <v>25</v>
      </c>
      <c r="M11" s="23"/>
    </row>
    <row r="12" customFormat="false" ht="12.75" hidden="false" customHeight="false" outlineLevel="0" collapsed="false">
      <c r="F12" s="24" t="s">
        <v>21</v>
      </c>
      <c r="G12" s="25" t="s">
        <v>7</v>
      </c>
      <c r="I12" s="26" t="s">
        <v>22</v>
      </c>
      <c r="J12" s="27" t="s">
        <v>7</v>
      </c>
      <c r="L12" s="28" t="s">
        <v>23</v>
      </c>
      <c r="M12" s="29" t="s">
        <v>9</v>
      </c>
    </row>
    <row r="13" customFormat="false" ht="12.75" hidden="false" customHeight="false" outlineLevel="0" collapsed="false">
      <c r="F13" s="20"/>
      <c r="I13" s="20"/>
      <c r="L13" s="20"/>
    </row>
    <row r="14" customFormat="false" ht="12.75" hidden="false" customHeight="false" outlineLevel="0" collapsed="false">
      <c r="F14" s="21" t="s">
        <v>30</v>
      </c>
      <c r="G14" s="21"/>
      <c r="I14" s="22" t="s">
        <v>31</v>
      </c>
      <c r="J14" s="22"/>
      <c r="L14" s="23" t="s">
        <v>34</v>
      </c>
      <c r="M14" s="23"/>
    </row>
    <row r="15" customFormat="false" ht="12.75" hidden="false" customHeight="false" outlineLevel="0" collapsed="false">
      <c r="F15" s="24" t="s">
        <v>27</v>
      </c>
      <c r="G15" s="25" t="s">
        <v>7</v>
      </c>
      <c r="I15" s="26" t="s">
        <v>28</v>
      </c>
      <c r="J15" s="27" t="s">
        <v>9</v>
      </c>
      <c r="L15" s="28" t="s">
        <v>29</v>
      </c>
      <c r="M15" s="29" t="s">
        <v>9</v>
      </c>
    </row>
    <row r="16" customFormat="false" ht="12.75" hidden="false" customHeight="false" outlineLevel="0" collapsed="false">
      <c r="F16" s="20"/>
      <c r="I16" s="20"/>
      <c r="L16" s="20"/>
    </row>
    <row r="17" customFormat="false" ht="12.75" hidden="false" customHeight="false" outlineLevel="0" collapsed="false">
      <c r="F17" s="21" t="s">
        <v>20</v>
      </c>
      <c r="G17" s="21"/>
      <c r="I17" s="22" t="s">
        <v>20</v>
      </c>
      <c r="J17" s="22"/>
      <c r="L17" s="23" t="s">
        <v>36</v>
      </c>
      <c r="M17" s="23"/>
    </row>
    <row r="18" customFormat="false" ht="12.75" hidden="false" customHeight="false" outlineLevel="0" collapsed="false">
      <c r="F18" s="24" t="s">
        <v>32</v>
      </c>
      <c r="G18" s="25" t="s">
        <v>11</v>
      </c>
      <c r="I18" s="26" t="s">
        <v>33</v>
      </c>
      <c r="J18" s="27" t="s">
        <v>11</v>
      </c>
      <c r="L18" s="28" t="s">
        <v>50</v>
      </c>
      <c r="M18" s="29" t="s">
        <v>9</v>
      </c>
    </row>
    <row r="19" customFormat="false" ht="12.75" hidden="false" customHeight="false" outlineLevel="0" collapsed="false">
      <c r="F19" s="20"/>
      <c r="I19" s="20"/>
      <c r="L19" s="20"/>
    </row>
    <row r="20" customFormat="false" ht="12.75" hidden="false" customHeight="false" outlineLevel="0" collapsed="false">
      <c r="F20" s="21" t="s">
        <v>40</v>
      </c>
      <c r="G20" s="21"/>
      <c r="I20" s="22" t="s">
        <v>40</v>
      </c>
      <c r="J20" s="22"/>
      <c r="L20" s="23" t="s">
        <v>20</v>
      </c>
      <c r="M20" s="23"/>
    </row>
    <row r="21" customFormat="false" ht="12.75" hidden="false" customHeight="false" outlineLevel="0" collapsed="false">
      <c r="F21" s="24" t="s">
        <v>51</v>
      </c>
      <c r="G21" s="25" t="s">
        <v>9</v>
      </c>
      <c r="I21" s="26" t="s">
        <v>35</v>
      </c>
      <c r="J21" s="27" t="s">
        <v>9</v>
      </c>
      <c r="L21" s="28" t="s">
        <v>52</v>
      </c>
      <c r="M21" s="29" t="s">
        <v>11</v>
      </c>
    </row>
    <row r="22" customFormat="false" ht="12.75" hidden="false" customHeight="false" outlineLevel="0" collapsed="false">
      <c r="F22" s="20"/>
      <c r="I22" s="20"/>
      <c r="L22" s="20"/>
    </row>
    <row r="23" customFormat="false" ht="12.75" hidden="false" customHeight="false" outlineLevel="0" collapsed="false">
      <c r="F23" s="21" t="s">
        <v>42</v>
      </c>
      <c r="G23" s="21"/>
      <c r="I23" s="22" t="s">
        <v>42</v>
      </c>
      <c r="J23" s="22"/>
      <c r="L23" s="23" t="s">
        <v>40</v>
      </c>
      <c r="M23" s="23"/>
    </row>
    <row r="24" customFormat="false" ht="12.75" hidden="false" customHeight="false" outlineLevel="0" collapsed="false">
      <c r="F24" s="24" t="s">
        <v>53</v>
      </c>
      <c r="G24" s="25" t="s">
        <v>9</v>
      </c>
      <c r="I24" s="26" t="s">
        <v>37</v>
      </c>
      <c r="J24" s="27" t="s">
        <v>9</v>
      </c>
      <c r="L24" s="28" t="s">
        <v>54</v>
      </c>
      <c r="M24" s="29" t="s">
        <v>9</v>
      </c>
    </row>
    <row r="25" customFormat="false" ht="12.75" hidden="false" customHeight="false" outlineLevel="0" collapsed="false">
      <c r="A25" s="30" t="s">
        <v>38</v>
      </c>
      <c r="B25" s="31" t="s">
        <v>39</v>
      </c>
      <c r="C25" s="31"/>
      <c r="D25" s="31"/>
      <c r="I25" s="20"/>
      <c r="L25" s="20"/>
    </row>
    <row r="26" customFormat="false" ht="12.75" hidden="false" customHeight="false" outlineLevel="0" collapsed="false">
      <c r="A26" s="33" t="s">
        <v>16</v>
      </c>
      <c r="B26" s="34" t="s">
        <v>13</v>
      </c>
      <c r="C26" s="34"/>
      <c r="D26" s="34"/>
      <c r="I26" s="22" t="s">
        <v>14</v>
      </c>
      <c r="J26" s="22"/>
      <c r="L26" s="23" t="s">
        <v>42</v>
      </c>
      <c r="M26" s="23"/>
    </row>
    <row r="27" customFormat="false" ht="12.75" hidden="false" customHeight="false" outlineLevel="0" collapsed="false">
      <c r="A27" s="36" t="s">
        <v>15</v>
      </c>
      <c r="B27" s="37" t="s">
        <v>12</v>
      </c>
      <c r="C27" s="37"/>
      <c r="D27" s="37"/>
      <c r="I27" s="26" t="s">
        <v>41</v>
      </c>
      <c r="J27" s="27" t="s">
        <v>11</v>
      </c>
      <c r="L27" s="28" t="s">
        <v>55</v>
      </c>
      <c r="M27" s="29" t="s">
        <v>9</v>
      </c>
    </row>
    <row r="28" customFormat="false" ht="12.75" hidden="false" customHeight="false" outlineLevel="0" collapsed="false">
      <c r="A28" s="36" t="s">
        <v>22</v>
      </c>
      <c r="B28" s="37" t="s">
        <v>18</v>
      </c>
      <c r="C28" s="37"/>
      <c r="D28" s="37"/>
      <c r="I28" s="20"/>
      <c r="L28" s="20"/>
    </row>
    <row r="29" customFormat="false" ht="12.75" hidden="false" customHeight="false" outlineLevel="0" collapsed="false">
      <c r="A29" s="36" t="s">
        <v>21</v>
      </c>
      <c r="B29" s="37" t="s">
        <v>24</v>
      </c>
      <c r="C29" s="37"/>
      <c r="D29" s="37"/>
      <c r="I29" s="22" t="s">
        <v>56</v>
      </c>
      <c r="J29" s="22"/>
      <c r="L29" s="23" t="s">
        <v>14</v>
      </c>
      <c r="M29" s="23"/>
    </row>
    <row r="30" customFormat="false" ht="12.75" hidden="false" customHeight="false" outlineLevel="0" collapsed="false">
      <c r="A30" s="36" t="s">
        <v>27</v>
      </c>
      <c r="B30" s="37" t="s">
        <v>30</v>
      </c>
      <c r="C30" s="37"/>
      <c r="D30" s="37"/>
      <c r="I30" s="26" t="s">
        <v>43</v>
      </c>
      <c r="J30" s="27" t="s">
        <v>11</v>
      </c>
      <c r="L30" s="28" t="s">
        <v>57</v>
      </c>
      <c r="M30" s="29" t="s">
        <v>11</v>
      </c>
    </row>
    <row r="31" customFormat="false" ht="12.75" hidden="false" customHeight="false" outlineLevel="0" collapsed="false">
      <c r="A31" s="36" t="s">
        <v>17</v>
      </c>
      <c r="B31" s="37" t="s">
        <v>19</v>
      </c>
      <c r="C31" s="37"/>
      <c r="D31" s="37"/>
      <c r="L31" s="20"/>
    </row>
    <row r="32" customFormat="false" ht="12.75" hidden="false" customHeight="false" outlineLevel="0" collapsed="false">
      <c r="A32" s="36" t="s">
        <v>23</v>
      </c>
      <c r="B32" s="37" t="s">
        <v>25</v>
      </c>
      <c r="C32" s="37"/>
      <c r="D32" s="37"/>
      <c r="L32" s="23" t="s">
        <v>26</v>
      </c>
      <c r="M32" s="23"/>
    </row>
    <row r="33" customFormat="false" ht="12.75" hidden="false" customHeight="false" outlineLevel="0" collapsed="false">
      <c r="A33" s="36" t="s">
        <v>28</v>
      </c>
      <c r="B33" s="37" t="s">
        <v>31</v>
      </c>
      <c r="C33" s="37"/>
      <c r="D33" s="37"/>
      <c r="L33" s="28" t="s">
        <v>58</v>
      </c>
      <c r="M33" s="29" t="s">
        <v>11</v>
      </c>
    </row>
    <row r="34" customFormat="false" ht="12.75" hidden="false" customHeight="false" outlineLevel="0" collapsed="false">
      <c r="A34" s="36" t="s">
        <v>29</v>
      </c>
      <c r="B34" s="37" t="s">
        <v>34</v>
      </c>
      <c r="C34" s="37"/>
      <c r="D34" s="37"/>
      <c r="L34" s="20"/>
    </row>
    <row r="35" customFormat="false" ht="12.75" hidden="false" customHeight="false" outlineLevel="0" collapsed="false">
      <c r="A35" s="36" t="s">
        <v>50</v>
      </c>
      <c r="B35" s="37" t="s">
        <v>36</v>
      </c>
      <c r="C35" s="37"/>
      <c r="D35" s="37"/>
      <c r="L35" s="23" t="s">
        <v>56</v>
      </c>
      <c r="M35" s="23"/>
    </row>
    <row r="36" customFormat="false" ht="12.75" hidden="false" customHeight="false" outlineLevel="0" collapsed="false">
      <c r="A36" s="36" t="s">
        <v>41</v>
      </c>
      <c r="B36" s="37" t="s">
        <v>59</v>
      </c>
      <c r="C36" s="37"/>
      <c r="D36" s="37"/>
      <c r="L36" s="28" t="s">
        <v>60</v>
      </c>
      <c r="M36" s="29" t="s">
        <v>11</v>
      </c>
    </row>
    <row r="37" customFormat="false" ht="12.75" hidden="false" customHeight="false" outlineLevel="0" collapsed="false">
      <c r="A37" s="36" t="s">
        <v>57</v>
      </c>
      <c r="B37" s="37" t="s">
        <v>61</v>
      </c>
      <c r="C37" s="37"/>
      <c r="D37" s="37"/>
    </row>
    <row r="38" customFormat="false" ht="12.75" hidden="false" customHeight="false" outlineLevel="0" collapsed="false">
      <c r="A38" s="36" t="s">
        <v>32</v>
      </c>
      <c r="B38" s="37" t="s">
        <v>62</v>
      </c>
      <c r="C38" s="37"/>
      <c r="D38" s="37"/>
    </row>
    <row r="39" customFormat="false" ht="12.75" hidden="false" customHeight="false" outlineLevel="0" collapsed="false">
      <c r="A39" s="36" t="s">
        <v>33</v>
      </c>
      <c r="B39" s="37" t="s">
        <v>63</v>
      </c>
      <c r="C39" s="37"/>
      <c r="D39" s="37"/>
    </row>
    <row r="40" customFormat="false" ht="12.75" hidden="false" customHeight="false" outlineLevel="0" collapsed="false">
      <c r="A40" s="36" t="s">
        <v>52</v>
      </c>
      <c r="B40" s="37" t="s">
        <v>64</v>
      </c>
      <c r="C40" s="37"/>
      <c r="D40" s="37"/>
    </row>
    <row r="41" customFormat="false" ht="12.75" hidden="false" customHeight="false" outlineLevel="0" collapsed="false">
      <c r="A41" s="36" t="s">
        <v>51</v>
      </c>
      <c r="B41" s="37" t="s">
        <v>65</v>
      </c>
      <c r="C41" s="37"/>
      <c r="D41" s="37"/>
    </row>
    <row r="42" customFormat="false" ht="12.75" hidden="false" customHeight="false" outlineLevel="0" collapsed="false">
      <c r="A42" s="36" t="s">
        <v>35</v>
      </c>
      <c r="B42" s="37" t="s">
        <v>66</v>
      </c>
      <c r="C42" s="37"/>
      <c r="D42" s="37"/>
    </row>
    <row r="43" customFormat="false" ht="12.75" hidden="false" customHeight="false" outlineLevel="0" collapsed="false">
      <c r="A43" s="36" t="s">
        <v>54</v>
      </c>
      <c r="B43" s="37" t="s">
        <v>67</v>
      </c>
      <c r="C43" s="37"/>
      <c r="D43" s="37"/>
    </row>
    <row r="44" customFormat="false" ht="12.75" hidden="false" customHeight="false" outlineLevel="0" collapsed="false">
      <c r="A44" s="36" t="s">
        <v>58</v>
      </c>
      <c r="B44" s="37" t="s">
        <v>26</v>
      </c>
      <c r="C44" s="37"/>
      <c r="D44" s="37"/>
    </row>
    <row r="45" customFormat="false" ht="12.75" hidden="false" customHeight="false" outlineLevel="0" collapsed="false">
      <c r="A45" s="36" t="s">
        <v>53</v>
      </c>
      <c r="B45" s="37" t="s">
        <v>68</v>
      </c>
      <c r="C45" s="37"/>
      <c r="D45" s="37"/>
    </row>
    <row r="46" customFormat="false" ht="12.75" hidden="false" customHeight="false" outlineLevel="0" collapsed="false">
      <c r="A46" s="36" t="s">
        <v>37</v>
      </c>
      <c r="B46" s="37" t="s">
        <v>69</v>
      </c>
      <c r="C46" s="37"/>
      <c r="D46" s="37"/>
    </row>
    <row r="47" customFormat="false" ht="12.75" hidden="false" customHeight="false" outlineLevel="0" collapsed="false">
      <c r="A47" s="36" t="s">
        <v>55</v>
      </c>
      <c r="B47" s="37" t="s">
        <v>70</v>
      </c>
      <c r="C47" s="37"/>
      <c r="D47" s="37"/>
    </row>
    <row r="48" customFormat="false" ht="12.75" hidden="false" customHeight="false" outlineLevel="0" collapsed="false">
      <c r="A48" s="40" t="s">
        <v>43</v>
      </c>
      <c r="B48" s="41" t="s">
        <v>71</v>
      </c>
      <c r="C48" s="41"/>
      <c r="D48" s="41"/>
    </row>
    <row r="49" customFormat="false" ht="12.75" hidden="false" customHeight="false" outlineLevel="0" collapsed="false">
      <c r="A49" s="40" t="s">
        <v>44</v>
      </c>
      <c r="B49" s="41" t="s">
        <v>72</v>
      </c>
      <c r="C49" s="41"/>
      <c r="D49" s="41"/>
    </row>
  </sheetData>
  <mergeCells count="54">
    <mergeCell ref="A1:E1"/>
    <mergeCell ref="I1:J1"/>
    <mergeCell ref="F5:G5"/>
    <mergeCell ref="I5:J5"/>
    <mergeCell ref="L5:M5"/>
    <mergeCell ref="F8:G8"/>
    <mergeCell ref="I8:J8"/>
    <mergeCell ref="L8:M8"/>
    <mergeCell ref="F11:G11"/>
    <mergeCell ref="I11:J11"/>
    <mergeCell ref="L11:M11"/>
    <mergeCell ref="F14:G14"/>
    <mergeCell ref="I14:J14"/>
    <mergeCell ref="L14:M14"/>
    <mergeCell ref="F17:G17"/>
    <mergeCell ref="I17:J17"/>
    <mergeCell ref="L17:M17"/>
    <mergeCell ref="F20:G20"/>
    <mergeCell ref="I20:J20"/>
    <mergeCell ref="L20:M20"/>
    <mergeCell ref="F23:G23"/>
    <mergeCell ref="I23:J23"/>
    <mergeCell ref="L23:M23"/>
    <mergeCell ref="B25:D25"/>
    <mergeCell ref="B26:D26"/>
    <mergeCell ref="I26:J26"/>
    <mergeCell ref="L26:M26"/>
    <mergeCell ref="B27:D27"/>
    <mergeCell ref="B28:D28"/>
    <mergeCell ref="B29:D29"/>
    <mergeCell ref="I29:J29"/>
    <mergeCell ref="L29:M29"/>
    <mergeCell ref="B30:D30"/>
    <mergeCell ref="B31:D31"/>
    <mergeCell ref="B32:D32"/>
    <mergeCell ref="L32:M32"/>
    <mergeCell ref="B33:D33"/>
    <mergeCell ref="B34:D34"/>
    <mergeCell ref="B35:D35"/>
    <mergeCell ref="L35:M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Q23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B7" activeCellId="0" sqref="B7"/>
    </sheetView>
  </sheetViews>
  <sheetFormatPr defaultColWidth="11.71484375" defaultRowHeight="12.75" zeroHeight="false" outlineLevelRow="0" outlineLevelCol="1"/>
  <cols>
    <col collapsed="false" customWidth="true" hidden="false" outlineLevel="0" max="5" min="5" style="3" width="16.14"/>
    <col collapsed="false" customWidth="true" hidden="false" outlineLevel="0" max="6" min="6" style="3" width="11.57"/>
    <col collapsed="false" customWidth="true" hidden="true" outlineLevel="1" max="8" min="7" style="3" width="11.57"/>
    <col collapsed="false" customWidth="true" hidden="true" outlineLevel="1" max="9" min="9" style="43" width="11.57"/>
    <col collapsed="false" customWidth="true" hidden="false" outlineLevel="0" max="10" min="10" style="3" width="11.57"/>
    <col collapsed="false" customWidth="true" hidden="false" outlineLevel="0" max="107" min="11" style="44" width="3.86"/>
  </cols>
  <sheetData>
    <row r="1" customFormat="false" ht="12.75" hidden="false" customHeight="false" outlineLevel="0" collapsed="false">
      <c r="A1" s="30" t="s">
        <v>38</v>
      </c>
      <c r="B1" s="31" t="s">
        <v>39</v>
      </c>
      <c r="C1" s="31"/>
      <c r="D1" s="31"/>
      <c r="E1" s="45" t="s">
        <v>73</v>
      </c>
      <c r="F1" s="45" t="s">
        <v>74</v>
      </c>
      <c r="G1" s="45" t="s">
        <v>75</v>
      </c>
      <c r="H1" s="45" t="s">
        <v>76</v>
      </c>
      <c r="I1" s="46" t="s">
        <v>77</v>
      </c>
      <c r="J1" s="45" t="s">
        <v>78</v>
      </c>
    </row>
    <row r="2" customFormat="false" ht="12.75" hidden="false" customHeight="false" outlineLevel="0" collapsed="false">
      <c r="A2" s="33" t="s">
        <v>16</v>
      </c>
      <c r="B2" s="34" t="s">
        <v>13</v>
      </c>
      <c r="C2" s="34"/>
      <c r="D2" s="34"/>
      <c r="E2" s="47"/>
      <c r="F2" s="48" t="s">
        <v>79</v>
      </c>
      <c r="G2" s="49" t="n">
        <v>5</v>
      </c>
      <c r="H2" s="50" t="n">
        <v>3</v>
      </c>
      <c r="I2" s="51" t="n">
        <v>1</v>
      </c>
      <c r="J2" s="49" t="n">
        <f aca="false">ROUND(G2/(H2*I2),0)</f>
        <v>2</v>
      </c>
      <c r="L2" s="52" t="n">
        <v>0</v>
      </c>
      <c r="M2" s="53"/>
      <c r="N2" s="54" t="n">
        <f aca="false">L2+L4</f>
        <v>2</v>
      </c>
      <c r="Q2" s="52" t="n">
        <f aca="false">N2</f>
        <v>2</v>
      </c>
      <c r="R2" s="53"/>
      <c r="S2" s="54" t="n">
        <f aca="false">Q2+Q4</f>
        <v>3</v>
      </c>
      <c r="V2" s="52" t="n">
        <f aca="false">S2</f>
        <v>3</v>
      </c>
      <c r="W2" s="53"/>
      <c r="X2" s="54" t="n">
        <f aca="false">V2+V4</f>
        <v>7</v>
      </c>
      <c r="AF2" s="52" t="n">
        <f aca="false">MAX(X2,AC8,X14)</f>
        <v>11</v>
      </c>
      <c r="AG2" s="53"/>
      <c r="AH2" s="54" t="n">
        <f aca="false">AF2+AF4</f>
        <v>12</v>
      </c>
      <c r="AK2" s="52" t="n">
        <f aca="false">AH2</f>
        <v>12</v>
      </c>
      <c r="AL2" s="53"/>
      <c r="AM2" s="54" t="n">
        <f aca="false">AK2+AK4</f>
        <v>13</v>
      </c>
      <c r="AP2" s="52" t="n">
        <f aca="false">AM2</f>
        <v>13</v>
      </c>
      <c r="AQ2" s="53"/>
      <c r="AR2" s="54" t="n">
        <f aca="false">AP2+AP4</f>
        <v>14</v>
      </c>
      <c r="AU2" s="52" t="n">
        <f aca="false">AR2</f>
        <v>14</v>
      </c>
      <c r="AV2" s="53"/>
      <c r="AW2" s="54" t="n">
        <f aca="false">AU2+AU4</f>
        <v>16</v>
      </c>
      <c r="AZ2" s="52" t="n">
        <f aca="false">AW2</f>
        <v>16</v>
      </c>
      <c r="BA2" s="53"/>
      <c r="BB2" s="54" t="n">
        <f aca="false">AZ2+AZ4</f>
        <v>18</v>
      </c>
      <c r="BE2" s="52" t="n">
        <f aca="false">BB2</f>
        <v>18</v>
      </c>
      <c r="BF2" s="53"/>
      <c r="BG2" s="54" t="n">
        <f aca="false">BE2+BE4</f>
        <v>19</v>
      </c>
      <c r="BJ2" s="52" t="n">
        <f aca="false">BG2</f>
        <v>19</v>
      </c>
      <c r="BK2" s="53"/>
      <c r="BL2" s="54" t="n">
        <f aca="false">BJ2+BJ4</f>
        <v>22</v>
      </c>
      <c r="BO2" s="52" t="n">
        <f aca="false">MAX(BL2,AC14)</f>
        <v>27</v>
      </c>
      <c r="BP2" s="53"/>
      <c r="BQ2" s="54" t="n">
        <f aca="false">BO2+BO4</f>
        <v>28</v>
      </c>
    </row>
    <row r="3" customFormat="false" ht="12.75" hidden="false" customHeight="false" outlineLevel="0" collapsed="false">
      <c r="A3" s="36" t="s">
        <v>15</v>
      </c>
      <c r="B3" s="37" t="s">
        <v>12</v>
      </c>
      <c r="C3" s="37"/>
      <c r="D3" s="37"/>
      <c r="E3" s="55" t="s">
        <v>16</v>
      </c>
      <c r="F3" s="55" t="s">
        <v>80</v>
      </c>
      <c r="G3" s="56" t="n">
        <v>1</v>
      </c>
      <c r="H3" s="57" t="n">
        <v>2</v>
      </c>
      <c r="I3" s="58" t="n">
        <v>1</v>
      </c>
      <c r="J3" s="56" t="n">
        <f aca="false">ROUND(G3/(H3*I3),0)</f>
        <v>1</v>
      </c>
      <c r="L3" s="59" t="s">
        <v>16</v>
      </c>
      <c r="M3" s="59"/>
      <c r="N3" s="59"/>
      <c r="O3" s="60"/>
      <c r="P3" s="61"/>
      <c r="Q3" s="59" t="s">
        <v>15</v>
      </c>
      <c r="R3" s="59"/>
      <c r="S3" s="59"/>
      <c r="T3" s="60"/>
      <c r="U3" s="61"/>
      <c r="V3" s="59" t="s">
        <v>21</v>
      </c>
      <c r="W3" s="59"/>
      <c r="X3" s="59"/>
      <c r="Y3" s="60"/>
      <c r="Z3" s="62"/>
      <c r="AA3" s="62"/>
      <c r="AB3" s="62"/>
      <c r="AC3" s="62"/>
      <c r="AD3" s="62"/>
      <c r="AE3" s="61"/>
      <c r="AF3" s="59" t="s">
        <v>33</v>
      </c>
      <c r="AG3" s="59"/>
      <c r="AH3" s="59"/>
      <c r="AI3" s="60"/>
      <c r="AJ3" s="61"/>
      <c r="AK3" s="59" t="s">
        <v>35</v>
      </c>
      <c r="AL3" s="59"/>
      <c r="AM3" s="59"/>
      <c r="AN3" s="60"/>
      <c r="AO3" s="61"/>
      <c r="AP3" s="59" t="s">
        <v>37</v>
      </c>
      <c r="AQ3" s="59"/>
      <c r="AR3" s="59"/>
      <c r="AS3" s="60"/>
      <c r="AT3" s="61"/>
      <c r="AU3" s="59" t="s">
        <v>23</v>
      </c>
      <c r="AV3" s="59"/>
      <c r="AW3" s="59"/>
      <c r="AX3" s="60"/>
      <c r="AY3" s="61"/>
      <c r="AZ3" s="59" t="s">
        <v>41</v>
      </c>
      <c r="BA3" s="59"/>
      <c r="BB3" s="59"/>
      <c r="BC3" s="60"/>
      <c r="BD3" s="61"/>
      <c r="BE3" s="59" t="s">
        <v>29</v>
      </c>
      <c r="BF3" s="59"/>
      <c r="BG3" s="59"/>
      <c r="BH3" s="60"/>
      <c r="BI3" s="61"/>
      <c r="BJ3" s="59" t="s">
        <v>43</v>
      </c>
      <c r="BK3" s="59"/>
      <c r="BL3" s="59"/>
      <c r="BM3" s="60"/>
      <c r="BN3" s="61"/>
      <c r="BO3" s="59" t="s">
        <v>44</v>
      </c>
      <c r="BP3" s="59"/>
      <c r="BQ3" s="59"/>
    </row>
    <row r="4" customFormat="false" ht="12.75" hidden="false" customHeight="false" outlineLevel="0" collapsed="false">
      <c r="A4" s="36" t="s">
        <v>21</v>
      </c>
      <c r="B4" s="37" t="s">
        <v>18</v>
      </c>
      <c r="C4" s="37"/>
      <c r="D4" s="37"/>
      <c r="E4" s="55" t="s">
        <v>15</v>
      </c>
      <c r="F4" s="55" t="s">
        <v>33</v>
      </c>
      <c r="G4" s="56" t="n">
        <v>4</v>
      </c>
      <c r="H4" s="57" t="s">
        <v>81</v>
      </c>
      <c r="I4" s="58" t="n">
        <v>1</v>
      </c>
      <c r="J4" s="56" t="n">
        <f aca="false">ROUND(G4/(H4*I4),0)</f>
        <v>4</v>
      </c>
      <c r="L4" s="63" t="n">
        <f aca="false">J2</f>
        <v>2</v>
      </c>
      <c r="M4" s="64" t="n">
        <f aca="false">N5-N2</f>
        <v>0</v>
      </c>
      <c r="N4" s="65" t="n">
        <f aca="false">MIN(Q2,Q14)-N2</f>
        <v>0</v>
      </c>
      <c r="O4" s="66"/>
      <c r="Q4" s="63" t="n">
        <f aca="false">J3</f>
        <v>1</v>
      </c>
      <c r="R4" s="64" t="n">
        <f aca="false">S5-S2</f>
        <v>5</v>
      </c>
      <c r="S4" s="65" t="n">
        <f aca="false">MIN(V2,V8)-S2</f>
        <v>0</v>
      </c>
      <c r="T4" s="66"/>
      <c r="V4" s="63" t="n">
        <f aca="false">J4</f>
        <v>4</v>
      </c>
      <c r="W4" s="64" t="n">
        <f aca="false">X5-X2</f>
        <v>9</v>
      </c>
      <c r="X4" s="65" t="n">
        <f aca="false">AF2-X2</f>
        <v>4</v>
      </c>
      <c r="AE4" s="67"/>
      <c r="AF4" s="63" t="n">
        <f aca="false">J9</f>
        <v>1</v>
      </c>
      <c r="AG4" s="64" t="n">
        <f aca="false">AH5-AH2</f>
        <v>5</v>
      </c>
      <c r="AH4" s="65" t="n">
        <f aca="false">AK2-AH2</f>
        <v>0</v>
      </c>
      <c r="AK4" s="63" t="n">
        <f aca="false">J10</f>
        <v>1</v>
      </c>
      <c r="AL4" s="64" t="n">
        <f aca="false">AM5-AM2</f>
        <v>5</v>
      </c>
      <c r="AM4" s="65" t="n">
        <f aca="false">AP2-AM2</f>
        <v>0</v>
      </c>
      <c r="AP4" s="63" t="n">
        <f aca="false">J11</f>
        <v>1</v>
      </c>
      <c r="AQ4" s="64" t="n">
        <f aca="false">AR5-AR2</f>
        <v>5</v>
      </c>
      <c r="AR4" s="65" t="n">
        <f aca="false">AU2-AR2</f>
        <v>0</v>
      </c>
      <c r="AU4" s="63" t="n">
        <f aca="false">J13</f>
        <v>2</v>
      </c>
      <c r="AV4" s="64" t="n">
        <f aca="false">AW5-AW2</f>
        <v>5</v>
      </c>
      <c r="AW4" s="65" t="n">
        <f aca="false">AZ2-AW2</f>
        <v>0</v>
      </c>
      <c r="AZ4" s="63" t="n">
        <f aca="false">J14</f>
        <v>2</v>
      </c>
      <c r="BA4" s="64" t="n">
        <f aca="false">BB5-BB2</f>
        <v>5</v>
      </c>
      <c r="BB4" s="65" t="n">
        <f aca="false">BE2-BB2</f>
        <v>0</v>
      </c>
      <c r="BE4" s="63" t="n">
        <f aca="false">J15</f>
        <v>1</v>
      </c>
      <c r="BF4" s="64" t="n">
        <f aca="false">BG5-BG2</f>
        <v>5</v>
      </c>
      <c r="BG4" s="65" t="n">
        <f aca="false">BJ2-BG2</f>
        <v>0</v>
      </c>
      <c r="BJ4" s="63" t="n">
        <f aca="false">J16</f>
        <v>3</v>
      </c>
      <c r="BK4" s="64" t="n">
        <f aca="false">BL5-BL2</f>
        <v>5</v>
      </c>
      <c r="BL4" s="65" t="n">
        <f aca="false">BO2-BL2</f>
        <v>5</v>
      </c>
      <c r="BN4" s="61"/>
      <c r="BO4" s="63" t="n">
        <f aca="false">J17</f>
        <v>1</v>
      </c>
      <c r="BP4" s="64" t="n">
        <f aca="false">BQ5-BQ2</f>
        <v>0</v>
      </c>
      <c r="BQ4" s="65"/>
    </row>
    <row r="5" customFormat="false" ht="12.75" hidden="false" customHeight="false" outlineLevel="0" collapsed="false">
      <c r="A5" s="36" t="s">
        <v>27</v>
      </c>
      <c r="B5" s="37" t="s">
        <v>24</v>
      </c>
      <c r="C5" s="37"/>
      <c r="D5" s="37"/>
      <c r="E5" s="55" t="s">
        <v>15</v>
      </c>
      <c r="F5" s="55" t="s">
        <v>32</v>
      </c>
      <c r="G5" s="56" t="n">
        <v>3</v>
      </c>
      <c r="H5" s="57" t="n">
        <v>2</v>
      </c>
      <c r="I5" s="58" t="n">
        <f aca="false">120%/2</f>
        <v>0.6</v>
      </c>
      <c r="J5" s="56" t="n">
        <f aca="false">ROUND(G5/(H5*I5),0)</f>
        <v>3</v>
      </c>
      <c r="L5" s="68" t="n">
        <f aca="false">N5-L4</f>
        <v>0</v>
      </c>
      <c r="M5" s="53"/>
      <c r="N5" s="69" t="n">
        <f aca="false">MIN(Q5,Q17)</f>
        <v>2</v>
      </c>
      <c r="O5" s="70"/>
      <c r="Q5" s="68" t="n">
        <f aca="false">S5-Q4</f>
        <v>7</v>
      </c>
      <c r="R5" s="53"/>
      <c r="S5" s="69" t="n">
        <f aca="false">MIN(V5,V11)</f>
        <v>8</v>
      </c>
      <c r="T5" s="70"/>
      <c r="V5" s="68" t="n">
        <f aca="false">X5-V4</f>
        <v>12</v>
      </c>
      <c r="W5" s="53"/>
      <c r="X5" s="69" t="n">
        <f aca="false">AF5</f>
        <v>16</v>
      </c>
      <c r="AD5" s="70"/>
      <c r="AF5" s="68" t="n">
        <f aca="false">AH5-AF4</f>
        <v>16</v>
      </c>
      <c r="AG5" s="53"/>
      <c r="AH5" s="69" t="n">
        <f aca="false">AK5</f>
        <v>17</v>
      </c>
      <c r="AK5" s="68" t="n">
        <f aca="false">AM5-AK4</f>
        <v>17</v>
      </c>
      <c r="AL5" s="53"/>
      <c r="AM5" s="69" t="n">
        <f aca="false">AP5</f>
        <v>18</v>
      </c>
      <c r="AP5" s="68" t="n">
        <f aca="false">AR5-AP4</f>
        <v>18</v>
      </c>
      <c r="AQ5" s="53"/>
      <c r="AR5" s="69" t="n">
        <f aca="false">AU5</f>
        <v>19</v>
      </c>
      <c r="AU5" s="68" t="n">
        <f aca="false">AW5-AU4</f>
        <v>19</v>
      </c>
      <c r="AV5" s="53"/>
      <c r="AW5" s="69" t="n">
        <f aca="false">AZ5</f>
        <v>21</v>
      </c>
      <c r="AZ5" s="68" t="n">
        <f aca="false">BB5-AZ4</f>
        <v>21</v>
      </c>
      <c r="BA5" s="53"/>
      <c r="BB5" s="69" t="n">
        <f aca="false">BE5</f>
        <v>23</v>
      </c>
      <c r="BE5" s="68" t="n">
        <f aca="false">BG5-BE4</f>
        <v>23</v>
      </c>
      <c r="BF5" s="53"/>
      <c r="BG5" s="69" t="n">
        <f aca="false">BJ5</f>
        <v>24</v>
      </c>
      <c r="BJ5" s="68" t="n">
        <f aca="false">BL5-BJ4</f>
        <v>24</v>
      </c>
      <c r="BK5" s="53"/>
      <c r="BL5" s="69" t="n">
        <f aca="false">BO5</f>
        <v>27</v>
      </c>
      <c r="BM5" s="70"/>
      <c r="BO5" s="68" t="n">
        <f aca="false">BQ5-BO4</f>
        <v>27</v>
      </c>
      <c r="BP5" s="53"/>
      <c r="BQ5" s="69" t="n">
        <f aca="false">BQ2</f>
        <v>28</v>
      </c>
    </row>
    <row r="6" customFormat="false" ht="12.75" hidden="false" customHeight="false" outlineLevel="0" collapsed="false">
      <c r="A6" s="36" t="s">
        <v>32</v>
      </c>
      <c r="B6" s="37" t="s">
        <v>30</v>
      </c>
      <c r="C6" s="37"/>
      <c r="D6" s="37"/>
      <c r="E6" s="71" t="s">
        <v>27</v>
      </c>
      <c r="F6" s="71" t="s">
        <v>33</v>
      </c>
      <c r="G6" s="72" t="n">
        <v>7</v>
      </c>
      <c r="H6" s="57" t="n">
        <v>1</v>
      </c>
      <c r="I6" s="58" t="n">
        <f aca="false">100%+(100%-$I$12)</f>
        <v>1.5</v>
      </c>
      <c r="J6" s="56" t="n">
        <f aca="false">ROUND(G6/(H6*I6),0)</f>
        <v>5</v>
      </c>
      <c r="O6" s="70"/>
      <c r="T6" s="70"/>
      <c r="AD6" s="70"/>
      <c r="AE6" s="70"/>
      <c r="BM6" s="70"/>
    </row>
    <row r="7" customFormat="false" ht="12.75" hidden="false" customHeight="false" outlineLevel="0" collapsed="false">
      <c r="A7" s="36" t="s">
        <v>22</v>
      </c>
      <c r="B7" s="37" t="s">
        <v>19</v>
      </c>
      <c r="C7" s="37"/>
      <c r="D7" s="37"/>
      <c r="E7" s="55" t="s">
        <v>16</v>
      </c>
      <c r="F7" s="55" t="s">
        <v>28</v>
      </c>
      <c r="G7" s="56" t="n">
        <v>1</v>
      </c>
      <c r="H7" s="57" t="s">
        <v>81</v>
      </c>
      <c r="I7" s="58" t="n">
        <v>1</v>
      </c>
      <c r="J7" s="56" t="n">
        <f aca="false">ROUND(G7/(H7*I7),0)</f>
        <v>1</v>
      </c>
      <c r="O7" s="70"/>
      <c r="T7" s="70"/>
      <c r="AD7" s="70"/>
      <c r="AE7" s="70"/>
      <c r="BM7" s="70"/>
    </row>
    <row r="8" customFormat="false" ht="12.75" hidden="false" customHeight="false" outlineLevel="0" collapsed="false">
      <c r="A8" s="36" t="s">
        <v>28</v>
      </c>
      <c r="B8" s="37" t="s">
        <v>25</v>
      </c>
      <c r="C8" s="37"/>
      <c r="D8" s="37"/>
      <c r="E8" s="71" t="s">
        <v>22</v>
      </c>
      <c r="F8" s="71" t="s">
        <v>82</v>
      </c>
      <c r="G8" s="72" t="n">
        <v>3</v>
      </c>
      <c r="H8" s="57" t="s">
        <v>81</v>
      </c>
      <c r="I8" s="58" t="n">
        <v>0.8</v>
      </c>
      <c r="J8" s="56" t="n">
        <f aca="false">ROUND(G8/(H8*I8),0)</f>
        <v>4</v>
      </c>
      <c r="O8" s="70"/>
      <c r="T8" s="70"/>
      <c r="V8" s="52" t="n">
        <f aca="false">S2</f>
        <v>3</v>
      </c>
      <c r="W8" s="53"/>
      <c r="X8" s="54" t="n">
        <f aca="false">V8+V10</f>
        <v>6</v>
      </c>
      <c r="AA8" s="52" t="n">
        <f aca="false">X8</f>
        <v>6</v>
      </c>
      <c r="AB8" s="53"/>
      <c r="AC8" s="54" t="n">
        <f aca="false">AA8+AA10</f>
        <v>11</v>
      </c>
      <c r="AD8" s="70"/>
      <c r="AE8" s="70"/>
      <c r="BM8" s="70"/>
    </row>
    <row r="9" customFormat="false" ht="12.75" hidden="false" customHeight="false" outlineLevel="0" collapsed="false">
      <c r="A9" s="36" t="s">
        <v>33</v>
      </c>
      <c r="B9" s="37" t="s">
        <v>31</v>
      </c>
      <c r="C9" s="37"/>
      <c r="D9" s="37"/>
      <c r="E9" s="71" t="s">
        <v>83</v>
      </c>
      <c r="F9" s="71" t="s">
        <v>35</v>
      </c>
      <c r="G9" s="72" t="n">
        <v>2</v>
      </c>
      <c r="H9" s="57" t="s">
        <v>81</v>
      </c>
      <c r="I9" s="58" t="n">
        <f aca="false">100%+(100%-$I$12)</f>
        <v>1.5</v>
      </c>
      <c r="J9" s="56" t="n">
        <f aca="false">ROUND(G9/(H9*I9),0)</f>
        <v>1</v>
      </c>
      <c r="O9" s="70"/>
      <c r="T9" s="70"/>
      <c r="V9" s="59" t="s">
        <v>27</v>
      </c>
      <c r="W9" s="59"/>
      <c r="X9" s="59"/>
      <c r="Y9" s="60"/>
      <c r="Z9" s="61"/>
      <c r="AA9" s="59" t="s">
        <v>32</v>
      </c>
      <c r="AB9" s="59"/>
      <c r="AC9" s="59"/>
      <c r="AD9" s="73"/>
      <c r="AE9" s="70"/>
      <c r="BM9" s="70"/>
    </row>
    <row r="10" customFormat="false" ht="12.75" hidden="false" customHeight="false" outlineLevel="0" collapsed="false">
      <c r="A10" s="36" t="s">
        <v>35</v>
      </c>
      <c r="B10" s="37" t="s">
        <v>34</v>
      </c>
      <c r="C10" s="37"/>
      <c r="D10" s="37"/>
      <c r="E10" s="71" t="s">
        <v>33</v>
      </c>
      <c r="F10" s="71" t="s">
        <v>37</v>
      </c>
      <c r="G10" s="72" t="n">
        <v>2</v>
      </c>
      <c r="H10" s="57" t="s">
        <v>81</v>
      </c>
      <c r="I10" s="58" t="n">
        <f aca="false">100%+(100%-$I$12)</f>
        <v>1.5</v>
      </c>
      <c r="J10" s="56" t="n">
        <f aca="false">ROUND(G10/(H10*I10),0)</f>
        <v>1</v>
      </c>
      <c r="O10" s="70"/>
      <c r="U10" s="74"/>
      <c r="V10" s="63" t="n">
        <f aca="false">J5</f>
        <v>3</v>
      </c>
      <c r="W10" s="64" t="n">
        <f aca="false">X11-X8</f>
        <v>5</v>
      </c>
      <c r="X10" s="65" t="n">
        <f aca="false">AA8-X8</f>
        <v>0</v>
      </c>
      <c r="AA10" s="63" t="n">
        <f aca="false">J6</f>
        <v>5</v>
      </c>
      <c r="AB10" s="64" t="n">
        <f aca="false">AC11-AC8</f>
        <v>5</v>
      </c>
      <c r="AC10" s="65" t="n">
        <f aca="false">AF2-AC8</f>
        <v>0</v>
      </c>
      <c r="AE10" s="70"/>
      <c r="BM10" s="70"/>
    </row>
    <row r="11" customFormat="false" ht="12.75" hidden="false" customHeight="false" outlineLevel="0" collapsed="false">
      <c r="A11" s="36" t="s">
        <v>37</v>
      </c>
      <c r="B11" s="37" t="s">
        <v>36</v>
      </c>
      <c r="C11" s="37"/>
      <c r="D11" s="37"/>
      <c r="E11" s="71" t="s">
        <v>35</v>
      </c>
      <c r="F11" s="71" t="s">
        <v>23</v>
      </c>
      <c r="G11" s="72" t="n">
        <v>2</v>
      </c>
      <c r="H11" s="57" t="s">
        <v>81</v>
      </c>
      <c r="I11" s="58" t="n">
        <f aca="false">100%+(100%-$I$12)</f>
        <v>1.5</v>
      </c>
      <c r="J11" s="56" t="n">
        <f aca="false">ROUND(G11/(H11*I11),0)</f>
        <v>1</v>
      </c>
      <c r="O11" s="70"/>
      <c r="V11" s="68" t="n">
        <f aca="false">X11-V10</f>
        <v>8</v>
      </c>
      <c r="W11" s="53"/>
      <c r="X11" s="69" t="n">
        <f aca="false">AA11</f>
        <v>11</v>
      </c>
      <c r="AA11" s="68" t="n">
        <f aca="false">AC11-AA10</f>
        <v>11</v>
      </c>
      <c r="AB11" s="53"/>
      <c r="AC11" s="69" t="n">
        <f aca="false">AF5</f>
        <v>16</v>
      </c>
      <c r="AE11" s="70"/>
      <c r="BM11" s="70"/>
    </row>
    <row r="12" customFormat="false" ht="12.75" hidden="false" customHeight="false" outlineLevel="0" collapsed="false">
      <c r="A12" s="36" t="s">
        <v>17</v>
      </c>
      <c r="B12" s="37" t="s">
        <v>84</v>
      </c>
      <c r="C12" s="37"/>
      <c r="D12" s="37"/>
      <c r="E12" s="71" t="s">
        <v>28</v>
      </c>
      <c r="F12" s="71" t="s">
        <v>44</v>
      </c>
      <c r="G12" s="72" t="n">
        <v>10</v>
      </c>
      <c r="H12" s="57" t="n">
        <v>1</v>
      </c>
      <c r="I12" s="58" t="n">
        <v>0.5</v>
      </c>
      <c r="J12" s="56" t="n">
        <f aca="false">ROUND(G12/(H12*I12),0)</f>
        <v>20</v>
      </c>
      <c r="O12" s="70"/>
      <c r="Z12" s="62"/>
      <c r="AA12" s="62"/>
      <c r="AB12" s="62"/>
      <c r="AC12" s="62"/>
      <c r="AD12" s="62"/>
      <c r="AE12" s="75"/>
      <c r="BM12" s="70"/>
    </row>
    <row r="13" customFormat="false" ht="12.75" hidden="false" customHeight="false" outlineLevel="0" collapsed="false">
      <c r="A13" s="36" t="s">
        <v>23</v>
      </c>
      <c r="B13" s="37" t="s">
        <v>20</v>
      </c>
      <c r="C13" s="37"/>
      <c r="D13" s="37"/>
      <c r="E13" s="71" t="s">
        <v>37</v>
      </c>
      <c r="F13" s="71" t="s">
        <v>41</v>
      </c>
      <c r="G13" s="72" t="n">
        <v>3</v>
      </c>
      <c r="H13" s="57" t="s">
        <v>81</v>
      </c>
      <c r="I13" s="58" t="n">
        <f aca="false">100%+(100%-$I$12)</f>
        <v>1.5</v>
      </c>
      <c r="J13" s="56" t="n">
        <f aca="false">ROUND(G13/(H13*I13),0)</f>
        <v>2</v>
      </c>
      <c r="O13" s="70"/>
      <c r="Y13" s="70"/>
      <c r="BM13" s="70"/>
    </row>
    <row r="14" customFormat="false" ht="12.75" hidden="false" customHeight="false" outlineLevel="0" collapsed="false">
      <c r="A14" s="36" t="s">
        <v>41</v>
      </c>
      <c r="B14" s="37" t="s">
        <v>40</v>
      </c>
      <c r="C14" s="37"/>
      <c r="D14" s="37"/>
      <c r="E14" s="71" t="s">
        <v>23</v>
      </c>
      <c r="F14" s="71" t="s">
        <v>29</v>
      </c>
      <c r="G14" s="72" t="n">
        <v>3</v>
      </c>
      <c r="H14" s="57" t="s">
        <v>81</v>
      </c>
      <c r="I14" s="58" t="n">
        <f aca="false">100%+(100%-$I$12)</f>
        <v>1.5</v>
      </c>
      <c r="J14" s="56" t="n">
        <f aca="false">ROUND(G14/(H14*I14),0)</f>
        <v>2</v>
      </c>
      <c r="O14" s="70"/>
      <c r="Q14" s="52" t="n">
        <f aca="false">N2</f>
        <v>2</v>
      </c>
      <c r="R14" s="53"/>
      <c r="S14" s="54" t="n">
        <f aca="false">Q14+Q16</f>
        <v>3</v>
      </c>
      <c r="V14" s="52" t="n">
        <f aca="false">S14</f>
        <v>3</v>
      </c>
      <c r="W14" s="53"/>
      <c r="X14" s="54" t="n">
        <f aca="false">V14+V16</f>
        <v>7</v>
      </c>
      <c r="Y14" s="73"/>
      <c r="AA14" s="52" t="n">
        <f aca="false">X14</f>
        <v>7</v>
      </c>
      <c r="AB14" s="53"/>
      <c r="AC14" s="54" t="n">
        <f aca="false">AA14+AA16</f>
        <v>27</v>
      </c>
      <c r="BM14" s="70"/>
    </row>
    <row r="15" customFormat="false" ht="12.75" hidden="false" customHeight="false" outlineLevel="0" collapsed="false">
      <c r="A15" s="36" t="s">
        <v>29</v>
      </c>
      <c r="B15" s="37" t="s">
        <v>26</v>
      </c>
      <c r="C15" s="37"/>
      <c r="D15" s="37"/>
      <c r="E15" s="71" t="s">
        <v>41</v>
      </c>
      <c r="F15" s="71" t="s">
        <v>43</v>
      </c>
      <c r="G15" s="72" t="n">
        <v>1</v>
      </c>
      <c r="H15" s="57" t="s">
        <v>81</v>
      </c>
      <c r="I15" s="58" t="n">
        <f aca="false">100%+(100%-$I$12)</f>
        <v>1.5</v>
      </c>
      <c r="J15" s="56" t="n">
        <f aca="false">ROUND(G15/(H15*I15),0)</f>
        <v>1</v>
      </c>
      <c r="O15" s="70"/>
      <c r="P15" s="76"/>
      <c r="Q15" s="59" t="s">
        <v>22</v>
      </c>
      <c r="R15" s="59"/>
      <c r="S15" s="59"/>
      <c r="T15" s="60"/>
      <c r="U15" s="61"/>
      <c r="V15" s="59" t="s">
        <v>28</v>
      </c>
      <c r="W15" s="59"/>
      <c r="X15" s="59"/>
      <c r="Y15" s="60"/>
      <c r="Z15" s="61"/>
      <c r="AA15" s="59" t="s">
        <v>17</v>
      </c>
      <c r="AB15" s="59"/>
      <c r="AC15" s="59"/>
      <c r="AD15" s="60"/>
      <c r="AE15" s="62"/>
      <c r="AF15" s="62"/>
      <c r="AG15" s="62"/>
      <c r="AH15" s="62"/>
      <c r="AI15" s="62"/>
      <c r="AJ15" s="62"/>
      <c r="AK15" s="62"/>
      <c r="AL15" s="62"/>
      <c r="AM15" s="62"/>
      <c r="AN15" s="62"/>
      <c r="AO15" s="62"/>
      <c r="AP15" s="62"/>
      <c r="AQ15" s="62"/>
      <c r="AR15" s="62"/>
      <c r="AS15" s="62"/>
      <c r="AT15" s="62"/>
      <c r="AU15" s="62"/>
      <c r="AV15" s="62"/>
      <c r="AW15" s="62"/>
      <c r="AX15" s="62"/>
      <c r="AY15" s="62"/>
      <c r="AZ15" s="62"/>
      <c r="BA15" s="62"/>
      <c r="BB15" s="62"/>
      <c r="BC15" s="62"/>
      <c r="BD15" s="62"/>
      <c r="BE15" s="62"/>
      <c r="BF15" s="62"/>
      <c r="BG15" s="62"/>
      <c r="BH15" s="62"/>
      <c r="BI15" s="62"/>
      <c r="BJ15" s="62"/>
      <c r="BK15" s="62"/>
      <c r="BL15" s="62"/>
      <c r="BM15" s="75"/>
    </row>
    <row r="16" customFormat="false" ht="12.75" hidden="false" customHeight="false" outlineLevel="0" collapsed="false">
      <c r="A16" s="36" t="s">
        <v>43</v>
      </c>
      <c r="B16" s="37" t="s">
        <v>42</v>
      </c>
      <c r="C16" s="37"/>
      <c r="D16" s="37"/>
      <c r="E16" s="71" t="s">
        <v>29</v>
      </c>
      <c r="F16" s="71" t="s">
        <v>44</v>
      </c>
      <c r="G16" s="72" t="n">
        <v>5</v>
      </c>
      <c r="H16" s="57" t="s">
        <v>81</v>
      </c>
      <c r="I16" s="58" t="n">
        <f aca="false">100%+(100%-$I$12)</f>
        <v>1.5</v>
      </c>
      <c r="J16" s="56" t="n">
        <f aca="false">ROUND(G16/(H16*I16),0)</f>
        <v>3</v>
      </c>
      <c r="Q16" s="63" t="n">
        <f aca="false">J7</f>
        <v>1</v>
      </c>
      <c r="R16" s="64" t="n">
        <f aca="false">S17-S14</f>
        <v>0</v>
      </c>
      <c r="S16" s="65" t="n">
        <f aca="false">V14-S14</f>
        <v>0</v>
      </c>
      <c r="V16" s="63" t="n">
        <f aca="false">J8</f>
        <v>4</v>
      </c>
      <c r="W16" s="64" t="n">
        <f aca="false">X17-X14</f>
        <v>0</v>
      </c>
      <c r="X16" s="65" t="n">
        <f aca="false">MIN(AA14,AF2)-X14</f>
        <v>0</v>
      </c>
      <c r="AA16" s="63" t="n">
        <f aca="false">J12</f>
        <v>20</v>
      </c>
      <c r="AB16" s="64" t="n">
        <f aca="false">AC17-AC14</f>
        <v>0</v>
      </c>
      <c r="AC16" s="65" t="n">
        <f aca="false">BO2-AC14</f>
        <v>0</v>
      </c>
    </row>
    <row r="17" customFormat="false" ht="12.75" hidden="false" customHeight="false" outlineLevel="0" collapsed="false">
      <c r="A17" s="40" t="s">
        <v>44</v>
      </c>
      <c r="B17" s="41" t="s">
        <v>45</v>
      </c>
      <c r="C17" s="41"/>
      <c r="D17" s="41"/>
      <c r="E17" s="77" t="s">
        <v>85</v>
      </c>
      <c r="F17" s="78"/>
      <c r="G17" s="79" t="n">
        <v>1</v>
      </c>
      <c r="H17" s="80" t="s">
        <v>81</v>
      </c>
      <c r="I17" s="58" t="n">
        <v>1</v>
      </c>
      <c r="J17" s="79" t="n">
        <f aca="false">ROUND(G17/(H17*I17),0)</f>
        <v>1</v>
      </c>
      <c r="Q17" s="68" t="n">
        <f aca="false">S17-Q16</f>
        <v>2</v>
      </c>
      <c r="R17" s="53"/>
      <c r="S17" s="69" t="n">
        <f aca="false">V17</f>
        <v>3</v>
      </c>
      <c r="V17" s="68" t="n">
        <f aca="false">X17-V16</f>
        <v>3</v>
      </c>
      <c r="W17" s="53"/>
      <c r="X17" s="69" t="n">
        <f aca="false">MIN(AA17,AF5)</f>
        <v>7</v>
      </c>
      <c r="AA17" s="68" t="n">
        <f aca="false">AC17-AA16</f>
        <v>7</v>
      </c>
      <c r="AB17" s="53"/>
      <c r="AC17" s="69" t="n">
        <f aca="false">BO5</f>
        <v>27</v>
      </c>
    </row>
    <row r="18" customFormat="false" ht="12.75" hidden="false" customHeight="false" outlineLevel="0" collapsed="false">
      <c r="G18" s="81"/>
      <c r="H18" s="81"/>
      <c r="I18" s="81"/>
    </row>
    <row r="19" customFormat="false" ht="12.75" hidden="false" customHeight="false" outlineLevel="0" collapsed="false">
      <c r="A19" s="82" t="s">
        <v>86</v>
      </c>
      <c r="C19" s="83" t="s">
        <v>87</v>
      </c>
    </row>
    <row r="20" customFormat="false" ht="12.75" hidden="false" customHeight="false" outlineLevel="0" collapsed="false">
      <c r="A20" s="52" t="s">
        <v>88</v>
      </c>
      <c r="B20" s="53"/>
      <c r="C20" s="54" t="s">
        <v>89</v>
      </c>
      <c r="D20" s="83" t="s">
        <v>90</v>
      </c>
    </row>
    <row r="21" customFormat="false" ht="12.75" hidden="false" customHeight="false" outlineLevel="0" collapsed="false">
      <c r="A21" s="59" t="s">
        <v>91</v>
      </c>
      <c r="B21" s="59"/>
      <c r="C21" s="59"/>
    </row>
    <row r="22" customFormat="false" ht="12.75" hidden="false" customHeight="false" outlineLevel="0" collapsed="false">
      <c r="A22" s="63" t="s">
        <v>92</v>
      </c>
      <c r="B22" s="84" t="s">
        <v>93</v>
      </c>
      <c r="C22" s="65" t="s">
        <v>94</v>
      </c>
      <c r="D22" s="83" t="s">
        <v>95</v>
      </c>
    </row>
    <row r="23" customFormat="false" ht="12.75" hidden="false" customHeight="false" outlineLevel="0" collapsed="false">
      <c r="A23" s="68" t="s">
        <v>96</v>
      </c>
      <c r="B23" s="53"/>
      <c r="C23" s="69" t="s">
        <v>97</v>
      </c>
      <c r="D23" s="83" t="s">
        <v>98</v>
      </c>
    </row>
  </sheetData>
  <mergeCells count="35">
    <mergeCell ref="B1:D1"/>
    <mergeCell ref="B2:D2"/>
    <mergeCell ref="B3:D3"/>
    <mergeCell ref="L3:N3"/>
    <mergeCell ref="Q3:S3"/>
    <mergeCell ref="V3:X3"/>
    <mergeCell ref="AF3:AH3"/>
    <mergeCell ref="AK3:AM3"/>
    <mergeCell ref="AP3:AR3"/>
    <mergeCell ref="AU3:AW3"/>
    <mergeCell ref="AZ3:BB3"/>
    <mergeCell ref="BE3:BG3"/>
    <mergeCell ref="BJ3:BL3"/>
    <mergeCell ref="BO3:BQ3"/>
    <mergeCell ref="B4:D4"/>
    <mergeCell ref="B5:D5"/>
    <mergeCell ref="B6:D6"/>
    <mergeCell ref="B7:D7"/>
    <mergeCell ref="B8:D8"/>
    <mergeCell ref="B9:D9"/>
    <mergeCell ref="V9:X9"/>
    <mergeCell ref="AA9:AC9"/>
    <mergeCell ref="B10:D10"/>
    <mergeCell ref="B11:D11"/>
    <mergeCell ref="B12:D12"/>
    <mergeCell ref="B13:D13"/>
    <mergeCell ref="B14:D14"/>
    <mergeCell ref="B15:D15"/>
    <mergeCell ref="Q15:S15"/>
    <mergeCell ref="V15:X15"/>
    <mergeCell ref="AA15:AC15"/>
    <mergeCell ref="B16:D16"/>
    <mergeCell ref="B17:D17"/>
    <mergeCell ref="G18:I18"/>
    <mergeCell ref="A21:C21"/>
  </mergeCells>
  <conditionalFormatting sqref="BP4">
    <cfRule type="cellIs" priority="2" operator="equal" aboveAverage="0" equalAverage="0" bottom="0" percent="0" rank="0" text="" dxfId="0">
      <formula>0</formula>
    </cfRule>
  </conditionalFormatting>
  <conditionalFormatting sqref="BK4">
    <cfRule type="cellIs" priority="3" operator="equal" aboveAverage="0" equalAverage="0" bottom="0" percent="0" rank="0" text="" dxfId="1">
      <formula>0</formula>
    </cfRule>
  </conditionalFormatting>
  <conditionalFormatting sqref="BF4">
    <cfRule type="cellIs" priority="4" operator="equal" aboveAverage="0" equalAverage="0" bottom="0" percent="0" rank="0" text="" dxfId="2">
      <formula>0</formula>
    </cfRule>
  </conditionalFormatting>
  <conditionalFormatting sqref="BA4">
    <cfRule type="cellIs" priority="5" operator="equal" aboveAverage="0" equalAverage="0" bottom="0" percent="0" rank="0" text="" dxfId="3">
      <formula>0</formula>
    </cfRule>
  </conditionalFormatting>
  <conditionalFormatting sqref="AV4">
    <cfRule type="cellIs" priority="6" operator="equal" aboveAverage="0" equalAverage="0" bottom="0" percent="0" rank="0" text="" dxfId="4">
      <formula>0</formula>
    </cfRule>
  </conditionalFormatting>
  <conditionalFormatting sqref="AQ4">
    <cfRule type="cellIs" priority="7" operator="equal" aboveAverage="0" equalAverage="0" bottom="0" percent="0" rank="0" text="" dxfId="5">
      <formula>0</formula>
    </cfRule>
  </conditionalFormatting>
  <conditionalFormatting sqref="AL4">
    <cfRule type="cellIs" priority="8" operator="equal" aboveAverage="0" equalAverage="0" bottom="0" percent="0" rank="0" text="" dxfId="6">
      <formula>0</formula>
    </cfRule>
  </conditionalFormatting>
  <conditionalFormatting sqref="AG4">
    <cfRule type="cellIs" priority="9" operator="equal" aboveAverage="0" equalAverage="0" bottom="0" percent="0" rank="0" text="" dxfId="7">
      <formula>0</formula>
    </cfRule>
  </conditionalFormatting>
  <conditionalFormatting sqref="AB16">
    <cfRule type="cellIs" priority="10" operator="equal" aboveAverage="0" equalAverage="0" bottom="0" percent="0" rank="0" text="" dxfId="8">
      <formula>0</formula>
    </cfRule>
  </conditionalFormatting>
  <conditionalFormatting sqref="AB10">
    <cfRule type="cellIs" priority="11" operator="equal" aboveAverage="0" equalAverage="0" bottom="0" percent="0" rank="0" text="" dxfId="9">
      <formula>0</formula>
    </cfRule>
  </conditionalFormatting>
  <conditionalFormatting sqref="W16">
    <cfRule type="cellIs" priority="12" operator="equal" aboveAverage="0" equalAverage="0" bottom="0" percent="0" rank="0" text="" dxfId="10">
      <formula>0</formula>
    </cfRule>
  </conditionalFormatting>
  <conditionalFormatting sqref="W10">
    <cfRule type="cellIs" priority="13" operator="equal" aboveAverage="0" equalAverage="0" bottom="0" percent="0" rank="0" text="" dxfId="11">
      <formula>0</formula>
    </cfRule>
  </conditionalFormatting>
  <conditionalFormatting sqref="W4">
    <cfRule type="cellIs" priority="14" operator="equal" aboveAverage="0" equalAverage="0" bottom="0" percent="0" rank="0" text="" dxfId="12">
      <formula>0</formula>
    </cfRule>
  </conditionalFormatting>
  <conditionalFormatting sqref="R16">
    <cfRule type="cellIs" priority="15" operator="equal" aboveAverage="0" equalAverage="0" bottom="0" percent="0" rank="0" text="" dxfId="13">
      <formula>0</formula>
    </cfRule>
  </conditionalFormatting>
  <conditionalFormatting sqref="R4">
    <cfRule type="cellIs" priority="16" operator="equal" aboveAverage="0" equalAverage="0" bottom="0" percent="0" rank="0" text="" dxfId="14">
      <formula>0</formula>
    </cfRule>
  </conditionalFormatting>
  <conditionalFormatting sqref="M4">
    <cfRule type="cellIs" priority="17" operator="equal" aboveAverage="0" equalAverage="0" bottom="0" percent="0" rank="0" text="" dxfId="15">
      <formula>0</formula>
    </cfRule>
  </conditionalFormatting>
  <conditionalFormatting sqref="B22">
    <cfRule type="cellIs" priority="18" operator="equal" aboveAverage="0" equalAverage="0" bottom="0" percent="0" rank="0" text="" dxfId="16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N17"/>
  <sheetViews>
    <sheetView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pane xSplit="11" ySplit="0" topLeftCell="L1" activePane="topRight" state="frozen"/>
      <selection pane="topLeft" activeCell="A1" activeCellId="0" sqref="A1"/>
      <selection pane="topRight" activeCell="A17" activeCellId="0" sqref="A17"/>
    </sheetView>
  </sheetViews>
  <sheetFormatPr defaultColWidth="11.5703125" defaultRowHeight="12.75" zeroHeight="false" outlineLevelRow="0" outlineLevelCol="2"/>
  <cols>
    <col collapsed="false" customWidth="true" hidden="true" outlineLevel="1" max="5" min="5" style="44" width="16.14"/>
    <col collapsed="false" customWidth="false" hidden="true" outlineLevel="1" max="6" min="6" style="44" width="11.57"/>
    <col collapsed="false" customWidth="false" hidden="true" outlineLevel="2" max="9" min="7" style="44" width="11.57"/>
    <col collapsed="true" customWidth="false" hidden="false" outlineLevel="0" max="10" min="10" style="44" width="11.57"/>
    <col collapsed="false" customWidth="true" hidden="false" outlineLevel="1" max="11" min="11" style="44" width="3.57"/>
    <col collapsed="false" customWidth="true" hidden="false" outlineLevel="0" max="65" min="12" style="44" width="3.57"/>
    <col collapsed="false" customWidth="true" hidden="false" outlineLevel="0" max="66" min="66" style="44" width="18.14"/>
  </cols>
  <sheetData>
    <row r="1" customFormat="false" ht="41.95" hidden="false" customHeight="false" outlineLevel="0" collapsed="false">
      <c r="A1" s="30" t="s">
        <v>38</v>
      </c>
      <c r="B1" s="31" t="s">
        <v>39</v>
      </c>
      <c r="C1" s="31"/>
      <c r="D1" s="31"/>
      <c r="E1" s="45" t="s">
        <v>73</v>
      </c>
      <c r="F1" s="45" t="s">
        <v>74</v>
      </c>
      <c r="G1" s="85" t="s">
        <v>75</v>
      </c>
      <c r="H1" s="85" t="s">
        <v>76</v>
      </c>
      <c r="I1" s="86" t="s">
        <v>77</v>
      </c>
      <c r="J1" s="85" t="s">
        <v>78</v>
      </c>
      <c r="K1" s="85"/>
      <c r="L1" s="87" t="n">
        <v>45397</v>
      </c>
      <c r="M1" s="87" t="n">
        <v>45398</v>
      </c>
      <c r="N1" s="87" t="n">
        <v>45399</v>
      </c>
      <c r="O1" s="87" t="n">
        <v>45400</v>
      </c>
      <c r="P1" s="87" t="n">
        <v>45401</v>
      </c>
      <c r="Q1" s="87" t="n">
        <v>45402</v>
      </c>
      <c r="R1" s="87" t="n">
        <v>45403</v>
      </c>
      <c r="S1" s="87" t="n">
        <v>45404</v>
      </c>
      <c r="T1" s="87" t="n">
        <v>45405</v>
      </c>
      <c r="U1" s="87" t="n">
        <v>45406</v>
      </c>
      <c r="V1" s="87" t="n">
        <v>45407</v>
      </c>
      <c r="W1" s="87" t="n">
        <v>45408</v>
      </c>
      <c r="X1" s="87" t="n">
        <v>45409</v>
      </c>
      <c r="Y1" s="87" t="n">
        <v>45410</v>
      </c>
      <c r="Z1" s="87" t="n">
        <v>45411</v>
      </c>
      <c r="AA1" s="87" t="n">
        <v>45412</v>
      </c>
      <c r="AB1" s="88" t="n">
        <v>45413</v>
      </c>
      <c r="AC1" s="87" t="n">
        <v>45414</v>
      </c>
      <c r="AD1" s="87" t="n">
        <v>45415</v>
      </c>
      <c r="AE1" s="87" t="n">
        <v>45416</v>
      </c>
      <c r="AF1" s="87" t="n">
        <v>45417</v>
      </c>
      <c r="AG1" s="87" t="n">
        <v>45418</v>
      </c>
      <c r="AH1" s="87" t="n">
        <v>45419</v>
      </c>
      <c r="AI1" s="87" t="n">
        <v>45420</v>
      </c>
      <c r="AJ1" s="88" t="n">
        <v>45421</v>
      </c>
      <c r="AK1" s="87" t="n">
        <v>45422</v>
      </c>
      <c r="AL1" s="87" t="n">
        <v>45423</v>
      </c>
      <c r="AM1" s="87" t="n">
        <v>45424</v>
      </c>
      <c r="AN1" s="87" t="n">
        <v>45425</v>
      </c>
      <c r="AO1" s="87" t="n">
        <v>45426</v>
      </c>
      <c r="AP1" s="87" t="n">
        <v>45427</v>
      </c>
      <c r="AQ1" s="87" t="n">
        <v>45428</v>
      </c>
      <c r="AR1" s="87" t="n">
        <v>45429</v>
      </c>
      <c r="AS1" s="87" t="n">
        <v>45430</v>
      </c>
      <c r="AT1" s="87" t="n">
        <v>45431</v>
      </c>
      <c r="AU1" s="87" t="n">
        <v>45432</v>
      </c>
      <c r="AV1" s="87" t="n">
        <v>45433</v>
      </c>
      <c r="AW1" s="87" t="n">
        <v>45434</v>
      </c>
      <c r="AX1" s="87" t="n">
        <v>45435</v>
      </c>
      <c r="AY1" s="87" t="n">
        <v>45436</v>
      </c>
      <c r="AZ1" s="87" t="n">
        <v>45437</v>
      </c>
      <c r="BA1" s="87" t="n">
        <v>45438</v>
      </c>
      <c r="BB1" s="87" t="n">
        <v>45439</v>
      </c>
      <c r="BC1" s="87" t="n">
        <v>45440</v>
      </c>
      <c r="BD1" s="87" t="n">
        <v>45441</v>
      </c>
      <c r="BE1" s="88" t="n">
        <v>45442</v>
      </c>
      <c r="BF1" s="87" t="n">
        <v>45443</v>
      </c>
      <c r="BG1" s="87" t="n">
        <v>45444</v>
      </c>
      <c r="BH1" s="87" t="n">
        <v>45445</v>
      </c>
      <c r="BI1" s="87" t="n">
        <v>45446</v>
      </c>
      <c r="BJ1" s="87" t="n">
        <v>45447</v>
      </c>
      <c r="BK1" s="87" t="n">
        <v>45448</v>
      </c>
      <c r="BL1" s="87" t="n">
        <v>45449</v>
      </c>
      <c r="BM1" s="87" t="n">
        <v>45450</v>
      </c>
      <c r="BN1" s="83" t="s">
        <v>99</v>
      </c>
    </row>
    <row r="2" customFormat="false" ht="12.75" hidden="false" customHeight="false" outlineLevel="0" collapsed="false">
      <c r="A2" s="33" t="s">
        <v>16</v>
      </c>
      <c r="B2" s="34" t="s">
        <v>13</v>
      </c>
      <c r="C2" s="34"/>
      <c r="D2" s="34"/>
      <c r="E2" s="47"/>
      <c r="F2" s="48" t="s">
        <v>79</v>
      </c>
      <c r="G2" s="56" t="n">
        <f aca="false">Netzplan!G2</f>
        <v>5</v>
      </c>
      <c r="H2" s="57" t="n">
        <f aca="false">Netzplan!H2</f>
        <v>3</v>
      </c>
      <c r="I2" s="58" t="n">
        <f aca="false">Netzplan!I2</f>
        <v>1</v>
      </c>
      <c r="J2" s="89" t="n">
        <f aca="false">Netzplan!J2</f>
        <v>2</v>
      </c>
      <c r="K2" s="90" t="n">
        <f aca="false">SUM(L2:BM2)</f>
        <v>0</v>
      </c>
      <c r="L2" s="56"/>
      <c r="M2" s="56"/>
      <c r="N2" s="56"/>
      <c r="O2" s="56"/>
      <c r="P2" s="56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91"/>
      <c r="AC2" s="38"/>
      <c r="AD2" s="38"/>
      <c r="AE2" s="38"/>
      <c r="AF2" s="38"/>
      <c r="AG2" s="38"/>
      <c r="AH2" s="38"/>
      <c r="AI2" s="38"/>
      <c r="AJ2" s="91"/>
      <c r="AK2" s="38"/>
      <c r="AL2" s="38"/>
      <c r="AM2" s="38"/>
      <c r="AN2" s="38"/>
      <c r="AO2" s="38"/>
      <c r="AP2" s="38"/>
      <c r="AQ2" s="38"/>
      <c r="AR2" s="38"/>
      <c r="AS2" s="38"/>
      <c r="AT2" s="38"/>
      <c r="AU2" s="38"/>
      <c r="AV2" s="38"/>
      <c r="AW2" s="38"/>
      <c r="AX2" s="38"/>
      <c r="AY2" s="92"/>
      <c r="AZ2" s="38"/>
      <c r="BA2" s="38"/>
      <c r="BB2" s="38"/>
      <c r="BC2" s="38"/>
      <c r="BD2" s="38"/>
      <c r="BE2" s="91"/>
      <c r="BF2" s="92"/>
      <c r="BG2" s="38"/>
      <c r="BH2" s="38"/>
      <c r="BI2" s="38"/>
      <c r="BJ2" s="38"/>
      <c r="BK2" s="38"/>
      <c r="BL2" s="92"/>
      <c r="BM2" s="38"/>
    </row>
    <row r="3" customFormat="false" ht="12.75" hidden="false" customHeight="false" outlineLevel="0" collapsed="false">
      <c r="A3" s="36" t="s">
        <v>15</v>
      </c>
      <c r="B3" s="37" t="s">
        <v>12</v>
      </c>
      <c r="C3" s="37"/>
      <c r="D3" s="37"/>
      <c r="E3" s="55" t="s">
        <v>16</v>
      </c>
      <c r="F3" s="55" t="s">
        <v>80</v>
      </c>
      <c r="G3" s="56" t="n">
        <f aca="false">Netzplan!G3</f>
        <v>1</v>
      </c>
      <c r="H3" s="57" t="n">
        <f aca="false">Netzplan!H3</f>
        <v>2</v>
      </c>
      <c r="I3" s="58" t="n">
        <f aca="false">Netzplan!I3</f>
        <v>1</v>
      </c>
      <c r="J3" s="89" t="n">
        <f aca="false">Netzplan!J3</f>
        <v>1</v>
      </c>
      <c r="K3" s="90" t="n">
        <f aca="false">SUM(L3:BM3)</f>
        <v>0</v>
      </c>
      <c r="L3" s="38"/>
      <c r="M3" s="38"/>
      <c r="N3" s="38"/>
      <c r="O3" s="38"/>
      <c r="P3" s="38"/>
      <c r="Q3" s="38"/>
      <c r="R3" s="38"/>
      <c r="S3" s="56"/>
      <c r="T3" s="38"/>
      <c r="U3" s="38"/>
      <c r="V3" s="38"/>
      <c r="W3" s="38"/>
      <c r="X3" s="38"/>
      <c r="Y3" s="38"/>
      <c r="Z3" s="38"/>
      <c r="AA3" s="38"/>
      <c r="AB3" s="91"/>
      <c r="AC3" s="38"/>
      <c r="AD3" s="38"/>
      <c r="AE3" s="38"/>
      <c r="AF3" s="38"/>
      <c r="AG3" s="38"/>
      <c r="AH3" s="38"/>
      <c r="AI3" s="38"/>
      <c r="AJ3" s="91"/>
      <c r="AK3" s="38"/>
      <c r="AL3" s="38"/>
      <c r="AM3" s="38"/>
      <c r="AN3" s="38"/>
      <c r="AO3" s="38"/>
      <c r="AP3" s="38"/>
      <c r="AQ3" s="38"/>
      <c r="AR3" s="38"/>
      <c r="AS3" s="38"/>
      <c r="AT3" s="38"/>
      <c r="AU3" s="38"/>
      <c r="AV3" s="38"/>
      <c r="AW3" s="38"/>
      <c r="AX3" s="38"/>
      <c r="AY3" s="92"/>
      <c r="AZ3" s="38"/>
      <c r="BA3" s="38"/>
      <c r="BB3" s="38"/>
      <c r="BC3" s="38"/>
      <c r="BD3" s="38"/>
      <c r="BE3" s="91"/>
      <c r="BF3" s="92"/>
      <c r="BG3" s="38"/>
      <c r="BH3" s="38"/>
      <c r="BI3" s="38"/>
      <c r="BJ3" s="38"/>
      <c r="BK3" s="38"/>
      <c r="BL3" s="92"/>
      <c r="BM3" s="38"/>
    </row>
    <row r="4" customFormat="false" ht="12.75" hidden="false" customHeight="false" outlineLevel="0" collapsed="false">
      <c r="A4" s="36" t="s">
        <v>21</v>
      </c>
      <c r="B4" s="37" t="s">
        <v>18</v>
      </c>
      <c r="C4" s="37"/>
      <c r="D4" s="37"/>
      <c r="E4" s="55" t="s">
        <v>15</v>
      </c>
      <c r="F4" s="55" t="s">
        <v>33</v>
      </c>
      <c r="G4" s="56" t="n">
        <f aca="false">Netzplan!G4</f>
        <v>4</v>
      </c>
      <c r="H4" s="56" t="str">
        <f aca="false">Netzplan!H4</f>
        <v>1</v>
      </c>
      <c r="I4" s="58" t="n">
        <f aca="false">Netzplan!I4</f>
        <v>1</v>
      </c>
      <c r="J4" s="89" t="n">
        <f aca="false">Netzplan!J4</f>
        <v>4</v>
      </c>
      <c r="K4" s="90" t="n">
        <f aca="false">SUM(L4:BM4)</f>
        <v>0</v>
      </c>
      <c r="L4" s="38"/>
      <c r="M4" s="38"/>
      <c r="N4" s="38"/>
      <c r="O4" s="38"/>
      <c r="P4" s="38"/>
      <c r="Q4" s="38"/>
      <c r="R4" s="38"/>
      <c r="S4" s="38"/>
      <c r="T4" s="56"/>
      <c r="U4" s="56"/>
      <c r="V4" s="56"/>
      <c r="W4" s="56"/>
      <c r="X4" s="38"/>
      <c r="Y4" s="38"/>
      <c r="Z4" s="38"/>
      <c r="AA4" s="38"/>
      <c r="AB4" s="91"/>
      <c r="AC4" s="38"/>
      <c r="AD4" s="38"/>
      <c r="AE4" s="38"/>
      <c r="AF4" s="38"/>
      <c r="AG4" s="38"/>
      <c r="AH4" s="38"/>
      <c r="AI4" s="38"/>
      <c r="AJ4" s="91"/>
      <c r="AK4" s="38"/>
      <c r="AL4" s="38"/>
      <c r="AM4" s="38"/>
      <c r="AN4" s="38"/>
      <c r="AO4" s="38"/>
      <c r="AP4" s="38"/>
      <c r="AQ4" s="38"/>
      <c r="AR4" s="38"/>
      <c r="AS4" s="38"/>
      <c r="AT4" s="38"/>
      <c r="AU4" s="38"/>
      <c r="AV4" s="38"/>
      <c r="AW4" s="38"/>
      <c r="AX4" s="38"/>
      <c r="AY4" s="92"/>
      <c r="AZ4" s="38"/>
      <c r="BA4" s="38"/>
      <c r="BB4" s="38"/>
      <c r="BC4" s="38"/>
      <c r="BD4" s="38"/>
      <c r="BE4" s="91"/>
      <c r="BF4" s="92"/>
      <c r="BG4" s="38"/>
      <c r="BH4" s="38"/>
      <c r="BI4" s="38"/>
      <c r="BJ4" s="38"/>
      <c r="BK4" s="38"/>
      <c r="BL4" s="92"/>
      <c r="BM4" s="38"/>
    </row>
    <row r="5" customFormat="false" ht="12.75" hidden="false" customHeight="false" outlineLevel="0" collapsed="false">
      <c r="A5" s="36" t="s">
        <v>27</v>
      </c>
      <c r="B5" s="37" t="s">
        <v>24</v>
      </c>
      <c r="C5" s="37"/>
      <c r="D5" s="37"/>
      <c r="E5" s="55" t="s">
        <v>15</v>
      </c>
      <c r="F5" s="55" t="s">
        <v>32</v>
      </c>
      <c r="G5" s="56" t="n">
        <f aca="false">Netzplan!G5</f>
        <v>3</v>
      </c>
      <c r="H5" s="57" t="n">
        <f aca="false">Netzplan!H5</f>
        <v>2</v>
      </c>
      <c r="I5" s="58" t="n">
        <f aca="false">Netzplan!I5</f>
        <v>0.6</v>
      </c>
      <c r="J5" s="89" t="n">
        <f aca="false">Netzplan!J5</f>
        <v>3</v>
      </c>
      <c r="K5" s="90" t="n">
        <f aca="false">SUM(L5:BM5)</f>
        <v>0</v>
      </c>
      <c r="L5" s="38"/>
      <c r="M5" s="38"/>
      <c r="N5" s="38"/>
      <c r="O5" s="38"/>
      <c r="P5" s="38"/>
      <c r="Q5" s="38"/>
      <c r="R5" s="38"/>
      <c r="S5" s="38"/>
      <c r="T5" s="56"/>
      <c r="U5" s="56"/>
      <c r="V5" s="56"/>
      <c r="W5" s="38"/>
      <c r="X5" s="38"/>
      <c r="Y5" s="38"/>
      <c r="Z5" s="38"/>
      <c r="AA5" s="38"/>
      <c r="AB5" s="91"/>
      <c r="AC5" s="38"/>
      <c r="AD5" s="38"/>
      <c r="AE5" s="38"/>
      <c r="AF5" s="38"/>
      <c r="AG5" s="38"/>
      <c r="AH5" s="38"/>
      <c r="AI5" s="38"/>
      <c r="AJ5" s="91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92"/>
      <c r="AZ5" s="38"/>
      <c r="BA5" s="38"/>
      <c r="BB5" s="38"/>
      <c r="BC5" s="38"/>
      <c r="BD5" s="38"/>
      <c r="BE5" s="91"/>
      <c r="BF5" s="92"/>
      <c r="BG5" s="38"/>
      <c r="BH5" s="38"/>
      <c r="BI5" s="38"/>
      <c r="BJ5" s="38"/>
      <c r="BK5" s="38"/>
      <c r="BL5" s="92"/>
      <c r="BM5" s="38"/>
    </row>
    <row r="6" customFormat="false" ht="12.75" hidden="false" customHeight="false" outlineLevel="0" collapsed="false">
      <c r="A6" s="36" t="s">
        <v>32</v>
      </c>
      <c r="B6" s="37" t="s">
        <v>30</v>
      </c>
      <c r="C6" s="37"/>
      <c r="D6" s="37"/>
      <c r="E6" s="71" t="s">
        <v>27</v>
      </c>
      <c r="F6" s="71" t="s">
        <v>33</v>
      </c>
      <c r="G6" s="56" t="n">
        <f aca="false">Netzplan!G6</f>
        <v>7</v>
      </c>
      <c r="H6" s="57" t="n">
        <f aca="false">Netzplan!H6</f>
        <v>1</v>
      </c>
      <c r="I6" s="58" t="n">
        <f aca="false">Netzplan!I6</f>
        <v>1.5</v>
      </c>
      <c r="J6" s="89" t="n">
        <f aca="false">Netzplan!J6</f>
        <v>5</v>
      </c>
      <c r="K6" s="90" t="n">
        <f aca="false">SUM(L6:BM6)</f>
        <v>0</v>
      </c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56"/>
      <c r="X6" s="38"/>
      <c r="Y6" s="38"/>
      <c r="Z6" s="56"/>
      <c r="AA6" s="56"/>
      <c r="AB6" s="93"/>
      <c r="AC6" s="56"/>
      <c r="AD6" s="38"/>
      <c r="AE6" s="38"/>
      <c r="AF6" s="38"/>
      <c r="AG6" s="38"/>
      <c r="AH6" s="38"/>
      <c r="AI6" s="38"/>
      <c r="AJ6" s="91"/>
      <c r="AK6" s="38"/>
      <c r="AL6" s="38"/>
      <c r="AM6" s="38"/>
      <c r="AN6" s="38"/>
      <c r="AO6" s="38"/>
      <c r="AP6" s="38"/>
      <c r="AQ6" s="38"/>
      <c r="AR6" s="38"/>
      <c r="AS6" s="38"/>
      <c r="AT6" s="38"/>
      <c r="AU6" s="38"/>
      <c r="AV6" s="38"/>
      <c r="AW6" s="38"/>
      <c r="AX6" s="38"/>
      <c r="AY6" s="92"/>
      <c r="AZ6" s="38"/>
      <c r="BA6" s="38"/>
      <c r="BB6" s="38"/>
      <c r="BC6" s="38"/>
      <c r="BD6" s="38"/>
      <c r="BE6" s="91"/>
      <c r="BF6" s="92"/>
      <c r="BG6" s="38"/>
      <c r="BH6" s="38"/>
      <c r="BI6" s="38"/>
      <c r="BJ6" s="38"/>
      <c r="BK6" s="38"/>
      <c r="BL6" s="92"/>
      <c r="BM6" s="38"/>
    </row>
    <row r="7" customFormat="false" ht="12.75" hidden="false" customHeight="false" outlineLevel="0" collapsed="false">
      <c r="A7" s="36" t="s">
        <v>22</v>
      </c>
      <c r="B7" s="37" t="s">
        <v>19</v>
      </c>
      <c r="C7" s="37"/>
      <c r="D7" s="37"/>
      <c r="E7" s="55" t="s">
        <v>16</v>
      </c>
      <c r="F7" s="55" t="s">
        <v>28</v>
      </c>
      <c r="G7" s="56" t="n">
        <f aca="false">Netzplan!G7</f>
        <v>1</v>
      </c>
      <c r="H7" s="56" t="str">
        <f aca="false">Netzplan!H7</f>
        <v>1</v>
      </c>
      <c r="I7" s="58" t="n">
        <f aca="false">Netzplan!I7</f>
        <v>1</v>
      </c>
      <c r="J7" s="89" t="n">
        <f aca="false">Netzplan!J7</f>
        <v>1</v>
      </c>
      <c r="K7" s="90" t="n">
        <f aca="false">SUM(L7:BM7)</f>
        <v>0</v>
      </c>
      <c r="L7" s="38"/>
      <c r="M7" s="38"/>
      <c r="N7" s="38"/>
      <c r="O7" s="38"/>
      <c r="P7" s="38"/>
      <c r="Q7" s="38"/>
      <c r="R7" s="38"/>
      <c r="S7" s="56"/>
      <c r="T7" s="38"/>
      <c r="U7" s="38"/>
      <c r="V7" s="38"/>
      <c r="W7" s="38"/>
      <c r="X7" s="38"/>
      <c r="Y7" s="38"/>
      <c r="Z7" s="38"/>
      <c r="AA7" s="38"/>
      <c r="AB7" s="91"/>
      <c r="AC7" s="38"/>
      <c r="AD7" s="38"/>
      <c r="AE7" s="38"/>
      <c r="AF7" s="38"/>
      <c r="AG7" s="38"/>
      <c r="AH7" s="38"/>
      <c r="AI7" s="38"/>
      <c r="AJ7" s="91"/>
      <c r="AK7" s="38"/>
      <c r="AL7" s="38"/>
      <c r="AM7" s="38"/>
      <c r="AN7" s="38"/>
      <c r="AO7" s="38"/>
      <c r="AP7" s="38"/>
      <c r="AQ7" s="38"/>
      <c r="AR7" s="38"/>
      <c r="AS7" s="38"/>
      <c r="AT7" s="38"/>
      <c r="AU7" s="38"/>
      <c r="AV7" s="38"/>
      <c r="AW7" s="38"/>
      <c r="AX7" s="38"/>
      <c r="AY7" s="92"/>
      <c r="AZ7" s="38"/>
      <c r="BA7" s="38"/>
      <c r="BB7" s="38"/>
      <c r="BC7" s="38"/>
      <c r="BD7" s="38"/>
      <c r="BE7" s="91"/>
      <c r="BF7" s="92"/>
      <c r="BG7" s="38"/>
      <c r="BH7" s="38"/>
      <c r="BI7" s="38"/>
      <c r="BJ7" s="38"/>
      <c r="BK7" s="38"/>
      <c r="BL7" s="92"/>
      <c r="BM7" s="38"/>
    </row>
    <row r="8" customFormat="false" ht="12.75" hidden="false" customHeight="false" outlineLevel="0" collapsed="false">
      <c r="A8" s="36" t="s">
        <v>28</v>
      </c>
      <c r="B8" s="37" t="s">
        <v>25</v>
      </c>
      <c r="C8" s="37"/>
      <c r="D8" s="37"/>
      <c r="E8" s="71" t="s">
        <v>22</v>
      </c>
      <c r="F8" s="71" t="s">
        <v>82</v>
      </c>
      <c r="G8" s="56" t="n">
        <f aca="false">Netzplan!G8</f>
        <v>3</v>
      </c>
      <c r="H8" s="56" t="str">
        <f aca="false">Netzplan!H8</f>
        <v>1</v>
      </c>
      <c r="I8" s="58" t="n">
        <f aca="false">Netzplan!I8</f>
        <v>0.8</v>
      </c>
      <c r="J8" s="89" t="n">
        <f aca="false">Netzplan!J8</f>
        <v>4</v>
      </c>
      <c r="K8" s="90" t="n">
        <f aca="false">SUM(L8:BM8)</f>
        <v>0</v>
      </c>
      <c r="L8" s="38"/>
      <c r="M8" s="38"/>
      <c r="N8" s="38"/>
      <c r="O8" s="38"/>
      <c r="P8" s="38"/>
      <c r="Q8" s="38"/>
      <c r="R8" s="38"/>
      <c r="S8" s="38"/>
      <c r="T8" s="56"/>
      <c r="U8" s="56"/>
      <c r="V8" s="56"/>
      <c r="W8" s="38"/>
      <c r="X8" s="38"/>
      <c r="Y8" s="38"/>
      <c r="Z8" s="38"/>
      <c r="AA8" s="38"/>
      <c r="AB8" s="91"/>
      <c r="AC8" s="38"/>
      <c r="AD8" s="38"/>
      <c r="AE8" s="38"/>
      <c r="AF8" s="38"/>
      <c r="AG8" s="38"/>
      <c r="AH8" s="38"/>
      <c r="AI8" s="38"/>
      <c r="AJ8" s="91"/>
      <c r="AK8" s="38"/>
      <c r="AL8" s="38"/>
      <c r="AM8" s="38"/>
      <c r="AN8" s="38"/>
      <c r="AO8" s="38"/>
      <c r="AP8" s="38"/>
      <c r="AQ8" s="38"/>
      <c r="AR8" s="38"/>
      <c r="AS8" s="38"/>
      <c r="AT8" s="38"/>
      <c r="AU8" s="38"/>
      <c r="AV8" s="38"/>
      <c r="AW8" s="38"/>
      <c r="AX8" s="38"/>
      <c r="AY8" s="92"/>
      <c r="AZ8" s="38"/>
      <c r="BA8" s="38"/>
      <c r="BB8" s="38"/>
      <c r="BC8" s="38"/>
      <c r="BD8" s="38"/>
      <c r="BE8" s="91"/>
      <c r="BF8" s="92"/>
      <c r="BG8" s="38"/>
      <c r="BH8" s="38"/>
      <c r="BI8" s="38"/>
      <c r="BJ8" s="38"/>
      <c r="BK8" s="38"/>
      <c r="BL8" s="92"/>
      <c r="BM8" s="38"/>
    </row>
    <row r="9" customFormat="false" ht="12.75" hidden="false" customHeight="false" outlineLevel="0" collapsed="false">
      <c r="A9" s="36" t="s">
        <v>33</v>
      </c>
      <c r="B9" s="37" t="s">
        <v>31</v>
      </c>
      <c r="C9" s="37"/>
      <c r="D9" s="37"/>
      <c r="E9" s="71" t="s">
        <v>83</v>
      </c>
      <c r="F9" s="71" t="s">
        <v>35</v>
      </c>
      <c r="G9" s="56" t="n">
        <f aca="false">Netzplan!G9</f>
        <v>2</v>
      </c>
      <c r="H9" s="56" t="str">
        <f aca="false">Netzplan!H9</f>
        <v>1</v>
      </c>
      <c r="I9" s="58" t="n">
        <f aca="false">Netzplan!I9</f>
        <v>1.5</v>
      </c>
      <c r="J9" s="89" t="n">
        <f aca="false">Netzplan!J9</f>
        <v>1</v>
      </c>
      <c r="K9" s="90" t="n">
        <f aca="false">SUM(L9:BM9)</f>
        <v>0</v>
      </c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  <c r="AA9" s="38"/>
      <c r="AB9" s="91"/>
      <c r="AC9" s="38"/>
      <c r="AD9" s="56"/>
      <c r="AE9" s="38"/>
      <c r="AF9" s="38"/>
      <c r="AG9" s="56"/>
      <c r="AH9" s="38"/>
      <c r="AI9" s="38"/>
      <c r="AJ9" s="91"/>
      <c r="AK9" s="38"/>
      <c r="AL9" s="38"/>
      <c r="AM9" s="38"/>
      <c r="AN9" s="38"/>
      <c r="AO9" s="38"/>
      <c r="AP9" s="38"/>
      <c r="AQ9" s="38"/>
      <c r="AR9" s="38"/>
      <c r="AS9" s="38"/>
      <c r="AT9" s="38"/>
      <c r="AU9" s="38"/>
      <c r="AV9" s="38"/>
      <c r="AW9" s="38"/>
      <c r="AX9" s="38"/>
      <c r="AY9" s="92"/>
      <c r="AZ9" s="38"/>
      <c r="BA9" s="38"/>
      <c r="BB9" s="38"/>
      <c r="BC9" s="38"/>
      <c r="BD9" s="38"/>
      <c r="BE9" s="91"/>
      <c r="BF9" s="92"/>
      <c r="BG9" s="38"/>
      <c r="BH9" s="38"/>
      <c r="BI9" s="38"/>
      <c r="BJ9" s="38"/>
      <c r="BK9" s="38"/>
      <c r="BL9" s="92"/>
      <c r="BM9" s="38"/>
    </row>
    <row r="10" customFormat="false" ht="12.75" hidden="false" customHeight="false" outlineLevel="0" collapsed="false">
      <c r="A10" s="36" t="s">
        <v>35</v>
      </c>
      <c r="B10" s="37" t="s">
        <v>34</v>
      </c>
      <c r="C10" s="37"/>
      <c r="D10" s="37"/>
      <c r="E10" s="71" t="s">
        <v>33</v>
      </c>
      <c r="F10" s="71" t="s">
        <v>37</v>
      </c>
      <c r="G10" s="56" t="n">
        <f aca="false">Netzplan!G10</f>
        <v>2</v>
      </c>
      <c r="H10" s="56" t="str">
        <f aca="false">Netzplan!H10</f>
        <v>1</v>
      </c>
      <c r="I10" s="58" t="n">
        <f aca="false">Netzplan!I10</f>
        <v>1.5</v>
      </c>
      <c r="J10" s="89" t="n">
        <f aca="false">Netzplan!J10</f>
        <v>1</v>
      </c>
      <c r="K10" s="90" t="n">
        <f aca="false">SUM(L10:BM10)</f>
        <v>0</v>
      </c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  <c r="AA10" s="38"/>
      <c r="AB10" s="91"/>
      <c r="AC10" s="38"/>
      <c r="AD10" s="38"/>
      <c r="AE10" s="38"/>
      <c r="AF10" s="38"/>
      <c r="AG10" s="38"/>
      <c r="AH10" s="56"/>
      <c r="AI10" s="56"/>
      <c r="AJ10" s="91"/>
      <c r="AK10" s="38"/>
      <c r="AL10" s="38"/>
      <c r="AM10" s="38"/>
      <c r="AN10" s="38"/>
      <c r="AO10" s="38"/>
      <c r="AP10" s="38"/>
      <c r="AQ10" s="38"/>
      <c r="AR10" s="38"/>
      <c r="AS10" s="38"/>
      <c r="AT10" s="38"/>
      <c r="AU10" s="38"/>
      <c r="AV10" s="38"/>
      <c r="AW10" s="38"/>
      <c r="AX10" s="38"/>
      <c r="AY10" s="92"/>
      <c r="AZ10" s="38"/>
      <c r="BA10" s="38"/>
      <c r="BB10" s="38"/>
      <c r="BC10" s="38"/>
      <c r="BD10" s="38"/>
      <c r="BE10" s="91"/>
      <c r="BF10" s="92"/>
      <c r="BG10" s="38"/>
      <c r="BH10" s="38"/>
      <c r="BI10" s="38"/>
      <c r="BJ10" s="38"/>
      <c r="BK10" s="38"/>
      <c r="BL10" s="92"/>
      <c r="BM10" s="38"/>
    </row>
    <row r="11" customFormat="false" ht="12.75" hidden="false" customHeight="false" outlineLevel="0" collapsed="false">
      <c r="A11" s="36" t="s">
        <v>37</v>
      </c>
      <c r="B11" s="37" t="s">
        <v>36</v>
      </c>
      <c r="C11" s="37"/>
      <c r="D11" s="37"/>
      <c r="E11" s="71" t="s">
        <v>35</v>
      </c>
      <c r="F11" s="71" t="s">
        <v>23</v>
      </c>
      <c r="G11" s="56" t="n">
        <f aca="false">Netzplan!G11</f>
        <v>2</v>
      </c>
      <c r="H11" s="56" t="str">
        <f aca="false">Netzplan!H11</f>
        <v>1</v>
      </c>
      <c r="I11" s="58" t="n">
        <f aca="false">Netzplan!I11</f>
        <v>1.5</v>
      </c>
      <c r="J11" s="89" t="n">
        <f aca="false">Netzplan!J11</f>
        <v>1</v>
      </c>
      <c r="K11" s="90" t="n">
        <f aca="false">SUM(L11:BM11)</f>
        <v>0</v>
      </c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  <c r="AA11" s="38"/>
      <c r="AB11" s="91"/>
      <c r="AC11" s="38"/>
      <c r="AD11" s="38"/>
      <c r="AE11" s="38"/>
      <c r="AF11" s="38"/>
      <c r="AG11" s="38"/>
      <c r="AH11" s="38"/>
      <c r="AJ11" s="93"/>
      <c r="AK11" s="56"/>
      <c r="AL11" s="38"/>
      <c r="AM11" s="38"/>
      <c r="AN11" s="38"/>
      <c r="AO11" s="38"/>
      <c r="AP11" s="38"/>
      <c r="AQ11" s="38"/>
      <c r="AR11" s="38"/>
      <c r="AS11" s="38"/>
      <c r="AT11" s="38"/>
      <c r="AU11" s="38"/>
      <c r="AV11" s="38"/>
      <c r="AW11" s="38"/>
      <c r="AX11" s="38"/>
      <c r="AY11" s="92"/>
      <c r="AZ11" s="38"/>
      <c r="BA11" s="38"/>
      <c r="BB11" s="38"/>
      <c r="BC11" s="38"/>
      <c r="BD11" s="38"/>
      <c r="BE11" s="91"/>
      <c r="BF11" s="92"/>
      <c r="BG11" s="38"/>
      <c r="BH11" s="38"/>
      <c r="BI11" s="38"/>
      <c r="BJ11" s="38"/>
      <c r="BK11" s="38"/>
      <c r="BL11" s="92"/>
      <c r="BM11" s="38"/>
    </row>
    <row r="12" customFormat="false" ht="12.75" hidden="false" customHeight="false" outlineLevel="0" collapsed="false">
      <c r="A12" s="36" t="s">
        <v>17</v>
      </c>
      <c r="B12" s="37" t="s">
        <v>84</v>
      </c>
      <c r="C12" s="37"/>
      <c r="D12" s="37"/>
      <c r="E12" s="71" t="s">
        <v>28</v>
      </c>
      <c r="F12" s="71" t="s">
        <v>44</v>
      </c>
      <c r="G12" s="56" t="n">
        <f aca="false">Netzplan!G12</f>
        <v>10</v>
      </c>
      <c r="H12" s="57" t="n">
        <f aca="false">Netzplan!H12</f>
        <v>1</v>
      </c>
      <c r="I12" s="58" t="n">
        <f aca="false">Netzplan!I12</f>
        <v>0.5</v>
      </c>
      <c r="J12" s="89" t="n">
        <f aca="false">Netzplan!J12</f>
        <v>20</v>
      </c>
      <c r="K12" s="90" t="n">
        <f aca="false">SUM(L12:BM12)</f>
        <v>0</v>
      </c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56"/>
      <c r="X12" s="38"/>
      <c r="Y12" s="38"/>
      <c r="Z12" s="38"/>
      <c r="AA12" s="38"/>
      <c r="AB12" s="91"/>
      <c r="AC12" s="38"/>
      <c r="AD12" s="56"/>
      <c r="AE12" s="38"/>
      <c r="AF12" s="38"/>
      <c r="AG12" s="56"/>
      <c r="AH12" s="56"/>
      <c r="AI12" s="56"/>
      <c r="AJ12" s="93"/>
      <c r="AK12" s="56"/>
      <c r="AL12" s="38"/>
      <c r="AM12" s="38"/>
      <c r="AN12" s="38"/>
      <c r="AO12" s="38"/>
      <c r="AP12" s="38"/>
      <c r="AQ12" s="38"/>
      <c r="AR12" s="56"/>
      <c r="AS12" s="38"/>
      <c r="AT12" s="38"/>
      <c r="AU12" s="38"/>
      <c r="AV12" s="38"/>
      <c r="AW12" s="38"/>
      <c r="AX12" s="56"/>
      <c r="AY12" s="92"/>
      <c r="AZ12" s="38"/>
      <c r="BA12" s="38"/>
      <c r="BB12" s="38"/>
      <c r="BC12" s="38"/>
      <c r="BD12" s="38"/>
      <c r="BE12" s="91"/>
      <c r="BF12" s="92"/>
      <c r="BG12" s="38"/>
      <c r="BH12" s="38"/>
      <c r="BJ12" s="38"/>
      <c r="BK12" s="38"/>
      <c r="BL12" s="92"/>
      <c r="BM12" s="38"/>
    </row>
    <row r="13" customFormat="false" ht="12.75" hidden="false" customHeight="false" outlineLevel="0" collapsed="false">
      <c r="A13" s="36" t="s">
        <v>23</v>
      </c>
      <c r="B13" s="37" t="s">
        <v>20</v>
      </c>
      <c r="C13" s="37"/>
      <c r="D13" s="37"/>
      <c r="E13" s="71" t="s">
        <v>37</v>
      </c>
      <c r="F13" s="71" t="s">
        <v>41</v>
      </c>
      <c r="G13" s="56" t="n">
        <f aca="false">Netzplan!G13</f>
        <v>3</v>
      </c>
      <c r="H13" s="56" t="str">
        <f aca="false">Netzplan!H13</f>
        <v>1</v>
      </c>
      <c r="I13" s="58" t="n">
        <f aca="false">Netzplan!I13</f>
        <v>1.5</v>
      </c>
      <c r="J13" s="89" t="n">
        <f aca="false">Netzplan!J13</f>
        <v>2</v>
      </c>
      <c r="K13" s="90" t="n">
        <f aca="false">SUM(L13:BM13)</f>
        <v>0</v>
      </c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  <c r="AA13" s="38"/>
      <c r="AB13" s="91"/>
      <c r="AC13" s="38"/>
      <c r="AD13" s="38"/>
      <c r="AE13" s="38"/>
      <c r="AF13" s="38"/>
      <c r="AG13" s="38"/>
      <c r="AH13" s="38"/>
      <c r="AI13" s="38"/>
      <c r="AJ13" s="91"/>
      <c r="AL13" s="38"/>
      <c r="AM13" s="38"/>
      <c r="AN13" s="56"/>
      <c r="AO13" s="56"/>
      <c r="AP13" s="56"/>
      <c r="AQ13" s="38"/>
      <c r="AR13" s="38"/>
      <c r="AS13" s="38"/>
      <c r="AT13" s="38"/>
      <c r="AU13" s="38"/>
      <c r="AV13" s="38"/>
      <c r="AW13" s="38"/>
      <c r="AX13" s="38"/>
      <c r="AY13" s="92"/>
      <c r="AZ13" s="38"/>
      <c r="BA13" s="38"/>
      <c r="BB13" s="38"/>
      <c r="BC13" s="38"/>
      <c r="BD13" s="38"/>
      <c r="BE13" s="91"/>
      <c r="BF13" s="92"/>
      <c r="BG13" s="38"/>
      <c r="BH13" s="38"/>
      <c r="BI13" s="38"/>
      <c r="BJ13" s="38"/>
      <c r="BK13" s="38"/>
      <c r="BL13" s="92"/>
      <c r="BM13" s="38"/>
    </row>
    <row r="14" customFormat="false" ht="12.75" hidden="false" customHeight="false" outlineLevel="0" collapsed="false">
      <c r="A14" s="36" t="s">
        <v>41</v>
      </c>
      <c r="B14" s="37" t="s">
        <v>40</v>
      </c>
      <c r="C14" s="37"/>
      <c r="D14" s="37"/>
      <c r="E14" s="71" t="s">
        <v>23</v>
      </c>
      <c r="F14" s="71" t="s">
        <v>29</v>
      </c>
      <c r="G14" s="56" t="n">
        <f aca="false">Netzplan!G14</f>
        <v>3</v>
      </c>
      <c r="H14" s="56" t="str">
        <f aca="false">Netzplan!H14</f>
        <v>1</v>
      </c>
      <c r="I14" s="58" t="n">
        <f aca="false">Netzplan!I14</f>
        <v>1.5</v>
      </c>
      <c r="J14" s="89" t="n">
        <f aca="false">Netzplan!J14</f>
        <v>2</v>
      </c>
      <c r="K14" s="90" t="n">
        <f aca="false">SUM(L14:BM14)</f>
        <v>0</v>
      </c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8"/>
      <c r="AB14" s="91"/>
      <c r="AC14" s="38"/>
      <c r="AD14" s="38"/>
      <c r="AE14" s="38"/>
      <c r="AF14" s="38"/>
      <c r="AG14" s="38"/>
      <c r="AH14" s="38"/>
      <c r="AI14" s="38"/>
      <c r="AJ14" s="91"/>
      <c r="AK14" s="38"/>
      <c r="AL14" s="38"/>
      <c r="AM14" s="38"/>
      <c r="AN14" s="38"/>
      <c r="AO14" s="38"/>
      <c r="AQ14" s="56"/>
      <c r="AR14" s="56"/>
      <c r="AS14" s="38"/>
      <c r="AT14" s="38"/>
      <c r="AU14" s="56"/>
      <c r="AV14" s="38"/>
      <c r="AW14" s="38"/>
      <c r="AX14" s="38"/>
      <c r="AY14" s="92"/>
      <c r="AZ14" s="38"/>
      <c r="BA14" s="38"/>
      <c r="BB14" s="38"/>
      <c r="BC14" s="38"/>
      <c r="BD14" s="38"/>
      <c r="BE14" s="91"/>
      <c r="BF14" s="92"/>
      <c r="BG14" s="38"/>
      <c r="BH14" s="38"/>
      <c r="BI14" s="38"/>
      <c r="BJ14" s="38"/>
      <c r="BK14" s="38"/>
      <c r="BL14" s="92"/>
      <c r="BM14" s="38"/>
    </row>
    <row r="15" customFormat="false" ht="12.75" hidden="false" customHeight="false" outlineLevel="0" collapsed="false">
      <c r="A15" s="36" t="s">
        <v>29</v>
      </c>
      <c r="B15" s="37" t="s">
        <v>26</v>
      </c>
      <c r="C15" s="37"/>
      <c r="D15" s="37"/>
      <c r="E15" s="71" t="s">
        <v>41</v>
      </c>
      <c r="F15" s="71" t="s">
        <v>43</v>
      </c>
      <c r="G15" s="56" t="n">
        <f aca="false">Netzplan!G15</f>
        <v>1</v>
      </c>
      <c r="H15" s="56" t="str">
        <f aca="false">Netzplan!H15</f>
        <v>1</v>
      </c>
      <c r="I15" s="58" t="n">
        <f aca="false">Netzplan!I15</f>
        <v>1.5</v>
      </c>
      <c r="J15" s="89" t="n">
        <f aca="false">Netzplan!J15</f>
        <v>1</v>
      </c>
      <c r="K15" s="90" t="n">
        <f aca="false">SUM(L15:BM15)</f>
        <v>0</v>
      </c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  <c r="AA15" s="38"/>
      <c r="AB15" s="91"/>
      <c r="AC15" s="38"/>
      <c r="AD15" s="38"/>
      <c r="AE15" s="38"/>
      <c r="AF15" s="38"/>
      <c r="AG15" s="38"/>
      <c r="AH15" s="38"/>
      <c r="AI15" s="38"/>
      <c r="AJ15" s="91"/>
      <c r="AK15" s="38"/>
      <c r="AL15" s="38"/>
      <c r="AM15" s="38"/>
      <c r="AN15" s="38"/>
      <c r="AO15" s="38"/>
      <c r="AP15" s="38"/>
      <c r="AQ15" s="38"/>
      <c r="AR15" s="38"/>
      <c r="AS15" s="38"/>
      <c r="AT15" s="38"/>
      <c r="AU15" s="38"/>
      <c r="AV15" s="56"/>
      <c r="AW15" s="38"/>
      <c r="AX15" s="38"/>
      <c r="AY15" s="92"/>
      <c r="AZ15" s="38"/>
      <c r="BA15" s="38"/>
      <c r="BB15" s="38"/>
      <c r="BC15" s="38"/>
      <c r="BD15" s="38"/>
      <c r="BE15" s="91"/>
      <c r="BF15" s="92"/>
      <c r="BG15" s="38"/>
      <c r="BH15" s="38"/>
      <c r="BI15" s="38"/>
      <c r="BJ15" s="38"/>
      <c r="BK15" s="38"/>
      <c r="BL15" s="92"/>
      <c r="BM15" s="38"/>
    </row>
    <row r="16" customFormat="false" ht="12.75" hidden="false" customHeight="false" outlineLevel="0" collapsed="false">
      <c r="A16" s="36" t="s">
        <v>43</v>
      </c>
      <c r="B16" s="37" t="s">
        <v>42</v>
      </c>
      <c r="C16" s="37"/>
      <c r="D16" s="37"/>
      <c r="E16" s="71" t="s">
        <v>29</v>
      </c>
      <c r="F16" s="71" t="s">
        <v>44</v>
      </c>
      <c r="G16" s="56" t="n">
        <f aca="false">Netzplan!G16</f>
        <v>5</v>
      </c>
      <c r="H16" s="56" t="str">
        <f aca="false">Netzplan!H16</f>
        <v>1</v>
      </c>
      <c r="I16" s="58" t="n">
        <f aca="false">Netzplan!I16</f>
        <v>1.5</v>
      </c>
      <c r="J16" s="89" t="n">
        <f aca="false">Netzplan!J16</f>
        <v>3</v>
      </c>
      <c r="K16" s="90" t="n">
        <f aca="false">SUM(L16:BM16)</f>
        <v>0</v>
      </c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  <c r="AA16" s="38"/>
      <c r="AB16" s="91"/>
      <c r="AC16" s="38"/>
      <c r="AD16" s="38"/>
      <c r="AE16" s="38"/>
      <c r="AF16" s="38"/>
      <c r="AG16" s="38"/>
      <c r="AH16" s="38"/>
      <c r="AI16" s="38"/>
      <c r="AJ16" s="91"/>
      <c r="AK16" s="38"/>
      <c r="AL16" s="38"/>
      <c r="AM16" s="38"/>
      <c r="AN16" s="38"/>
      <c r="AO16" s="38"/>
      <c r="AP16" s="38"/>
      <c r="AQ16" s="38"/>
      <c r="AR16" s="38"/>
      <c r="AS16" s="38"/>
      <c r="AT16" s="38"/>
      <c r="AU16" s="38"/>
      <c r="AV16" s="38"/>
      <c r="AW16" s="56"/>
      <c r="AX16" s="56"/>
      <c r="AY16" s="92"/>
      <c r="AZ16" s="38"/>
      <c r="BA16" s="38"/>
      <c r="BB16" s="56"/>
      <c r="BC16" s="38"/>
      <c r="BD16" s="38"/>
      <c r="BE16" s="91"/>
      <c r="BF16" s="92"/>
      <c r="BG16" s="38"/>
      <c r="BH16" s="38"/>
      <c r="BI16" s="38"/>
      <c r="BK16" s="38"/>
      <c r="BL16" s="92"/>
      <c r="BM16" s="38"/>
    </row>
    <row r="17" customFormat="false" ht="12.75" hidden="false" customHeight="false" outlineLevel="0" collapsed="false">
      <c r="A17" s="40" t="s">
        <v>44</v>
      </c>
      <c r="B17" s="41" t="s">
        <v>45</v>
      </c>
      <c r="C17" s="41"/>
      <c r="D17" s="41"/>
      <c r="E17" s="77" t="s">
        <v>85</v>
      </c>
      <c r="F17" s="78"/>
      <c r="G17" s="79" t="n">
        <f aca="false">Netzplan!G17</f>
        <v>1</v>
      </c>
      <c r="H17" s="79" t="str">
        <f aca="false">Netzplan!H17</f>
        <v>1</v>
      </c>
      <c r="I17" s="94" t="n">
        <f aca="false">Netzplan!I17</f>
        <v>1</v>
      </c>
      <c r="J17" s="95" t="n">
        <f aca="false">Netzplan!J17</f>
        <v>1</v>
      </c>
      <c r="K17" s="90" t="n">
        <f aca="false">SUM(L17:BM17)</f>
        <v>0</v>
      </c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  <c r="AA17" s="42"/>
      <c r="AB17" s="96"/>
      <c r="AC17" s="42"/>
      <c r="AD17" s="42"/>
      <c r="AE17" s="42"/>
      <c r="AF17" s="42"/>
      <c r="AG17" s="42"/>
      <c r="AH17" s="42"/>
      <c r="AI17" s="42"/>
      <c r="AJ17" s="96"/>
      <c r="AK17" s="42"/>
      <c r="AL17" s="42"/>
      <c r="AM17" s="42"/>
      <c r="AN17" s="42"/>
      <c r="AO17" s="42"/>
      <c r="AP17" s="42"/>
      <c r="AQ17" s="42"/>
      <c r="AR17" s="42"/>
      <c r="AS17" s="42"/>
      <c r="AT17" s="42"/>
      <c r="AU17" s="42"/>
      <c r="AV17" s="42"/>
      <c r="AW17" s="42"/>
      <c r="AX17" s="42"/>
      <c r="AY17" s="97"/>
      <c r="AZ17" s="42"/>
      <c r="BA17" s="42"/>
      <c r="BB17" s="42"/>
      <c r="BC17" s="56"/>
      <c r="BD17" s="42"/>
      <c r="BE17" s="96"/>
      <c r="BF17" s="97"/>
      <c r="BG17" s="42"/>
      <c r="BH17" s="42"/>
      <c r="BI17" s="42"/>
      <c r="BJ17" s="42"/>
      <c r="BK17" s="42"/>
      <c r="BL17" s="97"/>
      <c r="BM17" s="42"/>
    </row>
  </sheetData>
  <mergeCells count="17">
    <mergeCell ref="B1:D1"/>
    <mergeCell ref="B2:D2"/>
    <mergeCell ref="B3:D3"/>
    <mergeCell ref="B4:D4"/>
    <mergeCell ref="B5:D5"/>
    <mergeCell ref="B6:D6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  <mergeCell ref="B17:D17"/>
  </mergeCells>
  <conditionalFormatting sqref="L2:BM17 L1:L17 M1:BM1">
    <cfRule type="expression" priority="2" aboveAverage="0" equalAverage="0" bottom="0" percent="0" rank="0" text="" dxfId="17">
      <formula>IF(OR(WEEKDAY(M$1)=7,WEEKDAY(M$1)=1),1,0)</formula>
    </cfRule>
  </conditionalFormatting>
  <conditionalFormatting sqref="L2:BM17">
    <cfRule type="cellIs" priority="4" operator="equal" aboveAverage="0" equalAverage="0" bottom="0" percent="0" rank="0" text="" dxfId="19">
      <formula>1</formula>
    </cfRule>
  </conditionalFormatting>
  <conditionalFormatting sqref="K2:K17">
    <cfRule type="expression" priority="5" aboveAverage="0" equalAverage="0" bottom="0" percent="0" rank="0" text="" dxfId="20">
      <formula>IF(K2&lt;&gt;J2,TRUE())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" id="{A119ED65-525F-4F8C-99DC-EB30D5CCA054}">
            <xm:f>ISNUMBER(_xlfn.xmatch(M$1,Feiertage!$A$1:$A$29,0))</xm:f>
            <x14:dxf>
              <font>
                <name val="Arial"/>
                <charset val="1"/>
                <family val="2"/>
                <color rgb="FFFFFFFF"/>
              </font>
              <fill>
                <patternFill>
                  <bgColor rgb="FF7030A0"/>
                </patternFill>
              </fill>
            </x14:dxf>
          </x14:cfRule>
          <xm:sqref>L2:BM17 L1:L17 M1:BM1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048576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F4" activeCellId="0" sqref="F4"/>
    </sheetView>
  </sheetViews>
  <sheetFormatPr defaultColWidth="10.6796875" defaultRowHeight="12.75" zeroHeight="false" outlineLevelRow="0" outlineLevelCol="0"/>
  <cols>
    <col collapsed="false" customWidth="true" hidden="false" outlineLevel="0" max="1" min="1" style="98" width="8.84"/>
    <col collapsed="false" customWidth="true" hidden="false" outlineLevel="0" max="2" min="2" style="0" width="23.71"/>
    <col collapsed="false" customWidth="true" hidden="false" outlineLevel="0" max="3" min="3" style="0" width="23.96"/>
    <col collapsed="false" customWidth="true" hidden="false" outlineLevel="0" max="4" min="4" style="0" width="11.53"/>
    <col collapsed="false" customWidth="true" hidden="false" outlineLevel="0" max="5" min="5" style="0" width="32.84"/>
  </cols>
  <sheetData>
    <row r="1" customFormat="false" ht="12.75" hidden="false" customHeight="false" outlineLevel="0" collapsed="false">
      <c r="A1" s="98" t="s">
        <v>100</v>
      </c>
      <c r="B1" s="83" t="s">
        <v>101</v>
      </c>
    </row>
    <row r="2" customFormat="false" ht="12.75" hidden="false" customHeight="false" outlineLevel="0" collapsed="false">
      <c r="A2" s="99" t="n">
        <v>45297</v>
      </c>
      <c r="B2" s="98" t="s">
        <v>102</v>
      </c>
      <c r="C2" s="100" t="s">
        <v>103</v>
      </c>
      <c r="E2" s="100" t="s">
        <v>104</v>
      </c>
      <c r="F2" s="101" t="n">
        <v>45413</v>
      </c>
      <c r="G2" s="101" t="n">
        <v>45414</v>
      </c>
    </row>
    <row r="3" customFormat="false" ht="12.75" hidden="false" customHeight="false" outlineLevel="0" collapsed="false">
      <c r="A3" s="99" t="n">
        <v>45359</v>
      </c>
      <c r="B3" s="98" t="s">
        <v>105</v>
      </c>
      <c r="C3" s="100" t="s">
        <v>106</v>
      </c>
      <c r="D3" s="100" t="s">
        <v>107</v>
      </c>
      <c r="E3" s="100" t="s">
        <v>108</v>
      </c>
    </row>
    <row r="4" customFormat="false" ht="12.75" hidden="false" customHeight="false" outlineLevel="0" collapsed="false">
      <c r="A4" s="99" t="n">
        <v>45380</v>
      </c>
      <c r="B4" s="98" t="s">
        <v>109</v>
      </c>
      <c r="C4" s="100" t="s">
        <v>110</v>
      </c>
      <c r="D4" s="100" t="s">
        <v>107</v>
      </c>
      <c r="E4" s="100" t="s">
        <v>111</v>
      </c>
    </row>
    <row r="5" customFormat="false" ht="12.75" hidden="false" customHeight="false" outlineLevel="0" collapsed="false">
      <c r="A5" s="99" t="n">
        <v>45383</v>
      </c>
      <c r="B5" s="98" t="s">
        <v>112</v>
      </c>
      <c r="C5" s="100" t="s">
        <v>113</v>
      </c>
      <c r="D5" s="100" t="s">
        <v>107</v>
      </c>
      <c r="E5" s="100" t="s">
        <v>111</v>
      </c>
    </row>
    <row r="6" customFormat="false" ht="12.75" hidden="false" customHeight="false" outlineLevel="0" collapsed="false">
      <c r="A6" s="99" t="n">
        <v>45413</v>
      </c>
      <c r="B6" s="98" t="s">
        <v>114</v>
      </c>
      <c r="C6" s="100" t="s">
        <v>115</v>
      </c>
      <c r="E6" s="100" t="s">
        <v>111</v>
      </c>
    </row>
    <row r="7" customFormat="false" ht="12.75" hidden="false" customHeight="false" outlineLevel="0" collapsed="false">
      <c r="A7" s="99" t="n">
        <v>45421</v>
      </c>
      <c r="B7" s="98" t="s">
        <v>116</v>
      </c>
      <c r="C7" s="100" t="s">
        <v>117</v>
      </c>
      <c r="D7" s="100" t="s">
        <v>118</v>
      </c>
      <c r="E7" s="100" t="s">
        <v>111</v>
      </c>
    </row>
    <row r="8" customFormat="false" ht="12.75" hidden="false" customHeight="false" outlineLevel="0" collapsed="false">
      <c r="A8" s="99" t="n">
        <v>45432</v>
      </c>
      <c r="B8" s="98" t="s">
        <v>119</v>
      </c>
      <c r="C8" s="100" t="s">
        <v>120</v>
      </c>
      <c r="D8" s="100" t="s">
        <v>107</v>
      </c>
      <c r="E8" s="100" t="s">
        <v>111</v>
      </c>
    </row>
    <row r="9" customFormat="false" ht="12.75" hidden="false" customHeight="false" outlineLevel="0" collapsed="false">
      <c r="A9" s="99" t="n">
        <v>45442</v>
      </c>
      <c r="B9" s="98" t="s">
        <v>121</v>
      </c>
      <c r="C9" s="100" t="s">
        <v>122</v>
      </c>
      <c r="D9" s="100" t="s">
        <v>118</v>
      </c>
      <c r="E9" s="100" t="s">
        <v>123</v>
      </c>
    </row>
    <row r="10" customFormat="false" ht="12.75" hidden="false" customHeight="false" outlineLevel="0" collapsed="false">
      <c r="A10" s="99" t="n">
        <v>45519</v>
      </c>
      <c r="B10" s="98" t="s">
        <v>124</v>
      </c>
      <c r="C10" s="100" t="s">
        <v>125</v>
      </c>
      <c r="D10" s="100" t="s">
        <v>118</v>
      </c>
      <c r="E10" s="100" t="s">
        <v>126</v>
      </c>
    </row>
    <row r="11" customFormat="false" ht="12.75" hidden="false" customHeight="false" outlineLevel="0" collapsed="false">
      <c r="A11" s="99" t="n">
        <v>45555</v>
      </c>
      <c r="B11" s="98" t="s">
        <v>127</v>
      </c>
      <c r="C11" s="100" t="s">
        <v>128</v>
      </c>
      <c r="D11" s="100" t="s">
        <v>107</v>
      </c>
      <c r="E11" s="100" t="s">
        <v>129</v>
      </c>
    </row>
    <row r="12" customFormat="false" ht="12.75" hidden="false" customHeight="false" outlineLevel="0" collapsed="false">
      <c r="A12" s="99" t="n">
        <v>45568</v>
      </c>
      <c r="B12" s="98" t="s">
        <v>130</v>
      </c>
      <c r="C12" s="100" t="s">
        <v>131</v>
      </c>
      <c r="D12" s="100" t="s">
        <v>118</v>
      </c>
      <c r="E12" s="100" t="s">
        <v>111</v>
      </c>
    </row>
    <row r="13" customFormat="false" ht="12.75" hidden="false" customHeight="false" outlineLevel="0" collapsed="false">
      <c r="A13" s="99" t="n">
        <v>45596</v>
      </c>
      <c r="B13" s="98" t="s">
        <v>132</v>
      </c>
      <c r="C13" s="100" t="s">
        <v>133</v>
      </c>
      <c r="D13" s="100" t="s">
        <v>118</v>
      </c>
      <c r="E13" s="98" t="s">
        <v>134</v>
      </c>
    </row>
    <row r="14" customFormat="false" ht="12.75" hidden="false" customHeight="false" outlineLevel="0" collapsed="false">
      <c r="A14" s="101" t="n">
        <v>45597</v>
      </c>
      <c r="B14" s="98" t="s">
        <v>135</v>
      </c>
      <c r="C14" s="100" t="s">
        <v>133</v>
      </c>
      <c r="D14" s="100" t="s">
        <v>107</v>
      </c>
      <c r="E14" s="100" t="s">
        <v>136</v>
      </c>
    </row>
    <row r="15" customFormat="false" ht="12.75" hidden="false" customHeight="false" outlineLevel="0" collapsed="false">
      <c r="A15" s="101" t="n">
        <v>45616</v>
      </c>
      <c r="B15" s="98" t="s">
        <v>137</v>
      </c>
      <c r="C15" s="100" t="s">
        <v>138</v>
      </c>
      <c r="E15" s="100" t="s">
        <v>139</v>
      </c>
    </row>
    <row r="16" customFormat="false" ht="12.75" hidden="false" customHeight="false" outlineLevel="0" collapsed="false">
      <c r="A16" s="101" t="n">
        <v>45651</v>
      </c>
      <c r="B16" s="98" t="s">
        <v>140</v>
      </c>
      <c r="C16" s="100" t="s">
        <v>141</v>
      </c>
      <c r="D16" s="100" t="s">
        <v>111</v>
      </c>
    </row>
    <row r="17" customFormat="false" ht="12.75" hidden="false" customHeight="false" outlineLevel="0" collapsed="false">
      <c r="A17" s="101" t="n">
        <v>45652</v>
      </c>
      <c r="B17" s="98" t="s">
        <v>142</v>
      </c>
      <c r="C17" s="100" t="s">
        <v>141</v>
      </c>
      <c r="D17" s="100" t="s">
        <v>118</v>
      </c>
      <c r="E17" s="100" t="s">
        <v>111</v>
      </c>
      <c r="F17" s="100" t="s">
        <v>143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</TotalTime>
  <Application>LibreOffice/24.2.2.2$Linux_X86_64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2021-11-08T08:45:00Z</dcterms:created>
  <dc:creator>Sebastian Meisel</dc:creator>
  <dc:description/>
  <dc:language>de-DE</dc:language>
  <cp:lastModifiedBy/>
  <dcterms:modified xsi:type="dcterms:W3CDTF">2024-04-17T09:37:49Z</dcterms:modified>
  <cp:revision>26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