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SP" sheetId="1" state="visible" r:id="rId2"/>
    <sheet name="Netzpla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<sst xmlns="http://schemas.openxmlformats.org/spreadsheetml/2006/main" count="226" uniqueCount="76">
  <si>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</si>
  <si>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</si>
  <si>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</si>
  <si>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</si>
  <si>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</si>
  <si>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</si>
  <si>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</si>
  <si>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</si>
  <si>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</si>
  <si>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</si>
  <si>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</si>
  <si>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</si>
  <si>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</si>
  <si>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</si>
  <si>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</si>
  <si>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</si>
  <si>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</si>
  <si>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</si>
  <si>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</si>
  <si>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</si>
  <si>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</si>
  <si>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</si>
  <si>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</si>
  <si>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</si>
  <si>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</si>
  <si>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</si>
  <si>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</si>
  <si>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</si>
  <si>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</si>
  <si>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</si>
  <si>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</si>
  <si>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</si>
  <si>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</si>
  <si>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</si>
  <si>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</si>
  <si>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</si>
  <si>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</si>
  <si>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</si>
  <si>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</si>
  <si>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</si>
  <si>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</si>
  <si>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</si>
  <si>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</si>
  <si>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</si>
  <si>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</si>
  <si>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</si>
  <si>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</si>
  <si>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</si>
  <si>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</si>
  <si>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</si>
  <si>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</si>
  <si>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</si>
  <si>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</si>
  <si>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</si>
  <si>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</si>
  <si>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</si>
  <si>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</si>
  <si>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</si>
  <si>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</si>
  <si>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Früheste</t>
  </si>
  <si>
    <t xml:space="preserve">Anfangszeit</t>
  </si>
  <si>
    <t xml:space="preserve">Endzeit</t>
  </si>
  <si>
    <t xml:space="preserve">Gesamtpuffer</t>
  </si>
  <si>
    <t xml:space="preserve">Freier Puffer</t>
  </si>
  <si>
    <t xml:space="preserve">Späteste</t>
  </si>
  <si>
    <t xml:space="preserve">FAZ</t>
  </si>
  <si>
    <t xml:space="preserve">FEZ</t>
  </si>
  <si>
    <t xml:space="preserve">ID</t>
  </si>
  <si>
    <t xml:space="preserve">D</t>
  </si>
  <si>
    <t xml:space="preserve">GP</t>
  </si>
  <si>
    <t xml:space="preserve">FP</t>
  </si>
  <si>
    <t xml:space="preserve">SAZ</t>
  </si>
  <si>
    <t xml:space="preserve">SEZ</t>
  </si>
  <si>
    <t xml:space="preserve">=</t>
  </si>
  <si>
    <t xml:space="preserve">FEZ_Vorgänger</t>
  </si>
  <si>
    <t xml:space="preserve">FAZ + 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</si>
</sst>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BF00"/>
        <bgColor rgb="FFFF8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CCCCFF"/>
      </patternFill>
    </fill>
    <fill>
      <patternFill patternType="solid">
        <fgColor rgb="FFE8E8E8"/>
        <bgColor rgb="FFEEEEEE"/>
      </patternFill>
    </fill>
    <fill>
      <patternFill patternType="solid">
        <fgColor rgb="FF00A933"/>
        <bgColor rgb="FF008000"/>
      </patternFill>
    </fill>
    <fill>
      <patternFill patternType="solid">
        <fgColor rgb="FFFF8000"/>
        <bgColor rgb="FFFF66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1"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906480</xdr:colOff>
      <xdr:row>2</xdr:row>
      <xdr:rowOff>154440</xdr:rowOff>
    </xdr:from>
    <xdr:to>
      <xdr:col>12</xdr:col>
      <xdr:colOff>10800</xdr:colOff>
      <xdr:row>2</xdr:row>
      <xdr:rowOff>154440</xdr:rowOff>
    </xdr:to>
    <xdr:sp>
      <xdr:nvSpPr>
        <xdr:cNvPr id="0" name=""/>
        <xdr:cNvSpPr/>
      </xdr:nvSpPr>
      <xdr:spPr>
        <a:xfrm flipH="1">
          <a:off x="5462280" y="479520"/>
          <a:ext cx="550080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1" name=""/>
        <xdr:cNvSpPr/>
      </xdr:nvSpPr>
      <xdr:spPr>
        <a:xfrm>
          <a:off x="546264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906120</xdr:colOff>
      <xdr:row>3</xdr:row>
      <xdr:rowOff>720</xdr:rowOff>
    </xdr:from>
    <xdr:to>
      <xdr:col>5</xdr:col>
      <xdr:colOff>906120</xdr:colOff>
      <xdr:row>4</xdr:row>
      <xdr:rowOff>8640</xdr:rowOff>
    </xdr:to>
    <xdr:sp>
      <xdr:nvSpPr>
        <xdr:cNvPr id="2" name=""/>
        <xdr:cNvSpPr/>
      </xdr:nvSpPr>
      <xdr:spPr>
        <a:xfrm>
          <a:off x="5461920" y="4881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6</xdr:row>
      <xdr:rowOff>4680</xdr:rowOff>
    </xdr:from>
    <xdr:to>
      <xdr:col>6</xdr:col>
      <xdr:colOff>0</xdr:colOff>
      <xdr:row>7</xdr:row>
      <xdr:rowOff>12960</xdr:rowOff>
    </xdr:to>
    <xdr:sp>
      <xdr:nvSpPr>
        <xdr:cNvPr id="3" name=""/>
        <xdr:cNvSpPr/>
      </xdr:nvSpPr>
      <xdr:spPr>
        <a:xfrm>
          <a:off x="5469840" y="11253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9</xdr:row>
      <xdr:rowOff>4680</xdr:rowOff>
    </xdr:from>
    <xdr:to>
      <xdr:col>6</xdr:col>
      <xdr:colOff>0</xdr:colOff>
      <xdr:row>10</xdr:row>
      <xdr:rowOff>12600</xdr:rowOff>
    </xdr:to>
    <xdr:sp>
      <xdr:nvSpPr>
        <xdr:cNvPr id="4" name=""/>
        <xdr:cNvSpPr/>
      </xdr:nvSpPr>
      <xdr:spPr>
        <a:xfrm>
          <a:off x="5469840" y="16128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12</xdr:row>
      <xdr:rowOff>3960</xdr:rowOff>
    </xdr:from>
    <xdr:to>
      <xdr:col>6</xdr:col>
      <xdr:colOff>0</xdr:colOff>
      <xdr:row>13</xdr:row>
      <xdr:rowOff>11880</xdr:rowOff>
    </xdr:to>
    <xdr:sp>
      <xdr:nvSpPr>
        <xdr:cNvPr id="5" name=""/>
        <xdr:cNvSpPr/>
      </xdr:nvSpPr>
      <xdr:spPr>
        <a:xfrm>
          <a:off x="5469840" y="209988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15</xdr:row>
      <xdr:rowOff>3600</xdr:rowOff>
    </xdr:from>
    <xdr:to>
      <xdr:col>6</xdr:col>
      <xdr:colOff>0</xdr:colOff>
      <xdr:row>16</xdr:row>
      <xdr:rowOff>11880</xdr:rowOff>
    </xdr:to>
    <xdr:sp>
      <xdr:nvSpPr>
        <xdr:cNvPr id="6" name=""/>
        <xdr:cNvSpPr/>
      </xdr:nvSpPr>
      <xdr:spPr>
        <a:xfrm>
          <a:off x="5469840" y="25873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2</xdr:row>
      <xdr:rowOff>-360</xdr:rowOff>
    </xdr:from>
    <xdr:to>
      <xdr:col>9</xdr:col>
      <xdr:colOff>0</xdr:colOff>
      <xdr:row>3</xdr:row>
      <xdr:rowOff>7920</xdr:rowOff>
    </xdr:to>
    <xdr:sp>
      <xdr:nvSpPr>
        <xdr:cNvPr id="7" name=""/>
        <xdr:cNvSpPr/>
      </xdr:nvSpPr>
      <xdr:spPr>
        <a:xfrm>
          <a:off x="8210880" y="3247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0</xdr:colOff>
      <xdr:row>4</xdr:row>
      <xdr:rowOff>7920</xdr:rowOff>
    </xdr:to>
    <xdr:sp>
      <xdr:nvSpPr>
        <xdr:cNvPr id="8" name=""/>
        <xdr:cNvSpPr/>
      </xdr:nvSpPr>
      <xdr:spPr>
        <a:xfrm>
          <a:off x="8210880" y="48744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6</xdr:row>
      <xdr:rowOff>4680</xdr:rowOff>
    </xdr:from>
    <xdr:to>
      <xdr:col>9</xdr:col>
      <xdr:colOff>0</xdr:colOff>
      <xdr:row>7</xdr:row>
      <xdr:rowOff>12960</xdr:rowOff>
    </xdr:to>
    <xdr:sp>
      <xdr:nvSpPr>
        <xdr:cNvPr id="9" name=""/>
        <xdr:cNvSpPr/>
      </xdr:nvSpPr>
      <xdr:spPr>
        <a:xfrm>
          <a:off x="8210880" y="11253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9</xdr:row>
      <xdr:rowOff>4680</xdr:rowOff>
    </xdr:from>
    <xdr:to>
      <xdr:col>9</xdr:col>
      <xdr:colOff>0</xdr:colOff>
      <xdr:row>10</xdr:row>
      <xdr:rowOff>12600</xdr:rowOff>
    </xdr:to>
    <xdr:sp>
      <xdr:nvSpPr>
        <xdr:cNvPr id="10" name=""/>
        <xdr:cNvSpPr/>
      </xdr:nvSpPr>
      <xdr:spPr>
        <a:xfrm>
          <a:off x="8210880" y="16128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15</xdr:row>
      <xdr:rowOff>3600</xdr:rowOff>
    </xdr:from>
    <xdr:to>
      <xdr:col>9</xdr:col>
      <xdr:colOff>0</xdr:colOff>
      <xdr:row>16</xdr:row>
      <xdr:rowOff>11880</xdr:rowOff>
    </xdr:to>
    <xdr:sp>
      <xdr:nvSpPr>
        <xdr:cNvPr id="11" name=""/>
        <xdr:cNvSpPr/>
      </xdr:nvSpPr>
      <xdr:spPr>
        <a:xfrm>
          <a:off x="8210880" y="25873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18</xdr:row>
      <xdr:rowOff>3240</xdr:rowOff>
    </xdr:from>
    <xdr:to>
      <xdr:col>9</xdr:col>
      <xdr:colOff>0</xdr:colOff>
      <xdr:row>19</xdr:row>
      <xdr:rowOff>11160</xdr:rowOff>
    </xdr:to>
    <xdr:sp>
      <xdr:nvSpPr>
        <xdr:cNvPr id="12" name=""/>
        <xdr:cNvSpPr/>
      </xdr:nvSpPr>
      <xdr:spPr>
        <a:xfrm>
          <a:off x="8210880" y="30744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24</xdr:row>
      <xdr:rowOff>2160</xdr:rowOff>
    </xdr:from>
    <xdr:to>
      <xdr:col>9</xdr:col>
      <xdr:colOff>0</xdr:colOff>
      <xdr:row>25</xdr:row>
      <xdr:rowOff>10440</xdr:rowOff>
    </xdr:to>
    <xdr:sp>
      <xdr:nvSpPr>
        <xdr:cNvPr id="13" name=""/>
        <xdr:cNvSpPr/>
      </xdr:nvSpPr>
      <xdr:spPr>
        <a:xfrm>
          <a:off x="8210880" y="40489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30</xdr:row>
      <xdr:rowOff>1440</xdr:rowOff>
    </xdr:from>
    <xdr:to>
      <xdr:col>9</xdr:col>
      <xdr:colOff>0</xdr:colOff>
      <xdr:row>31</xdr:row>
      <xdr:rowOff>9360</xdr:rowOff>
    </xdr:to>
    <xdr:sp>
      <xdr:nvSpPr>
        <xdr:cNvPr id="14" name=""/>
        <xdr:cNvSpPr/>
      </xdr:nvSpPr>
      <xdr:spPr>
        <a:xfrm>
          <a:off x="8210880" y="502344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0</xdr:rowOff>
    </xdr:from>
    <xdr:to>
      <xdr:col>12</xdr:col>
      <xdr:colOff>360</xdr:colOff>
      <xdr:row>4</xdr:row>
      <xdr:rowOff>7920</xdr:rowOff>
    </xdr:to>
    <xdr:sp>
      <xdr:nvSpPr>
        <xdr:cNvPr id="15" name=""/>
        <xdr:cNvSpPr/>
      </xdr:nvSpPr>
      <xdr:spPr>
        <a:xfrm>
          <a:off x="10952640" y="48744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6</xdr:row>
      <xdr:rowOff>4680</xdr:rowOff>
    </xdr:from>
    <xdr:to>
      <xdr:col>12</xdr:col>
      <xdr:colOff>360</xdr:colOff>
      <xdr:row>7</xdr:row>
      <xdr:rowOff>12960</xdr:rowOff>
    </xdr:to>
    <xdr:sp>
      <xdr:nvSpPr>
        <xdr:cNvPr id="16" name=""/>
        <xdr:cNvSpPr/>
      </xdr:nvSpPr>
      <xdr:spPr>
        <a:xfrm>
          <a:off x="10952640" y="11253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9</xdr:row>
      <xdr:rowOff>4680</xdr:rowOff>
    </xdr:from>
    <xdr:to>
      <xdr:col>12</xdr:col>
      <xdr:colOff>360</xdr:colOff>
      <xdr:row>10</xdr:row>
      <xdr:rowOff>12600</xdr:rowOff>
    </xdr:to>
    <xdr:sp>
      <xdr:nvSpPr>
        <xdr:cNvPr id="17" name=""/>
        <xdr:cNvSpPr/>
      </xdr:nvSpPr>
      <xdr:spPr>
        <a:xfrm>
          <a:off x="10952640" y="16128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12</xdr:row>
      <xdr:rowOff>3960</xdr:rowOff>
    </xdr:from>
    <xdr:to>
      <xdr:col>12</xdr:col>
      <xdr:colOff>360</xdr:colOff>
      <xdr:row>13</xdr:row>
      <xdr:rowOff>11880</xdr:rowOff>
    </xdr:to>
    <xdr:sp>
      <xdr:nvSpPr>
        <xdr:cNvPr id="18" name=""/>
        <xdr:cNvSpPr/>
      </xdr:nvSpPr>
      <xdr:spPr>
        <a:xfrm>
          <a:off x="10952640" y="209988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20</xdr:row>
      <xdr:rowOff>160920</xdr:rowOff>
    </xdr:from>
    <xdr:to>
      <xdr:col>8</xdr:col>
      <xdr:colOff>911160</xdr:colOff>
      <xdr:row>22</xdr:row>
      <xdr:rowOff>6480</xdr:rowOff>
    </xdr:to>
    <xdr:sp>
      <xdr:nvSpPr>
        <xdr:cNvPr id="19" name=""/>
        <xdr:cNvSpPr/>
      </xdr:nvSpPr>
      <xdr:spPr>
        <a:xfrm>
          <a:off x="8208360" y="35575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26</xdr:row>
      <xdr:rowOff>161640</xdr:rowOff>
    </xdr:from>
    <xdr:to>
      <xdr:col>8</xdr:col>
      <xdr:colOff>911160</xdr:colOff>
      <xdr:row>28</xdr:row>
      <xdr:rowOff>7200</xdr:rowOff>
    </xdr:to>
    <xdr:sp>
      <xdr:nvSpPr>
        <xdr:cNvPr id="20" name=""/>
        <xdr:cNvSpPr/>
      </xdr:nvSpPr>
      <xdr:spPr>
        <a:xfrm>
          <a:off x="8208360" y="453348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11</xdr:row>
      <xdr:rowOff>160200</xdr:rowOff>
    </xdr:from>
    <xdr:to>
      <xdr:col>8</xdr:col>
      <xdr:colOff>911160</xdr:colOff>
      <xdr:row>13</xdr:row>
      <xdr:rowOff>5760</xdr:rowOff>
    </xdr:to>
    <xdr:sp>
      <xdr:nvSpPr>
        <xdr:cNvPr id="21" name=""/>
        <xdr:cNvSpPr/>
      </xdr:nvSpPr>
      <xdr:spPr>
        <a:xfrm>
          <a:off x="8208360" y="20937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10080</xdr:colOff>
      <xdr:row>2</xdr:row>
      <xdr:rowOff>154440</xdr:rowOff>
    </xdr:from>
    <xdr:to>
      <xdr:col>16</xdr:col>
      <xdr:colOff>4680</xdr:colOff>
      <xdr:row>2</xdr:row>
      <xdr:rowOff>160560</xdr:rowOff>
    </xdr:to>
    <xdr:sp>
      <xdr:nvSpPr>
        <xdr:cNvPr id="22" name=""/>
        <xdr:cNvSpPr/>
      </xdr:nvSpPr>
      <xdr:spPr>
        <a:xfrm flipV="1">
          <a:off x="7287120" y="47916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268560</xdr:colOff>
      <xdr:row>2</xdr:row>
      <xdr:rowOff>160560</xdr:rowOff>
    </xdr:from>
    <xdr:to>
      <xdr:col>20</xdr:col>
      <xdr:colOff>268560</xdr:colOff>
      <xdr:row>3</xdr:row>
      <xdr:rowOff>3600</xdr:rowOff>
    </xdr:to>
    <xdr:sp>
      <xdr:nvSpPr>
        <xdr:cNvPr id="23" name=""/>
        <xdr:cNvSpPr/>
      </xdr:nvSpPr>
      <xdr:spPr>
        <a:xfrm flipV="1">
          <a:off x="8627040" y="48528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255240</xdr:colOff>
      <xdr:row>3</xdr:row>
      <xdr:rowOff>18720</xdr:rowOff>
    </xdr:from>
    <xdr:to>
      <xdr:col>15</xdr:col>
      <xdr:colOff>3600</xdr:colOff>
      <xdr:row>15</xdr:row>
      <xdr:rowOff>18720</xdr:rowOff>
    </xdr:to>
    <xdr:sp>
      <xdr:nvSpPr>
        <xdr:cNvPr id="24" name=""/>
        <xdr:cNvSpPr/>
      </xdr:nvSpPr>
      <xdr:spPr>
        <a:xfrm>
          <a:off x="7532280" y="505800"/>
          <a:ext cx="1872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12600</xdr:colOff>
      <xdr:row>14</xdr:row>
      <xdr:rowOff>159840</xdr:rowOff>
    </xdr:from>
    <xdr:to>
      <xdr:col>15</xdr:col>
      <xdr:colOff>264960</xdr:colOff>
      <xdr:row>14</xdr:row>
      <xdr:rowOff>159840</xdr:rowOff>
    </xdr:to>
    <xdr:sp>
      <xdr:nvSpPr>
        <xdr:cNvPr id="25" name=""/>
        <xdr:cNvSpPr/>
      </xdr:nvSpPr>
      <xdr:spPr>
        <a:xfrm flipH="1">
          <a:off x="7559640" y="243540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5040</xdr:colOff>
      <xdr:row>2</xdr:row>
      <xdr:rowOff>154440</xdr:rowOff>
    </xdr:from>
    <xdr:to>
      <xdr:col>30</xdr:col>
      <xdr:colOff>244800</xdr:colOff>
      <xdr:row>2</xdr:row>
      <xdr:rowOff>159840</xdr:rowOff>
    </xdr:to>
    <xdr:sp>
      <xdr:nvSpPr>
        <xdr:cNvPr id="26" name=""/>
        <xdr:cNvSpPr/>
      </xdr:nvSpPr>
      <xdr:spPr>
        <a:xfrm>
          <a:off x="9987120" y="479160"/>
          <a:ext cx="18626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268200</xdr:colOff>
      <xdr:row>14</xdr:row>
      <xdr:rowOff>160560</xdr:rowOff>
    </xdr:from>
    <xdr:to>
      <xdr:col>20</xdr:col>
      <xdr:colOff>268200</xdr:colOff>
      <xdr:row>15</xdr:row>
      <xdr:rowOff>2880</xdr:rowOff>
    </xdr:to>
    <xdr:sp>
      <xdr:nvSpPr>
        <xdr:cNvPr id="27" name=""/>
        <xdr:cNvSpPr/>
      </xdr:nvSpPr>
      <xdr:spPr>
        <a:xfrm flipH="1">
          <a:off x="8626680" y="243612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266040</xdr:colOff>
      <xdr:row>14</xdr:row>
      <xdr:rowOff>160560</xdr:rowOff>
    </xdr:from>
    <xdr:to>
      <xdr:col>25</xdr:col>
      <xdr:colOff>260640</xdr:colOff>
      <xdr:row>15</xdr:row>
      <xdr:rowOff>2880</xdr:rowOff>
    </xdr:to>
    <xdr:sp>
      <xdr:nvSpPr>
        <xdr:cNvPr id="28" name=""/>
        <xdr:cNvSpPr/>
      </xdr:nvSpPr>
      <xdr:spPr>
        <a:xfrm flipV="1">
          <a:off x="9977400" y="243612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158400</xdr:rowOff>
    </xdr:from>
    <xdr:to>
      <xdr:col>19</xdr:col>
      <xdr:colOff>257040</xdr:colOff>
      <xdr:row>9</xdr:row>
      <xdr:rowOff>2880</xdr:rowOff>
    </xdr:to>
    <xdr:sp>
      <xdr:nvSpPr>
        <xdr:cNvPr id="29" name=""/>
        <xdr:cNvSpPr/>
      </xdr:nvSpPr>
      <xdr:spPr>
        <a:xfrm>
          <a:off x="8886600" y="48312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253800</xdr:colOff>
      <xdr:row>8</xdr:row>
      <xdr:rowOff>155520</xdr:rowOff>
    </xdr:from>
    <xdr:to>
      <xdr:col>20</xdr:col>
      <xdr:colOff>258840</xdr:colOff>
      <xdr:row>8</xdr:row>
      <xdr:rowOff>159480</xdr:rowOff>
    </xdr:to>
    <xdr:sp>
      <xdr:nvSpPr>
        <xdr:cNvPr id="30" name=""/>
        <xdr:cNvSpPr/>
      </xdr:nvSpPr>
      <xdr:spPr>
        <a:xfrm flipH="1" flipV="1">
          <a:off x="8883000" y="1455480"/>
          <a:ext cx="27540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12240</xdr:colOff>
      <xdr:row>8</xdr:row>
      <xdr:rowOff>162720</xdr:rowOff>
    </xdr:to>
    <xdr:sp>
      <xdr:nvSpPr>
        <xdr:cNvPr id="31" name=""/>
        <xdr:cNvSpPr/>
      </xdr:nvSpPr>
      <xdr:spPr>
        <a:xfrm>
          <a:off x="9969480" y="1455840"/>
          <a:ext cx="5659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261000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32" name=""/>
        <xdr:cNvSpPr/>
      </xdr:nvSpPr>
      <xdr:spPr>
        <a:xfrm>
          <a:off x="12677760" y="480240"/>
          <a:ext cx="5605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138600</xdr:rowOff>
    </xdr:from>
    <xdr:to>
      <xdr:col>25</xdr:col>
      <xdr:colOff>3600</xdr:colOff>
      <xdr:row>14</xdr:row>
      <xdr:rowOff>156600</xdr:rowOff>
    </xdr:to>
    <xdr:sp>
      <xdr:nvSpPr>
        <xdr:cNvPr id="33" name=""/>
        <xdr:cNvSpPr/>
      </xdr:nvSpPr>
      <xdr:spPr>
        <a:xfrm flipH="1">
          <a:off x="10245960" y="1926720"/>
          <a:ext cx="1008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264960</xdr:colOff>
      <xdr:row>11</xdr:row>
      <xdr:rowOff>155880</xdr:rowOff>
    </xdr:from>
    <xdr:to>
      <xdr:col>29</xdr:col>
      <xdr:colOff>257760</xdr:colOff>
      <xdr:row>11</xdr:row>
      <xdr:rowOff>160560</xdr:rowOff>
    </xdr:to>
    <xdr:sp>
      <xdr:nvSpPr>
        <xdr:cNvPr id="34" name=""/>
        <xdr:cNvSpPr/>
      </xdr:nvSpPr>
      <xdr:spPr>
        <a:xfrm flipH="1" flipV="1">
          <a:off x="10246680" y="194364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263880</xdr:colOff>
      <xdr:row>2</xdr:row>
      <xdr:rowOff>146880</xdr:rowOff>
    </xdr:from>
    <xdr:to>
      <xdr:col>29</xdr:col>
      <xdr:colOff>264960</xdr:colOff>
      <xdr:row>12</xdr:row>
      <xdr:rowOff>25920</xdr:rowOff>
    </xdr:to>
    <xdr:sp>
      <xdr:nvSpPr>
        <xdr:cNvPr id="35" name=""/>
        <xdr:cNvSpPr/>
      </xdr:nvSpPr>
      <xdr:spPr>
        <a:xfrm flipH="1">
          <a:off x="11598120" y="47160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6" name=""/>
        <xdr:cNvSpPr/>
      </xdr:nvSpPr>
      <xdr:spPr>
        <a:xfrm>
          <a:off x="11336400" y="1463040"/>
          <a:ext cx="2779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10800</xdr:colOff>
      <xdr:row>2</xdr:row>
      <xdr:rowOff>153360</xdr:rowOff>
    </xdr:from>
    <xdr:to>
      <xdr:col>41</xdr:col>
      <xdr:colOff>29160</xdr:colOff>
      <xdr:row>2</xdr:row>
      <xdr:rowOff>153360</xdr:rowOff>
    </xdr:to>
    <xdr:sp>
      <xdr:nvSpPr>
        <xdr:cNvPr id="37" name=""/>
        <xdr:cNvSpPr/>
      </xdr:nvSpPr>
      <xdr:spPr>
        <a:xfrm>
          <a:off x="14050440" y="478440"/>
          <a:ext cx="55944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2520</xdr:colOff>
      <xdr:row>2</xdr:row>
      <xdr:rowOff>153000</xdr:rowOff>
    </xdr:from>
    <xdr:to>
      <xdr:col>46</xdr:col>
      <xdr:colOff>18000</xdr:colOff>
      <xdr:row>2</xdr:row>
      <xdr:rowOff>156600</xdr:rowOff>
    </xdr:to>
    <xdr:sp>
      <xdr:nvSpPr>
        <xdr:cNvPr id="38" name=""/>
        <xdr:cNvSpPr/>
      </xdr:nvSpPr>
      <xdr:spPr>
        <a:xfrm>
          <a:off x="15394680" y="478080"/>
          <a:ext cx="55656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21240</xdr:colOff>
      <xdr:row>2</xdr:row>
      <xdr:rowOff>160560</xdr:rowOff>
    </xdr:from>
    <xdr:to>
      <xdr:col>51</xdr:col>
      <xdr:colOff>9720</xdr:colOff>
      <xdr:row>3</xdr:row>
      <xdr:rowOff>3600</xdr:rowOff>
    </xdr:to>
    <xdr:sp>
      <xdr:nvSpPr>
        <xdr:cNvPr id="39" name=""/>
        <xdr:cNvSpPr/>
      </xdr:nvSpPr>
      <xdr:spPr>
        <a:xfrm flipV="1">
          <a:off x="16765560" y="485280"/>
          <a:ext cx="52956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251280</xdr:colOff>
      <xdr:row>2</xdr:row>
      <xdr:rowOff>155880</xdr:rowOff>
    </xdr:from>
    <xdr:to>
      <xdr:col>56</xdr:col>
      <xdr:colOff>20520</xdr:colOff>
      <xdr:row>2</xdr:row>
      <xdr:rowOff>156960</xdr:rowOff>
    </xdr:to>
    <xdr:sp>
      <xdr:nvSpPr>
        <xdr:cNvPr id="40" name=""/>
        <xdr:cNvSpPr/>
      </xdr:nvSpPr>
      <xdr:spPr>
        <a:xfrm>
          <a:off x="18077760" y="480600"/>
          <a:ext cx="5806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252000</xdr:colOff>
      <xdr:row>2</xdr:row>
      <xdr:rowOff>156960</xdr:rowOff>
    </xdr:from>
    <xdr:to>
      <xdr:col>60</xdr:col>
      <xdr:colOff>262440</xdr:colOff>
      <xdr:row>3</xdr:row>
      <xdr:rowOff>3600</xdr:rowOff>
    </xdr:to>
    <xdr:sp>
      <xdr:nvSpPr>
        <xdr:cNvPr id="41" name=""/>
        <xdr:cNvSpPr/>
      </xdr:nvSpPr>
      <xdr:spPr>
        <a:xfrm flipV="1">
          <a:off x="19431360" y="481680"/>
          <a:ext cx="55152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1800</xdr:colOff>
      <xdr:row>2</xdr:row>
      <xdr:rowOff>156960</xdr:rowOff>
    </xdr:from>
    <xdr:to>
      <xdr:col>66</xdr:col>
      <xdr:colOff>2160</xdr:colOff>
      <xdr:row>3</xdr:row>
      <xdr:rowOff>3600</xdr:rowOff>
    </xdr:to>
    <xdr:sp>
      <xdr:nvSpPr>
        <xdr:cNvPr id="42" name=""/>
        <xdr:cNvSpPr/>
      </xdr:nvSpPr>
      <xdr:spPr>
        <a:xfrm flipV="1">
          <a:off x="20804040" y="48168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263520</xdr:colOff>
      <xdr:row>3</xdr:row>
      <xdr:rowOff>3240</xdr:rowOff>
    </xdr:from>
    <xdr:to>
      <xdr:col>64</xdr:col>
      <xdr:colOff>269640</xdr:colOff>
      <xdr:row>15</xdr:row>
      <xdr:rowOff>2880</xdr:rowOff>
    </xdr:to>
    <xdr:sp>
      <xdr:nvSpPr>
        <xdr:cNvPr id="43" name=""/>
        <xdr:cNvSpPr/>
      </xdr:nvSpPr>
      <xdr:spPr>
        <a:xfrm>
          <a:off x="21065760" y="49068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7920</xdr:colOff>
      <xdr:row>2</xdr:row>
      <xdr:rowOff>160560</xdr:rowOff>
    </xdr:from>
    <xdr:to>
      <xdr:col>19</xdr:col>
      <xdr:colOff>259920</xdr:colOff>
      <xdr:row>3</xdr:row>
      <xdr:rowOff>4320</xdr:rowOff>
    </xdr:to>
    <xdr:sp>
      <xdr:nvSpPr>
        <xdr:cNvPr id="44" name=""/>
        <xdr:cNvSpPr/>
      </xdr:nvSpPr>
      <xdr:spPr>
        <a:xfrm flipV="1">
          <a:off x="8637480" y="48528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268920</xdr:colOff>
      <xdr:row>15</xdr:row>
      <xdr:rowOff>0</xdr:rowOff>
    </xdr:from>
    <xdr:to>
      <xdr:col>64</xdr:col>
      <xdr:colOff>254520</xdr:colOff>
      <xdr:row>15</xdr:row>
      <xdr:rowOff>6120</xdr:rowOff>
    </xdr:to>
    <xdr:sp>
      <xdr:nvSpPr>
        <xdr:cNvPr id="45" name=""/>
        <xdr:cNvSpPr/>
      </xdr:nvSpPr>
      <xdr:spPr>
        <a:xfrm>
          <a:off x="11332800" y="243792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D1" colorId="64" zoomScale="160" zoomScaleNormal="160" zoomScalePageLayoutView="100" workbookViewId="0">
      <selection pane="topLeft" activeCell="A1" activeCellId="0" sqref="A1"/>
    </sheetView>
  </sheetViews>
  <sheetFormatPr defaultColWidth="12.96484375" defaultRowHeight="12.8" zeroHeight="false" outlineLevelRow="0" outlineLevelCol="0"/>
  <cols>
    <col collapsed="false" customWidth="tru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42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44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44</v>
      </c>
      <c r="B41" s="18" t="s">
        <v>45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35"/>
  <sheetViews>
    <sheetView showFormulas="false" showGridLines="true" showRowColHeaders="true" showZeros="true" rightToLeft="false" tabSelected="true" showOutlineSymbols="true" defaultGridColor="true" view="normal" topLeftCell="A10" colorId="64" zoomScale="160" zoomScaleNormal="160" zoomScalePageLayoutView="100" workbookViewId="0">
      <pane xSplit="10" ySplit="0" topLeftCell="K10" activePane="topRight" state="frozen"/>
      <selection pane="topLeft" activeCell="A10" activeCellId="0" sqref="A10"/>
      <selection pane="topRight" activeCell="A32" activeCellId="0" sqref="A32"/>
    </sheetView>
  </sheetViews>
  <sheetFormatPr defaultColWidth="11.72265625" defaultRowHeight="12.8" zeroHeight="false" outlineLevelRow="0" outlineLevelCol="1"/>
  <cols>
    <col collapsed="false" customWidth="false" hidden="false" outlineLevel="0" max="2" min="2" style="20" width="11.71"/>
    <col collapsed="false" customWidth="true" hidden="false" outlineLevel="0" max="3" min="3" style="0" width="13.52"/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true" outlineLevel="1" max="8" min="7" style="3" width="11.52"/>
    <col collapsed="false" customWidth="true" hidden="true" outlineLevel="1" max="9" min="9" style="21" width="11.52"/>
    <col collapsed="false" customWidth="true" hidden="false" outlineLevel="0" max="10" min="10" style="3" width="11.52"/>
    <col collapsed="false" customWidth="true" hidden="false" outlineLevel="0" max="107" min="11" style="0" width="3.83"/>
  </cols>
  <sheetData>
    <row r="1" customFormat="false" ht="12.8" hidden="false" customHeight="false" outlineLevel="0" collapsed="false">
      <c r="A1" s="8" t="s">
        <v>38</v>
      </c>
      <c r="B1" s="22" t="s">
        <v>39</v>
      </c>
      <c r="C1" s="22"/>
      <c r="D1" s="22"/>
      <c r="E1" s="23" t="s">
        <v>46</v>
      </c>
      <c r="F1" s="23" t="s">
        <v>47</v>
      </c>
      <c r="G1" s="23" t="s">
        <v>48</v>
      </c>
      <c r="H1" s="23" t="s">
        <v>49</v>
      </c>
      <c r="I1" s="24" t="s">
        <v>50</v>
      </c>
      <c r="J1" s="23" t="s">
        <v>51</v>
      </c>
    </row>
    <row r="2" customFormat="false" ht="12.8" hidden="false" customHeight="false" outlineLevel="0" collapsed="false">
      <c r="A2" s="11" t="s">
        <v>16</v>
      </c>
      <c r="B2" s="25" t="s">
        <v>13</v>
      </c>
      <c r="C2" s="25"/>
      <c r="D2" s="25"/>
      <c r="E2" s="26"/>
      <c r="F2" s="27" t="s">
        <v>52</v>
      </c>
      <c r="G2" s="28" t="n">
        <v>5</v>
      </c>
      <c r="H2" s="27" t="s">
        <v>53</v>
      </c>
      <c r="I2" s="29" t="n">
        <v>1</v>
      </c>
      <c r="J2" s="28" t="n">
        <f aca="false">ROUND(G2/(H2*I2),0)</f>
        <v>5</v>
      </c>
      <c r="L2" s="30" t="n">
        <v>0</v>
      </c>
      <c r="M2" s="31"/>
      <c r="N2" s="30" t="n">
        <v>5</v>
      </c>
      <c r="Q2" s="30" t="n">
        <v>5</v>
      </c>
      <c r="R2" s="31"/>
      <c r="S2" s="30" t="n">
        <v>6</v>
      </c>
      <c r="V2" s="30" t="n">
        <v>6</v>
      </c>
      <c r="W2" s="31"/>
      <c r="X2" s="30" t="n">
        <v>10</v>
      </c>
      <c r="AF2" s="30" t="n">
        <v>16</v>
      </c>
      <c r="AG2" s="31"/>
      <c r="AH2" s="30" t="n">
        <v>18</v>
      </c>
      <c r="AK2" s="30" t="n">
        <f aca="false">AH2</f>
        <v>18</v>
      </c>
      <c r="AL2" s="31"/>
      <c r="AM2" s="30" t="n">
        <f aca="false">AK2+AK4</f>
        <v>20</v>
      </c>
      <c r="AP2" s="30" t="n">
        <f aca="false">AM2</f>
        <v>20</v>
      </c>
      <c r="AQ2" s="31"/>
      <c r="AR2" s="30" t="n">
        <f aca="false">AP2+AP4</f>
        <v>22</v>
      </c>
      <c r="AU2" s="30" t="n">
        <f aca="false">AR2</f>
        <v>22</v>
      </c>
      <c r="AV2" s="31"/>
      <c r="AW2" s="30" t="n">
        <f aca="false">AU2+AU4</f>
        <v>25</v>
      </c>
      <c r="AZ2" s="30" t="n">
        <f aca="false">AW2</f>
        <v>25</v>
      </c>
      <c r="BA2" s="31"/>
      <c r="BB2" s="30" t="n">
        <f aca="false">AZ2+AZ4</f>
        <v>27</v>
      </c>
      <c r="BE2" s="30" t="n">
        <f aca="false">BB2</f>
        <v>27</v>
      </c>
      <c r="BF2" s="31"/>
      <c r="BG2" s="30" t="n">
        <f aca="false">BE2+BE4</f>
        <v>28</v>
      </c>
      <c r="BJ2" s="30" t="n">
        <f aca="false">BG2</f>
        <v>28</v>
      </c>
      <c r="BK2" s="31"/>
      <c r="BL2" s="30" t="n">
        <f aca="false">BJ2+BJ4</f>
        <v>33</v>
      </c>
      <c r="BO2" s="30" t="n">
        <f aca="false">MAX(BL2,AC14)</f>
        <v>33</v>
      </c>
      <c r="BP2" s="31"/>
      <c r="BQ2" s="30" t="n">
        <f aca="false">BO2+BO4</f>
        <v>34</v>
      </c>
    </row>
    <row r="3" customFormat="false" ht="12.8" hidden="false" customHeight="false" outlineLevel="0" collapsed="false">
      <c r="A3" s="14" t="s">
        <v>15</v>
      </c>
      <c r="B3" s="32" t="s">
        <v>12</v>
      </c>
      <c r="C3" s="32"/>
      <c r="D3" s="32"/>
      <c r="E3" s="33" t="s">
        <v>16</v>
      </c>
      <c r="F3" s="33" t="s">
        <v>54</v>
      </c>
      <c r="G3" s="34" t="n">
        <v>1</v>
      </c>
      <c r="H3" s="33" t="s">
        <v>53</v>
      </c>
      <c r="I3" s="35" t="n">
        <v>1</v>
      </c>
      <c r="J3" s="34" t="n">
        <f aca="false">ROUND(G3/(H3*I3),0)</f>
        <v>1</v>
      </c>
      <c r="L3" s="36" t="s">
        <v>16</v>
      </c>
      <c r="M3" s="36"/>
      <c r="N3" s="36"/>
      <c r="Q3" s="36" t="s">
        <v>15</v>
      </c>
      <c r="R3" s="36"/>
      <c r="S3" s="36"/>
      <c r="V3" s="36" t="s">
        <v>21</v>
      </c>
      <c r="W3" s="36"/>
      <c r="X3" s="36"/>
      <c r="AF3" s="36" t="s">
        <v>33</v>
      </c>
      <c r="AG3" s="36"/>
      <c r="AH3" s="36"/>
      <c r="AK3" s="36" t="s">
        <v>35</v>
      </c>
      <c r="AL3" s="36"/>
      <c r="AM3" s="36"/>
      <c r="AP3" s="36" t="s">
        <v>37</v>
      </c>
      <c r="AQ3" s="36"/>
      <c r="AR3" s="36"/>
      <c r="AU3" s="36" t="s">
        <v>23</v>
      </c>
      <c r="AV3" s="36"/>
      <c r="AW3" s="36"/>
      <c r="AZ3" s="36" t="s">
        <v>41</v>
      </c>
      <c r="BA3" s="36"/>
      <c r="BB3" s="36"/>
      <c r="BE3" s="36" t="s">
        <v>29</v>
      </c>
      <c r="BF3" s="36"/>
      <c r="BG3" s="36"/>
      <c r="BJ3" s="36" t="s">
        <v>43</v>
      </c>
      <c r="BK3" s="36"/>
      <c r="BL3" s="36"/>
      <c r="BO3" s="36" t="s">
        <v>44</v>
      </c>
      <c r="BP3" s="36"/>
      <c r="BQ3" s="36"/>
    </row>
    <row r="4" customFormat="false" ht="12.8" hidden="false" customHeight="false" outlineLevel="0" collapsed="false">
      <c r="A4" s="14" t="s">
        <v>21</v>
      </c>
      <c r="B4" s="32" t="s">
        <v>18</v>
      </c>
      <c r="C4" s="32"/>
      <c r="D4" s="32"/>
      <c r="E4" s="33" t="s">
        <v>15</v>
      </c>
      <c r="F4" s="33" t="s">
        <v>33</v>
      </c>
      <c r="G4" s="34" t="n">
        <v>4</v>
      </c>
      <c r="H4" s="33" t="s">
        <v>53</v>
      </c>
      <c r="I4" s="35" t="n">
        <v>1</v>
      </c>
      <c r="J4" s="34" t="n">
        <f aca="false">ROUND(G4/(H4*I4),0)</f>
        <v>4</v>
      </c>
      <c r="L4" s="37" t="n">
        <f aca="false">VLOOKUP(L3,$A$2:$J$17,10)</f>
        <v>5</v>
      </c>
      <c r="M4" s="38" t="n">
        <f aca="false">N5-N2</f>
        <v>0</v>
      </c>
      <c r="N4" s="37" t="n">
        <f aca="false">MIN(Q2,Q14)-N2</f>
        <v>0</v>
      </c>
      <c r="Q4" s="37" t="n">
        <f aca="false">VLOOKUP(Q3,$A$2:$J$17,10)</f>
        <v>1</v>
      </c>
      <c r="R4" s="38" t="n">
        <f aca="false">S5-S2</f>
        <v>0</v>
      </c>
      <c r="S4" s="37" t="n">
        <f aca="false">MIN(V2,V8)-S2</f>
        <v>0</v>
      </c>
      <c r="V4" s="37" t="n">
        <f aca="false">VLOOKUP(V3,$A$2:$J$17,10)</f>
        <v>4</v>
      </c>
      <c r="W4" s="38" t="n">
        <f aca="false">X5-X2</f>
        <v>6</v>
      </c>
      <c r="X4" s="38" t="n">
        <f aca="false">AF2-X2</f>
        <v>6</v>
      </c>
      <c r="AF4" s="37" t="n">
        <f aca="false">VLOOKUP(AF3,$A$2:$J$17,10)</f>
        <v>2</v>
      </c>
      <c r="AG4" s="38" t="n">
        <f aca="false">AH5-AH2</f>
        <v>0</v>
      </c>
      <c r="AH4" s="37" t="n">
        <f aca="false">AK2-AH2</f>
        <v>0</v>
      </c>
      <c r="AK4" s="37" t="n">
        <f aca="false">VLOOKUP(AK3,$A$2:$J$17,10)</f>
        <v>2</v>
      </c>
      <c r="AL4" s="38" t="n">
        <f aca="false">AM5-AM2</f>
        <v>0</v>
      </c>
      <c r="AM4" s="37" t="n">
        <f aca="false">AP2-AM2</f>
        <v>0</v>
      </c>
      <c r="AP4" s="37" t="n">
        <f aca="false">VLOOKUP(AP3,$A$2:$J$17,10)</f>
        <v>2</v>
      </c>
      <c r="AQ4" s="38" t="n">
        <f aca="false">AR5-AR2</f>
        <v>0</v>
      </c>
      <c r="AR4" s="37" t="n">
        <f aca="false">AU2-AR2</f>
        <v>0</v>
      </c>
      <c r="AU4" s="37" t="n">
        <f aca="false">VLOOKUP(AU3,$A$2:$J$17,10)</f>
        <v>3</v>
      </c>
      <c r="AV4" s="38" t="n">
        <f aca="false">AW5-AW2</f>
        <v>0</v>
      </c>
      <c r="AW4" s="37" t="n">
        <f aca="false">AZ2-AW2</f>
        <v>0</v>
      </c>
      <c r="AZ4" s="37" t="n">
        <f aca="false">VLOOKUP(AZ3,$A$2:$J$17,10)</f>
        <v>2</v>
      </c>
      <c r="BA4" s="38" t="n">
        <f aca="false">BB5-BB2</f>
        <v>0</v>
      </c>
      <c r="BB4" s="37" t="n">
        <f aca="false">BE2-BB2</f>
        <v>0</v>
      </c>
      <c r="BE4" s="37" t="n">
        <f aca="false">VLOOKUP(BE3,$A$2:$J$17,10)</f>
        <v>1</v>
      </c>
      <c r="BF4" s="38" t="n">
        <f aca="false">BG5-BG2</f>
        <v>0</v>
      </c>
      <c r="BG4" s="37" t="n">
        <f aca="false">BJ2-BG2</f>
        <v>0</v>
      </c>
      <c r="BJ4" s="37" t="n">
        <v>5</v>
      </c>
      <c r="BK4" s="38" t="n">
        <f aca="false">BL5-BL2</f>
        <v>0</v>
      </c>
      <c r="BL4" s="37" t="n">
        <f aca="false">BO2-BL2</f>
        <v>0</v>
      </c>
      <c r="BO4" s="37" t="n">
        <v>1</v>
      </c>
      <c r="BP4" s="38" t="n">
        <f aca="false">BQ5-BQ2</f>
        <v>0</v>
      </c>
      <c r="BQ4" s="37"/>
    </row>
    <row r="5" customFormat="false" ht="12.8" hidden="false" customHeight="false" outlineLevel="0" collapsed="false">
      <c r="A5" s="14" t="s">
        <v>27</v>
      </c>
      <c r="B5" s="32" t="s">
        <v>24</v>
      </c>
      <c r="C5" s="32"/>
      <c r="D5" s="32"/>
      <c r="E5" s="33" t="s">
        <v>15</v>
      </c>
      <c r="F5" s="33" t="s">
        <v>32</v>
      </c>
      <c r="G5" s="34" t="n">
        <v>3</v>
      </c>
      <c r="H5" s="33" t="s">
        <v>53</v>
      </c>
      <c r="I5" s="35" t="n">
        <v>1</v>
      </c>
      <c r="J5" s="34" t="n">
        <f aca="false">ROUND(G5/(H5*I5),0)</f>
        <v>3</v>
      </c>
      <c r="L5" s="30" t="n">
        <v>0</v>
      </c>
      <c r="M5" s="31"/>
      <c r="N5" s="30" t="n">
        <f aca="false">MIN(Q5,Q17)</f>
        <v>5</v>
      </c>
      <c r="Q5" s="30" t="n">
        <f aca="false">S5-Q4</f>
        <v>5</v>
      </c>
      <c r="R5" s="31"/>
      <c r="S5" s="30" t="n">
        <f aca="false">MIN(V5,V11)</f>
        <v>6</v>
      </c>
      <c r="V5" s="30" t="n">
        <f aca="false">X5-V4</f>
        <v>12</v>
      </c>
      <c r="W5" s="31"/>
      <c r="X5" s="30" t="n">
        <v>16</v>
      </c>
      <c r="AF5" s="30" t="n">
        <f aca="false">AH5-AF4</f>
        <v>16</v>
      </c>
      <c r="AG5" s="31"/>
      <c r="AH5" s="30" t="n">
        <f aca="false">AK5</f>
        <v>18</v>
      </c>
      <c r="AK5" s="30" t="n">
        <f aca="false">AM5-AK4</f>
        <v>18</v>
      </c>
      <c r="AL5" s="31"/>
      <c r="AM5" s="30" t="n">
        <f aca="false">AP5</f>
        <v>20</v>
      </c>
      <c r="AP5" s="30" t="n">
        <f aca="false">AR5-AP4</f>
        <v>20</v>
      </c>
      <c r="AQ5" s="31"/>
      <c r="AR5" s="30" t="n">
        <f aca="false">AU5</f>
        <v>22</v>
      </c>
      <c r="AU5" s="30" t="n">
        <f aca="false">AW5-AU4</f>
        <v>22</v>
      </c>
      <c r="AV5" s="31"/>
      <c r="AW5" s="30" t="n">
        <f aca="false">AZ5</f>
        <v>25</v>
      </c>
      <c r="AZ5" s="30" t="n">
        <f aca="false">BB5-AZ4</f>
        <v>25</v>
      </c>
      <c r="BA5" s="31"/>
      <c r="BB5" s="30" t="n">
        <f aca="false">BE5</f>
        <v>27</v>
      </c>
      <c r="BE5" s="30" t="n">
        <f aca="false">BG5-BE4</f>
        <v>27</v>
      </c>
      <c r="BF5" s="31"/>
      <c r="BG5" s="30" t="n">
        <f aca="false">BJ5</f>
        <v>28</v>
      </c>
      <c r="BJ5" s="30" t="n">
        <f aca="false">BL5-BJ4</f>
        <v>28</v>
      </c>
      <c r="BK5" s="31"/>
      <c r="BL5" s="30" t="n">
        <v>33</v>
      </c>
      <c r="BO5" s="30" t="n">
        <f aca="false">BQ5-BO4</f>
        <v>33</v>
      </c>
      <c r="BP5" s="31"/>
      <c r="BQ5" s="30" t="n">
        <f aca="false">BQ2</f>
        <v>34</v>
      </c>
    </row>
    <row r="6" customFormat="false" ht="12.8" hidden="false" customHeight="false" outlineLevel="0" collapsed="false">
      <c r="A6" s="14" t="s">
        <v>32</v>
      </c>
      <c r="B6" s="32" t="s">
        <v>30</v>
      </c>
      <c r="C6" s="32"/>
      <c r="D6" s="32"/>
      <c r="E6" s="39" t="s">
        <v>27</v>
      </c>
      <c r="F6" s="39" t="s">
        <v>33</v>
      </c>
      <c r="G6" s="40" t="n">
        <v>7</v>
      </c>
      <c r="H6" s="33" t="s">
        <v>53</v>
      </c>
      <c r="I6" s="35" t="n">
        <v>1</v>
      </c>
      <c r="J6" s="34" t="n">
        <f aca="false">ROUND(G6/(H6*I6),0)</f>
        <v>7</v>
      </c>
    </row>
    <row r="7" customFormat="false" ht="12.8" hidden="false" customHeight="false" outlineLevel="0" collapsed="false">
      <c r="A7" s="14" t="s">
        <v>22</v>
      </c>
      <c r="B7" s="32" t="s">
        <v>19</v>
      </c>
      <c r="C7" s="32"/>
      <c r="D7" s="32"/>
      <c r="E7" s="33" t="s">
        <v>16</v>
      </c>
      <c r="F7" s="33" t="s">
        <v>28</v>
      </c>
      <c r="G7" s="34" t="n">
        <v>1</v>
      </c>
      <c r="H7" s="33" t="s">
        <v>53</v>
      </c>
      <c r="I7" s="35" t="n">
        <v>1</v>
      </c>
      <c r="J7" s="34" t="n">
        <f aca="false">ROUND(G7/(H7*I7),0)</f>
        <v>1</v>
      </c>
    </row>
    <row r="8" customFormat="false" ht="12.8" hidden="false" customHeight="false" outlineLevel="0" collapsed="false">
      <c r="A8" s="14" t="s">
        <v>28</v>
      </c>
      <c r="B8" s="32" t="s">
        <v>25</v>
      </c>
      <c r="C8" s="32"/>
      <c r="D8" s="32"/>
      <c r="E8" s="39" t="s">
        <v>22</v>
      </c>
      <c r="F8" s="39" t="s">
        <v>55</v>
      </c>
      <c r="G8" s="40" t="n">
        <v>3</v>
      </c>
      <c r="H8" s="33" t="s">
        <v>53</v>
      </c>
      <c r="I8" s="35" t="n">
        <v>1</v>
      </c>
      <c r="J8" s="34" t="n">
        <f aca="false">ROUND(G8/(H8*I8),0)</f>
        <v>3</v>
      </c>
      <c r="V8" s="30" t="n">
        <v>6</v>
      </c>
      <c r="W8" s="31"/>
      <c r="X8" s="30" t="n">
        <v>9</v>
      </c>
      <c r="AA8" s="30" t="n">
        <v>9</v>
      </c>
      <c r="AB8" s="31"/>
      <c r="AC8" s="30" t="n">
        <v>16</v>
      </c>
    </row>
    <row r="9" customFormat="false" ht="12.8" hidden="false" customHeight="false" outlineLevel="0" collapsed="false">
      <c r="A9" s="14" t="s">
        <v>33</v>
      </c>
      <c r="B9" s="32" t="s">
        <v>31</v>
      </c>
      <c r="C9" s="32"/>
      <c r="D9" s="32"/>
      <c r="E9" s="39" t="s">
        <v>56</v>
      </c>
      <c r="F9" s="39" t="s">
        <v>35</v>
      </c>
      <c r="G9" s="40" t="n">
        <v>2</v>
      </c>
      <c r="H9" s="33" t="s">
        <v>53</v>
      </c>
      <c r="I9" s="35" t="n">
        <v>1</v>
      </c>
      <c r="J9" s="34" t="n">
        <f aca="false">ROUND(G9/(H9*I9),0)</f>
        <v>2</v>
      </c>
      <c r="V9" s="36" t="s">
        <v>27</v>
      </c>
      <c r="W9" s="36"/>
      <c r="X9" s="36"/>
      <c r="AA9" s="36" t="s">
        <v>32</v>
      </c>
      <c r="AB9" s="36"/>
      <c r="AC9" s="36"/>
    </row>
    <row r="10" customFormat="false" ht="12.8" hidden="false" customHeight="false" outlineLevel="0" collapsed="false">
      <c r="A10" s="14" t="s">
        <v>35</v>
      </c>
      <c r="B10" s="32" t="s">
        <v>34</v>
      </c>
      <c r="C10" s="32"/>
      <c r="D10" s="32"/>
      <c r="E10" s="39" t="s">
        <v>33</v>
      </c>
      <c r="F10" s="39" t="s">
        <v>37</v>
      </c>
      <c r="G10" s="40" t="n">
        <v>2</v>
      </c>
      <c r="H10" s="33" t="s">
        <v>53</v>
      </c>
      <c r="I10" s="35" t="n">
        <v>1</v>
      </c>
      <c r="J10" s="34" t="n">
        <f aca="false">ROUND(G10/(H10*I10),0)</f>
        <v>2</v>
      </c>
      <c r="V10" s="37" t="n">
        <f aca="false">VLOOKUP(V9,$A$2:$J$17,10)</f>
        <v>3</v>
      </c>
      <c r="W10" s="38" t="n">
        <f aca="false">X11-X8</f>
        <v>0</v>
      </c>
      <c r="X10" s="37" t="n">
        <f aca="false">AA8-X8</f>
        <v>0</v>
      </c>
      <c r="AA10" s="37" t="n">
        <f aca="false">VLOOKUP(AA9,$A$2:$J$17,10)</f>
        <v>7</v>
      </c>
      <c r="AB10" s="38" t="n">
        <f aca="false">AC11-AC8</f>
        <v>0</v>
      </c>
      <c r="AC10" s="37" t="n">
        <f aca="false">AF2-AC8</f>
        <v>0</v>
      </c>
    </row>
    <row r="11" customFormat="false" ht="12.8" hidden="false" customHeight="false" outlineLevel="0" collapsed="false">
      <c r="A11" s="14" t="s">
        <v>37</v>
      </c>
      <c r="B11" s="32" t="s">
        <v>36</v>
      </c>
      <c r="C11" s="32"/>
      <c r="D11" s="32"/>
      <c r="E11" s="39" t="s">
        <v>35</v>
      </c>
      <c r="F11" s="39" t="s">
        <v>23</v>
      </c>
      <c r="G11" s="40" t="n">
        <v>2</v>
      </c>
      <c r="H11" s="33" t="s">
        <v>53</v>
      </c>
      <c r="I11" s="35" t="n">
        <v>1</v>
      </c>
      <c r="J11" s="34" t="n">
        <f aca="false">ROUND(G11/(H11*I11),0)</f>
        <v>2</v>
      </c>
      <c r="V11" s="30" t="n">
        <f aca="false">X11-V10</f>
        <v>6</v>
      </c>
      <c r="W11" s="31"/>
      <c r="X11" s="30" t="n">
        <v>9</v>
      </c>
      <c r="AA11" s="30" t="n">
        <f aca="false">AC11-AA10</f>
        <v>9</v>
      </c>
      <c r="AB11" s="31"/>
      <c r="AC11" s="30" t="n">
        <v>16</v>
      </c>
    </row>
    <row r="12" customFormat="false" ht="12.8" hidden="false" customHeight="false" outlineLevel="0" collapsed="false">
      <c r="A12" s="14" t="s">
        <v>17</v>
      </c>
      <c r="B12" s="32" t="s">
        <v>57</v>
      </c>
      <c r="C12" s="32"/>
      <c r="D12" s="32"/>
      <c r="E12" s="39" t="s">
        <v>28</v>
      </c>
      <c r="F12" s="39" t="s">
        <v>44</v>
      </c>
      <c r="G12" s="40" t="n">
        <v>10</v>
      </c>
      <c r="H12" s="33" t="s">
        <v>53</v>
      </c>
      <c r="I12" s="35" t="n">
        <v>1</v>
      </c>
      <c r="J12" s="34" t="n">
        <f aca="false">ROUND(G12/(H12*I12),0)</f>
        <v>10</v>
      </c>
    </row>
    <row r="13" customFormat="false" ht="12.8" hidden="false" customHeight="false" outlineLevel="0" collapsed="false">
      <c r="A13" s="14" t="s">
        <v>23</v>
      </c>
      <c r="B13" s="32" t="s">
        <v>20</v>
      </c>
      <c r="C13" s="32"/>
      <c r="D13" s="32"/>
      <c r="E13" s="39" t="s">
        <v>37</v>
      </c>
      <c r="F13" s="39" t="s">
        <v>41</v>
      </c>
      <c r="G13" s="40" t="n">
        <v>3</v>
      </c>
      <c r="H13" s="33" t="s">
        <v>53</v>
      </c>
      <c r="I13" s="35" t="n">
        <v>1</v>
      </c>
      <c r="J13" s="34" t="n">
        <f aca="false">ROUND(G13/(H13*I13),0)</f>
        <v>3</v>
      </c>
    </row>
    <row r="14" customFormat="false" ht="12.8" hidden="false" customHeight="false" outlineLevel="0" collapsed="false">
      <c r="A14" s="14" t="s">
        <v>41</v>
      </c>
      <c r="B14" s="32" t="s">
        <v>40</v>
      </c>
      <c r="C14" s="32"/>
      <c r="D14" s="32"/>
      <c r="E14" s="39" t="s">
        <v>23</v>
      </c>
      <c r="F14" s="39" t="s">
        <v>29</v>
      </c>
      <c r="G14" s="40" t="n">
        <v>3</v>
      </c>
      <c r="H14" s="33" t="s">
        <v>53</v>
      </c>
      <c r="I14" s="35" t="n">
        <v>1</v>
      </c>
      <c r="J14" s="34" t="n">
        <f aca="false">ROUND(G14/(H14*I14),0)</f>
        <v>3</v>
      </c>
      <c r="Q14" s="30" t="n">
        <v>5</v>
      </c>
      <c r="R14" s="31"/>
      <c r="S14" s="30" t="n">
        <v>6</v>
      </c>
      <c r="V14" s="30" t="n">
        <v>6</v>
      </c>
      <c r="W14" s="31"/>
      <c r="X14" s="30" t="n">
        <v>9</v>
      </c>
      <c r="AA14" s="30" t="n">
        <v>9</v>
      </c>
      <c r="AB14" s="31"/>
      <c r="AC14" s="30" t="n">
        <v>19</v>
      </c>
    </row>
    <row r="15" customFormat="false" ht="12.8" hidden="false" customHeight="false" outlineLevel="0" collapsed="false">
      <c r="A15" s="14" t="s">
        <v>29</v>
      </c>
      <c r="B15" s="32" t="s">
        <v>26</v>
      </c>
      <c r="C15" s="32"/>
      <c r="D15" s="32"/>
      <c r="E15" s="39" t="s">
        <v>41</v>
      </c>
      <c r="F15" s="39" t="s">
        <v>43</v>
      </c>
      <c r="G15" s="40" t="n">
        <v>1</v>
      </c>
      <c r="H15" s="33" t="s">
        <v>53</v>
      </c>
      <c r="I15" s="35" t="n">
        <v>1</v>
      </c>
      <c r="J15" s="34" t="n">
        <f aca="false">ROUND(G15/(H15*I15),0)</f>
        <v>1</v>
      </c>
      <c r="Q15" s="36" t="s">
        <v>22</v>
      </c>
      <c r="R15" s="36"/>
      <c r="S15" s="36"/>
      <c r="V15" s="36" t="s">
        <v>28</v>
      </c>
      <c r="W15" s="36"/>
      <c r="X15" s="36"/>
      <c r="AA15" s="36" t="s">
        <v>17</v>
      </c>
      <c r="AB15" s="36"/>
      <c r="AC15" s="36"/>
    </row>
    <row r="16" customFormat="false" ht="12.8" hidden="false" customHeight="false" outlineLevel="0" collapsed="false">
      <c r="A16" s="14" t="s">
        <v>43</v>
      </c>
      <c r="B16" s="32" t="s">
        <v>42</v>
      </c>
      <c r="C16" s="32"/>
      <c r="D16" s="32"/>
      <c r="E16" s="39" t="s">
        <v>29</v>
      </c>
      <c r="F16" s="39" t="s">
        <v>44</v>
      </c>
      <c r="G16" s="40" t="n">
        <v>5</v>
      </c>
      <c r="H16" s="33" t="s">
        <v>53</v>
      </c>
      <c r="I16" s="35" t="n">
        <v>1</v>
      </c>
      <c r="J16" s="34" t="n">
        <f aca="false">ROUND(G16/(H16*I16),0)</f>
        <v>5</v>
      </c>
      <c r="Q16" s="37" t="n">
        <f aca="false">VLOOKUP(Q15,$A$2:$J$17,10)</f>
        <v>1</v>
      </c>
      <c r="R16" s="38" t="n">
        <f aca="false">S17-S14</f>
        <v>7</v>
      </c>
      <c r="S16" s="37" t="n">
        <f aca="false">V14-S14</f>
        <v>0</v>
      </c>
      <c r="V16" s="37" t="n">
        <f aca="false">VLOOKUP(V15,$A$2:$J$17,10)</f>
        <v>3</v>
      </c>
      <c r="W16" s="38" t="n">
        <f aca="false">X17-X14</f>
        <v>7</v>
      </c>
      <c r="X16" s="37" t="n">
        <f aca="false">MIN(AA14,AF2)-X14</f>
        <v>0</v>
      </c>
      <c r="AA16" s="37" t="n">
        <f aca="false">VLOOKUP(AA15,$A$2:$J$17,10)</f>
        <v>10</v>
      </c>
      <c r="AB16" s="38" t="n">
        <f aca="false">AC17-AC14</f>
        <v>14</v>
      </c>
      <c r="AC16" s="38" t="n">
        <f aca="false">BO2-AC14</f>
        <v>14</v>
      </c>
    </row>
    <row r="17" customFormat="false" ht="12.8" hidden="false" customHeight="false" outlineLevel="0" collapsed="false">
      <c r="A17" s="17" t="s">
        <v>44</v>
      </c>
      <c r="B17" s="41" t="s">
        <v>45</v>
      </c>
      <c r="C17" s="41"/>
      <c r="D17" s="41"/>
      <c r="E17" s="42" t="s">
        <v>58</v>
      </c>
      <c r="F17" s="43"/>
      <c r="G17" s="44" t="n">
        <v>1</v>
      </c>
      <c r="H17" s="42" t="s">
        <v>53</v>
      </c>
      <c r="I17" s="35" t="n">
        <v>1</v>
      </c>
      <c r="J17" s="44" t="n">
        <f aca="false">ROUND(G17/(H17*I17),0)</f>
        <v>1</v>
      </c>
      <c r="Q17" s="30" t="n">
        <f aca="false">S17-Q16</f>
        <v>12</v>
      </c>
      <c r="R17" s="31"/>
      <c r="S17" s="30" t="n">
        <f aca="false">V17</f>
        <v>13</v>
      </c>
      <c r="V17" s="30" t="n">
        <f aca="false">X17-V16</f>
        <v>13</v>
      </c>
      <c r="W17" s="31"/>
      <c r="X17" s="30" t="n">
        <f aca="false">MIN(AF5,AA17)</f>
        <v>16</v>
      </c>
      <c r="AA17" s="30" t="n">
        <f aca="false">AC17-AA16</f>
        <v>23</v>
      </c>
      <c r="AB17" s="31"/>
      <c r="AC17" s="30" t="n">
        <v>33</v>
      </c>
    </row>
    <row r="18" customFormat="false" ht="12.8" hidden="false" customHeight="false" outlineLevel="0" collapsed="false">
      <c r="G18" s="31"/>
      <c r="H18" s="31"/>
      <c r="I18" s="31"/>
    </row>
    <row r="19" customFormat="false" ht="12.8" hidden="false" customHeight="false" outlineLevel="0" collapsed="false">
      <c r="A19" s="45" t="s">
        <v>59</v>
      </c>
      <c r="B19" s="46" t="s">
        <v>60</v>
      </c>
      <c r="C19" s="47"/>
      <c r="D19" s="48" t="s">
        <v>61</v>
      </c>
    </row>
    <row r="20" customFormat="false" ht="12.8" hidden="false" customHeight="false" outlineLevel="0" collapsed="false">
      <c r="B20" s="36" t="s">
        <v>38</v>
      </c>
      <c r="C20" s="36"/>
      <c r="D20" s="36"/>
    </row>
    <row r="21" customFormat="false" ht="12.8" hidden="false" customHeight="false" outlineLevel="0" collapsed="false">
      <c r="B21" s="36" t="s">
        <v>51</v>
      </c>
      <c r="C21" s="38" t="s">
        <v>62</v>
      </c>
      <c r="D21" s="37" t="s">
        <v>63</v>
      </c>
    </row>
    <row r="22" customFormat="false" ht="12.8" hidden="false" customHeight="false" outlineLevel="0" collapsed="false">
      <c r="A22" s="49" t="s">
        <v>64</v>
      </c>
      <c r="B22" s="50" t="s">
        <v>60</v>
      </c>
      <c r="C22" s="51"/>
      <c r="D22" s="52" t="s">
        <v>61</v>
      </c>
    </row>
    <row r="24" customFormat="false" ht="12.8" hidden="false" customHeight="false" outlineLevel="0" collapsed="false">
      <c r="B24" s="53" t="s">
        <v>65</v>
      </c>
      <c r="C24" s="31"/>
      <c r="D24" s="30" t="s">
        <v>66</v>
      </c>
    </row>
    <row r="25" customFormat="false" ht="12.8" hidden="false" customHeight="false" outlineLevel="0" collapsed="false">
      <c r="B25" s="36" t="s">
        <v>67</v>
      </c>
      <c r="C25" s="36"/>
      <c r="D25" s="36"/>
    </row>
    <row r="26" customFormat="false" ht="12.8" hidden="false" customHeight="false" outlineLevel="0" collapsed="false">
      <c r="B26" s="36" t="s">
        <v>68</v>
      </c>
      <c r="C26" s="38" t="s">
        <v>69</v>
      </c>
      <c r="D26" s="37" t="s">
        <v>70</v>
      </c>
    </row>
    <row r="27" customFormat="false" ht="12.8" hidden="false" customHeight="false" outlineLevel="0" collapsed="false">
      <c r="B27" s="53" t="s">
        <v>71</v>
      </c>
      <c r="C27" s="31"/>
      <c r="D27" s="30" t="s">
        <v>72</v>
      </c>
    </row>
    <row r="29" customFormat="false" ht="12.8" hidden="false" customHeight="false" outlineLevel="0" collapsed="false">
      <c r="A29" s="0" t="s">
        <v>65</v>
      </c>
      <c r="B29" s="54" t="s">
        <v>73</v>
      </c>
      <c r="C29" s="55" t="s">
        <v>74</v>
      </c>
      <c r="D29" s="55"/>
    </row>
    <row r="30" customFormat="false" ht="12.8" hidden="false" customHeight="false" outlineLevel="0" collapsed="false">
      <c r="A30" s="0" t="s">
        <v>66</v>
      </c>
      <c r="B30" s="54" t="s">
        <v>73</v>
      </c>
      <c r="C30" s="55" t="s">
        <v>75</v>
      </c>
      <c r="D30" s="55"/>
    </row>
    <row r="31" customFormat="false" ht="12.8" hidden="false" customHeight="false" outlineLevel="0" collapsed="false">
      <c r="B31" s="54"/>
    </row>
    <row r="32" customFormat="false" ht="12.8" hidden="false" customHeight="false" outlineLevel="0" collapsed="false">
      <c r="A32" s="0" t="s">
        <v>66</v>
      </c>
      <c r="B32" s="54" t="s">
        <v>73</v>
      </c>
      <c r="C32" s="55" t="s">
        <v>75</v>
      </c>
      <c r="D32" s="55"/>
    </row>
    <row r="33" customFormat="false" ht="12.8" hidden="false" customHeight="false" outlineLevel="0" collapsed="false">
      <c r="A33" s="0" t="s">
        <v>65</v>
      </c>
      <c r="B33" s="54" t="s">
        <v>73</v>
      </c>
      <c r="C33" s="55" t="s">
        <v>74</v>
      </c>
      <c r="D33" s="55"/>
    </row>
    <row r="34" customFormat="false" ht="12.8" hidden="false" customHeight="false" outlineLevel="0" collapsed="false">
      <c r="B34" s="54"/>
    </row>
    <row r="35" customFormat="false" ht="12.8" hidden="false" customHeight="false" outlineLevel="0" collapsed="false">
      <c r="B35" s="54"/>
    </row>
  </sheetData>
  <mergeCells count="40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B20:D20"/>
    <mergeCell ref="B25:D25"/>
    <mergeCell ref="C29:D29"/>
    <mergeCell ref="C30:D30"/>
    <mergeCell ref="C32:D32"/>
    <mergeCell ref="C33:D33"/>
  </mergeCells>
  <conditionalFormatting sqref="M4 C21 C26 R4 R16 W4:X4 W10 W16 AB16:AC16 AB10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2021-11-26T12:18:44Z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