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<sst xmlns="http://schemas.openxmlformats.org/spreadsheetml/2006/main" count="143" uniqueCount="20">
  <si>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</si>
  <si>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</si>
  <si>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</si>
  <si>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</si>
  <si>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</si>
  <si>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A</t>
  </si>
  <si>
    <t xml:space="preserve">D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</si>
  <si>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</si>
  <si>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</si>
  <si>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</si>
  <si>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</si>
  <si>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</si>
  <si>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</si>
  <si>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</si>
  <si>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</si>
  <si>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</si>
  <si>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</si>
  <si>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</si>
  <si>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</si>
  <si>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überoptimiert: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</si>
</sst>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General"/>
    <numFmt numFmtId="167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51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9E9E9E"/>
        <bgColor rgb="FF808080"/>
      </patternFill>
    </fill>
    <fill>
      <patternFill patternType="solid">
        <fgColor rgb="FFFDD835"/>
        <bgColor rgb="FFFFCC99"/>
      </patternFill>
    </fill>
    <fill>
      <patternFill patternType="solid">
        <fgColor rgb="FFB2FF59"/>
        <bgColor rgb="FFFFFF99"/>
      </patternFill>
    </fill>
    <fill>
      <patternFill patternType="solid">
        <fgColor rgb="FFFFFDE7"/>
        <bgColor rgb="FFFFFFFF"/>
      </patternFill>
    </fill>
    <fill>
      <patternFill patternType="solid">
        <fgColor rgb="FFF57C00"/>
        <bgColor rgb="FFFF9900"/>
      </patternFill>
    </fill>
    <fill>
      <patternFill patternType="solid">
        <fgColor rgb="FF43A047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536DFE"/>
      </bottom>
      <diagonal/>
    </border>
    <border diagonalUp="false" diagonalDown="false">
      <left style="thin">
        <color rgb="FF536DFE"/>
      </left>
      <right/>
      <top/>
      <bottom/>
      <diagonal/>
    </border>
    <border diagonalUp="false" diagonalDown="false">
      <left style="thin"/>
      <right/>
      <top/>
      <bottom style="thin">
        <color rgb="FF536DF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Überschrift 1" xfId="20"/>
  </cellStyles>
  <dxfs count="1"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D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F59"/>
      <rgbColor rgb="FFFFFF99"/>
      <rgbColor rgb="FF99CCFF"/>
      <rgbColor rgb="FFFF99CC"/>
      <rgbColor rgb="FFCC99FF"/>
      <rgbColor rgb="FFFFCC99"/>
      <rgbColor rgb="FF536DFE"/>
      <rgbColor rgb="FF33CCCC"/>
      <rgbColor rgb="FF99CC00"/>
      <rgbColor rgb="FFFDD835"/>
      <rgbColor rgb="FFFF9900"/>
      <rgbColor rgb="FFF57C00"/>
      <rgbColor rgb="FF666699"/>
      <rgbColor rgb="FF9E9E9E"/>
      <rgbColor rgb="FF003366"/>
      <rgbColor rgb="FF43A047"/>
      <rgbColor rgb="FF003300"/>
      <rgbColor rgb="FF333300"/>
      <rgbColor rgb="FF993300"/>
      <rgbColor rgb="FF993366"/>
      <rgbColor rgb="FF651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2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R16" activeCellId="0" sqref="R16"/>
    </sheetView>
  </sheetViews>
  <sheetFormatPr defaultColWidth="3.83984375" defaultRowHeight="12.8" zeroHeight="false" outlineLevelRow="1" outlineLevelCol="1"/>
  <cols>
    <col collapsed="false" customWidth="false" hidden="false" outlineLevel="0" max="7" min="1" style="1" width="3.83"/>
    <col collapsed="false" customWidth="false" hidden="true" outlineLevel="1" max="9" min="8" style="1" width="3.83"/>
    <col collapsed="false" customWidth="true" hidden="true" outlineLevel="1" max="10" min="10" style="1" width="6.65"/>
    <col collapsed="false" customWidth="false" hidden="false" outlineLevel="0" max="1024" min="1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3" t="s">
        <v>7</v>
      </c>
      <c r="F2" s="3" t="s">
        <v>8</v>
      </c>
      <c r="G2" s="3"/>
      <c r="H2" s="3" t="n">
        <v>12</v>
      </c>
      <c r="I2" s="5" t="n">
        <v>1</v>
      </c>
      <c r="J2" s="6" t="n">
        <v>1</v>
      </c>
      <c r="K2" s="3" t="n">
        <f aca="false">ROUNDUP(H2/(I2*J2),0)</f>
        <v>12</v>
      </c>
      <c r="L2" s="0"/>
      <c r="M2" s="0"/>
      <c r="N2" s="0"/>
      <c r="O2" s="0"/>
      <c r="P2" s="0"/>
      <c r="Q2" s="0"/>
      <c r="R2" s="0"/>
      <c r="U2" s="7" t="n">
        <f aca="false">R8</f>
        <v>20</v>
      </c>
      <c r="V2" s="8"/>
      <c r="W2" s="9" t="n">
        <f aca="false">U2+U4</f>
        <v>31</v>
      </c>
    </row>
    <row r="3" customFormat="false" ht="12.8" hidden="false" customHeight="false" outlineLevel="0" collapsed="false">
      <c r="A3" s="3" t="s">
        <v>7</v>
      </c>
      <c r="B3" s="3" t="s">
        <v>5</v>
      </c>
      <c r="C3" s="3"/>
      <c r="D3" s="3"/>
      <c r="E3" s="3" t="s">
        <v>6</v>
      </c>
      <c r="F3" s="3" t="s">
        <v>9</v>
      </c>
      <c r="G3" s="3" t="s">
        <v>10</v>
      </c>
      <c r="H3" s="3" t="n">
        <v>9</v>
      </c>
      <c r="I3" s="5" t="n">
        <v>2</v>
      </c>
      <c r="J3" s="6" t="n">
        <f aca="false">(100%+(100%-J4))/I3</f>
        <v>0.625</v>
      </c>
      <c r="K3" s="3" t="n">
        <f aca="false">ROUNDUP(H3/(I3*J3),0)</f>
        <v>8</v>
      </c>
      <c r="L3" s="0"/>
      <c r="M3" s="0"/>
      <c r="N3" s="0"/>
      <c r="O3" s="0"/>
      <c r="P3" s="0"/>
      <c r="Q3" s="0"/>
      <c r="R3" s="0"/>
      <c r="T3" s="10"/>
      <c r="U3" s="11" t="s">
        <v>6</v>
      </c>
      <c r="V3" s="11"/>
      <c r="W3" s="11"/>
      <c r="X3" s="12"/>
    </row>
    <row r="4" customFormat="false" ht="12.8" hidden="false" customHeight="false" outlineLevel="0" collapsed="false">
      <c r="A4" s="3" t="s">
        <v>8</v>
      </c>
      <c r="B4" s="3" t="s">
        <v>5</v>
      </c>
      <c r="C4" s="3"/>
      <c r="D4" s="3"/>
      <c r="E4" s="3" t="s">
        <v>10</v>
      </c>
      <c r="F4" s="3" t="s">
        <v>11</v>
      </c>
      <c r="G4" s="3"/>
      <c r="H4" s="3" t="n">
        <v>4</v>
      </c>
      <c r="I4" s="5" t="n">
        <v>1</v>
      </c>
      <c r="J4" s="6" t="n">
        <v>0.75</v>
      </c>
      <c r="K4" s="3" t="n">
        <f aca="false">ROUNDUP(H4/(I4*J4),0)</f>
        <v>6</v>
      </c>
      <c r="L4" s="0"/>
      <c r="M4" s="0"/>
      <c r="N4" s="0"/>
      <c r="O4" s="0"/>
      <c r="P4" s="0"/>
      <c r="Q4" s="0"/>
      <c r="R4" s="0"/>
      <c r="T4" s="13"/>
      <c r="U4" s="14" t="n">
        <f aca="false">VLOOKUP(U3,$A$2:$K$9,11)</f>
        <v>11</v>
      </c>
      <c r="V4" s="15" t="n">
        <f aca="false">W5-W2</f>
        <v>0</v>
      </c>
      <c r="W4" s="16" t="n">
        <f aca="false">AE8-W2</f>
        <v>0</v>
      </c>
      <c r="Y4" s="13"/>
    </row>
    <row r="5" customFormat="false" ht="12.8" hidden="false" customHeight="false" outlineLevel="0" collapsed="false">
      <c r="A5" s="3" t="s">
        <v>6</v>
      </c>
      <c r="B5" s="3" t="s">
        <v>7</v>
      </c>
      <c r="C5" s="3"/>
      <c r="D5" s="3"/>
      <c r="E5" s="3" t="s">
        <v>12</v>
      </c>
      <c r="F5" s="3"/>
      <c r="G5" s="3"/>
      <c r="H5" s="3" t="n">
        <v>8</v>
      </c>
      <c r="I5" s="5" t="n">
        <v>1</v>
      </c>
      <c r="J5" s="6" t="n">
        <v>0.75</v>
      </c>
      <c r="K5" s="3" t="n">
        <f aca="false">ROUNDUP(H5/(I5*J5),0)</f>
        <v>11</v>
      </c>
      <c r="L5" s="0"/>
      <c r="M5" s="0"/>
      <c r="N5" s="0"/>
      <c r="O5" s="0"/>
      <c r="P5" s="0"/>
      <c r="Q5" s="0"/>
      <c r="R5" s="0"/>
      <c r="T5" s="13"/>
      <c r="U5" s="17" t="n">
        <f aca="false">W5-U4</f>
        <v>20</v>
      </c>
      <c r="V5" s="8"/>
      <c r="W5" s="18" t="n">
        <f aca="false">AE11</f>
        <v>31</v>
      </c>
      <c r="Y5" s="13"/>
    </row>
    <row r="6" customFormat="false" ht="12.8" hidden="false" customHeight="false" outlineLevel="0" collapsed="false">
      <c r="A6" s="3" t="s">
        <v>9</v>
      </c>
      <c r="B6" s="3" t="s">
        <v>7</v>
      </c>
      <c r="C6" s="3"/>
      <c r="D6" s="3"/>
      <c r="E6" s="3" t="s">
        <v>11</v>
      </c>
      <c r="F6" s="3"/>
      <c r="G6" s="3"/>
      <c r="H6" s="3" t="n">
        <v>11</v>
      </c>
      <c r="I6" s="5" t="n">
        <v>3</v>
      </c>
      <c r="J6" s="6" t="n">
        <f aca="false">(100%+(100%-$J$5)+(100%-$J$7))/I6</f>
        <v>0.7</v>
      </c>
      <c r="K6" s="3" t="n">
        <f aca="false">ROUNDUP(H6/(I6*J6),0)</f>
        <v>6</v>
      </c>
      <c r="L6" s="0"/>
      <c r="M6" s="0"/>
      <c r="N6" s="0"/>
      <c r="O6" s="0"/>
      <c r="P6" s="0"/>
      <c r="Q6" s="0"/>
      <c r="R6" s="0"/>
      <c r="S6" s="0"/>
      <c r="T6" s="13"/>
      <c r="Y6" s="13"/>
    </row>
    <row r="7" customFormat="false" ht="12.8" hidden="false" customHeight="false" outlineLevel="0" collapsed="false">
      <c r="A7" s="3" t="s">
        <v>10</v>
      </c>
      <c r="B7" s="3" t="s">
        <v>7</v>
      </c>
      <c r="C7" s="3" t="s">
        <v>8</v>
      </c>
      <c r="D7" s="3"/>
      <c r="E7" s="3" t="s">
        <v>12</v>
      </c>
      <c r="F7" s="3"/>
      <c r="G7" s="3"/>
      <c r="H7" s="3" t="n">
        <v>1</v>
      </c>
      <c r="I7" s="5" t="n">
        <v>1</v>
      </c>
      <c r="J7" s="6" t="n">
        <v>0.15</v>
      </c>
      <c r="K7" s="3" t="n">
        <f aca="false">ROUNDUP(H7/(I7*J7),0)</f>
        <v>7</v>
      </c>
      <c r="L7" s="0"/>
      <c r="M7" s="0"/>
      <c r="N7" s="0"/>
      <c r="O7" s="0"/>
      <c r="P7" s="0"/>
      <c r="Q7" s="0"/>
      <c r="R7" s="0"/>
      <c r="S7" s="0"/>
      <c r="T7" s="13"/>
      <c r="Y7" s="13"/>
    </row>
    <row r="8" customFormat="false" ht="12.8" hidden="false" customHeight="false" outlineLevel="0" collapsed="false">
      <c r="A8" s="3" t="s">
        <v>11</v>
      </c>
      <c r="B8" s="3" t="s">
        <v>8</v>
      </c>
      <c r="C8" s="3" t="s">
        <v>9</v>
      </c>
      <c r="D8" s="3"/>
      <c r="E8" s="3" t="s">
        <v>12</v>
      </c>
      <c r="F8" s="3"/>
      <c r="G8" s="3"/>
      <c r="H8" s="3" t="n">
        <v>7</v>
      </c>
      <c r="I8" s="5" t="n">
        <v>2</v>
      </c>
      <c r="J8" s="6" t="n">
        <f aca="false">(100%+(100%-$J$7))/I8</f>
        <v>0.925</v>
      </c>
      <c r="K8" s="3" t="n">
        <f aca="false">ROUNDUP(H8/(I8*J8),0)</f>
        <v>4</v>
      </c>
      <c r="P8" s="7" t="n">
        <f aca="false">M11</f>
        <v>12</v>
      </c>
      <c r="Q8" s="8"/>
      <c r="R8" s="9" t="n">
        <f aca="false">P8+P10</f>
        <v>20</v>
      </c>
      <c r="S8" s="10"/>
      <c r="T8" s="13"/>
      <c r="U8" s="7" t="n">
        <f aca="false">R8</f>
        <v>20</v>
      </c>
      <c r="V8" s="8"/>
      <c r="W8" s="9" t="n">
        <f aca="false">U8+U10</f>
        <v>26</v>
      </c>
      <c r="Y8" s="19"/>
      <c r="Z8" s="12"/>
      <c r="AA8" s="12"/>
      <c r="AB8" s="12"/>
      <c r="AC8" s="12"/>
      <c r="AD8" s="12"/>
      <c r="AE8" s="7" t="n">
        <f aca="false">MAX(W2,W14,AB20)</f>
        <v>31</v>
      </c>
      <c r="AF8" s="8"/>
      <c r="AG8" s="9" t="n">
        <f aca="false">AE8+AE10</f>
        <v>33</v>
      </c>
    </row>
    <row r="9" customFormat="false" ht="12.8" hidden="false" customHeight="false" outlineLevel="0" collapsed="false">
      <c r="A9" s="20" t="s">
        <v>12</v>
      </c>
      <c r="B9" s="20" t="s">
        <v>6</v>
      </c>
      <c r="C9" s="20" t="s">
        <v>10</v>
      </c>
      <c r="D9" s="20" t="s">
        <v>11</v>
      </c>
      <c r="E9" s="21"/>
      <c r="F9" s="21"/>
      <c r="G9" s="21"/>
      <c r="H9" s="20" t="n">
        <v>2</v>
      </c>
      <c r="I9" s="22" t="n">
        <v>1</v>
      </c>
      <c r="J9" s="23" t="n">
        <v>1</v>
      </c>
      <c r="K9" s="20" t="n">
        <f aca="false">ROUNDUP(H9/(I9*J9),0)</f>
        <v>2</v>
      </c>
      <c r="O9" s="10"/>
      <c r="P9" s="11" t="s">
        <v>7</v>
      </c>
      <c r="Q9" s="11"/>
      <c r="R9" s="11"/>
      <c r="S9" s="10"/>
      <c r="T9" s="10"/>
      <c r="U9" s="11" t="s">
        <v>9</v>
      </c>
      <c r="V9" s="11"/>
      <c r="W9" s="11"/>
      <c r="X9" s="10"/>
      <c r="Z9" s="24"/>
      <c r="AA9" s="24"/>
      <c r="AB9" s="24"/>
      <c r="AC9" s="24"/>
      <c r="AD9" s="24"/>
      <c r="AE9" s="11" t="s">
        <v>12</v>
      </c>
      <c r="AF9" s="11"/>
      <c r="AG9" s="11"/>
    </row>
    <row r="10" customFormat="false" ht="12.8" hidden="false" customHeight="false" outlineLevel="0" collapsed="false">
      <c r="O10" s="13"/>
      <c r="P10" s="14" t="n">
        <f aca="false">VLOOKUP(P9,$A$2:$K$9,11)</f>
        <v>8</v>
      </c>
      <c r="Q10" s="15" t="n">
        <f aca="false">R11-R8</f>
        <v>0</v>
      </c>
      <c r="R10" s="16" t="n">
        <f aca="false">MIN(U2,U8,U14)-R8</f>
        <v>0</v>
      </c>
      <c r="S10" s="10"/>
      <c r="U10" s="14" t="n">
        <f aca="false">VLOOKUP(U9,$A$2:$K$9,11)</f>
        <v>6</v>
      </c>
      <c r="V10" s="15" t="n">
        <f aca="false">W11-W8</f>
        <v>1</v>
      </c>
      <c r="W10" s="16" t="n">
        <f aca="false">Z20-W8</f>
        <v>0</v>
      </c>
      <c r="X10" s="0"/>
      <c r="Y10" s="13"/>
      <c r="Z10" s="25"/>
      <c r="AA10" s="0"/>
      <c r="AB10" s="0"/>
      <c r="AC10" s="0"/>
      <c r="AD10" s="12"/>
      <c r="AE10" s="14" t="n">
        <f aca="false">VLOOKUP(AE9,$A$2:$K$9,11)</f>
        <v>2</v>
      </c>
      <c r="AF10" s="15" t="n">
        <f aca="false">AG11-AG8</f>
        <v>0</v>
      </c>
      <c r="AG10" s="16" t="n">
        <v>0</v>
      </c>
    </row>
    <row r="11" customFormat="false" ht="12.8" hidden="false" customHeight="false" outlineLevel="0" collapsed="false">
      <c r="A11" s="7" t="s">
        <v>13</v>
      </c>
      <c r="B11" s="8"/>
      <c r="C11" s="9" t="s">
        <v>14</v>
      </c>
      <c r="K11" s="7" t="n">
        <v>0</v>
      </c>
      <c r="L11" s="8"/>
      <c r="M11" s="9" t="n">
        <f aca="false">K11+K13</f>
        <v>12</v>
      </c>
      <c r="N11" s="10"/>
      <c r="O11" s="13"/>
      <c r="P11" s="17" t="n">
        <f aca="false">R11-P10</f>
        <v>12</v>
      </c>
      <c r="Q11" s="8"/>
      <c r="R11" s="18" t="n">
        <f aca="false">MIN(U5,U11,U17)</f>
        <v>20</v>
      </c>
      <c r="T11" s="13"/>
      <c r="U11" s="17" t="n">
        <f aca="false">W11-U10</f>
        <v>21</v>
      </c>
      <c r="V11" s="8"/>
      <c r="W11" s="18" t="n">
        <f aca="false">Z23</f>
        <v>27</v>
      </c>
      <c r="Y11" s="13"/>
      <c r="Z11" s="25"/>
      <c r="AD11" s="13"/>
      <c r="AE11" s="17" t="n">
        <f aca="false">AG11-AE10</f>
        <v>31</v>
      </c>
      <c r="AF11" s="8"/>
      <c r="AG11" s="18" t="n">
        <f aca="false">AG8</f>
        <v>33</v>
      </c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5</v>
      </c>
      <c r="L12" s="11"/>
      <c r="M12" s="11"/>
      <c r="O12" s="8"/>
      <c r="T12" s="13"/>
      <c r="Y12" s="13"/>
      <c r="Z12" s="25"/>
      <c r="AD12" s="13"/>
    </row>
    <row r="13" customFormat="false" ht="12.8" hidden="false" customHeight="false" outlineLevel="0" collapsed="false">
      <c r="A13" s="14" t="s">
        <v>6</v>
      </c>
      <c r="B13" s="26" t="s">
        <v>15</v>
      </c>
      <c r="C13" s="16" t="s">
        <v>16</v>
      </c>
      <c r="K13" s="14" t="n">
        <f aca="false">VLOOKUP(K12,$A$2:$K$9,11)</f>
        <v>12</v>
      </c>
      <c r="L13" s="15" t="n">
        <f aca="false">M14-M11</f>
        <v>0</v>
      </c>
      <c r="M13" s="16" t="n">
        <f aca="false">MIN(P8,P14)-M11</f>
        <v>0</v>
      </c>
      <c r="N13" s="10"/>
      <c r="O13" s="8"/>
      <c r="T13" s="13"/>
      <c r="Y13" s="13"/>
      <c r="Z13" s="25"/>
      <c r="AD13" s="13"/>
    </row>
    <row r="14" customFormat="false" ht="12.8" hidden="false" customHeight="false" outlineLevel="0" collapsed="false">
      <c r="A14" s="17" t="s">
        <v>17</v>
      </c>
      <c r="B14" s="8"/>
      <c r="C14" s="18" t="s">
        <v>18</v>
      </c>
      <c r="K14" s="17" t="n">
        <f aca="false">M14-K13</f>
        <v>0</v>
      </c>
      <c r="L14" s="8"/>
      <c r="M14" s="18" t="n">
        <f aca="false">MIN(P11,P17)</f>
        <v>12</v>
      </c>
      <c r="O14" s="13"/>
      <c r="P14" s="7" t="n">
        <f aca="false">M11</f>
        <v>12</v>
      </c>
      <c r="Q14" s="8"/>
      <c r="R14" s="9" t="n">
        <f aca="false">P14+P16</f>
        <v>18</v>
      </c>
      <c r="T14" s="19"/>
      <c r="U14" s="7" t="n">
        <f aca="false">MAX(R8,R14)</f>
        <v>20</v>
      </c>
      <c r="V14" s="8"/>
      <c r="W14" s="9" t="n">
        <f aca="false">U14+U16</f>
        <v>27</v>
      </c>
      <c r="Y14" s="13"/>
      <c r="Z14" s="25"/>
      <c r="AD14" s="13"/>
    </row>
    <row r="15" customFormat="false" ht="12.8" hidden="false" customHeight="false" outlineLevel="0" collapsed="false">
      <c r="O15" s="19"/>
      <c r="P15" s="11" t="s">
        <v>8</v>
      </c>
      <c r="Q15" s="11"/>
      <c r="R15" s="11"/>
      <c r="S15" s="10"/>
      <c r="T15" s="10"/>
      <c r="U15" s="11" t="s">
        <v>10</v>
      </c>
      <c r="V15" s="11"/>
      <c r="W15" s="11"/>
      <c r="X15" s="24"/>
      <c r="Y15" s="27"/>
      <c r="Z15" s="25"/>
      <c r="AD15" s="13"/>
    </row>
    <row r="16" customFormat="false" ht="12.8" hidden="false" customHeight="false" outlineLevel="0" collapsed="false">
      <c r="P16" s="14" t="n">
        <f aca="false">VLOOKUP(P15,$A$2:$K$9,11)</f>
        <v>6</v>
      </c>
      <c r="Q16" s="15" t="n">
        <f aca="false">R17-R14</f>
        <v>6</v>
      </c>
      <c r="R16" s="16" t="n">
        <f aca="false">MIN(U14,Z20)-R14</f>
        <v>2</v>
      </c>
      <c r="S16" s="10"/>
      <c r="U16" s="14" t="n">
        <f aca="false">VLOOKUP(U15,$A$2:$K$9,11)</f>
        <v>7</v>
      </c>
      <c r="V16" s="15" t="n">
        <f aca="false">W17-W14</f>
        <v>4</v>
      </c>
      <c r="W16" s="16" t="n">
        <f aca="false">AE8-W14</f>
        <v>4</v>
      </c>
      <c r="Y16" s="13"/>
      <c r="AD16" s="13"/>
    </row>
    <row r="17" customFormat="false" ht="12.8" hidden="false" customHeight="false" outlineLevel="0" collapsed="false">
      <c r="P17" s="17" t="n">
        <f aca="false">R17-P16</f>
        <v>18</v>
      </c>
      <c r="Q17" s="8"/>
      <c r="R17" s="18" t="n">
        <f aca="false">MIN(U17,Z23)</f>
        <v>24</v>
      </c>
      <c r="T17" s="13"/>
      <c r="U17" s="17" t="n">
        <f aca="false">W17-U16</f>
        <v>24</v>
      </c>
      <c r="V17" s="8"/>
      <c r="W17" s="18" t="n">
        <f aca="false">AE11</f>
        <v>31</v>
      </c>
      <c r="Y17" s="13"/>
      <c r="AD17" s="13"/>
    </row>
    <row r="18" customFormat="false" ht="12.8" hidden="false" customHeight="false" outlineLevel="0" collapsed="false">
      <c r="T18" s="13"/>
      <c r="Y18" s="13"/>
      <c r="AD18" s="13"/>
    </row>
    <row r="19" customFormat="false" ht="12.8" hidden="false" customHeight="false" outlineLevel="0" collapsed="false">
      <c r="T19" s="13"/>
      <c r="Y19" s="13"/>
      <c r="AD19" s="13"/>
    </row>
    <row r="20" customFormat="false" ht="12.8" hidden="false" customHeight="false" outlineLevel="0" collapsed="false">
      <c r="T20" s="13"/>
      <c r="U20" s="0"/>
      <c r="V20" s="0"/>
      <c r="W20" s="0"/>
      <c r="Y20" s="19"/>
      <c r="Z20" s="7" t="n">
        <f aca="false">MAX(W8,R14)</f>
        <v>26</v>
      </c>
      <c r="AA20" s="8"/>
      <c r="AB20" s="9" t="n">
        <f aca="false">Z20+Z22</f>
        <v>30</v>
      </c>
      <c r="AD20" s="13"/>
    </row>
    <row r="21" customFormat="false" ht="12.8" hidden="false" customHeight="false" outlineLevel="0" collapsed="false">
      <c r="T21" s="19"/>
      <c r="U21" s="12"/>
      <c r="V21" s="12"/>
      <c r="W21" s="12"/>
      <c r="X21" s="10"/>
      <c r="Y21" s="10"/>
      <c r="Z21" s="11" t="s">
        <v>11</v>
      </c>
      <c r="AA21" s="11"/>
      <c r="AB21" s="11"/>
      <c r="AC21" s="19"/>
      <c r="AD21" s="13"/>
    </row>
    <row r="22" customFormat="false" ht="12.8" hidden="false" customHeight="false" outlineLevel="0" collapsed="false">
      <c r="U22" s="0"/>
      <c r="V22" s="0"/>
      <c r="W22" s="0"/>
      <c r="Z22" s="14" t="n">
        <f aca="false">VLOOKUP(Z21,$A$2:$K$9,11)</f>
        <v>4</v>
      </c>
      <c r="AA22" s="15" t="n">
        <f aca="false">AB23-AB20</f>
        <v>1</v>
      </c>
      <c r="AB22" s="16" t="n">
        <f aca="false">AE8-AB20</f>
        <v>1</v>
      </c>
    </row>
    <row r="23" customFormat="false" ht="12.8" hidden="false" customHeight="false" outlineLevel="0" collapsed="false">
      <c r="U23" s="0"/>
      <c r="V23" s="0"/>
      <c r="W23" s="0"/>
      <c r="Z23" s="17" t="n">
        <f aca="false">AB23-Z22</f>
        <v>27</v>
      </c>
      <c r="AA23" s="8"/>
      <c r="AB23" s="18" t="n">
        <f aca="false">AE11</f>
        <v>31</v>
      </c>
    </row>
    <row r="25" customFormat="false" ht="12.8" hidden="true" customHeight="false" outlineLevel="1" collapsed="false">
      <c r="A25" s="28" t="s">
        <v>19</v>
      </c>
      <c r="B25" s="28"/>
      <c r="C25" s="28"/>
      <c r="D25" s="28"/>
      <c r="E25" s="28"/>
      <c r="F25" s="28"/>
      <c r="G25" s="28"/>
      <c r="I25" s="5" t="n">
        <v>1</v>
      </c>
      <c r="J25" s="6" t="n">
        <v>1</v>
      </c>
    </row>
    <row r="26" customFormat="false" ht="12.8" hidden="true" customHeight="false" outlineLevel="1" collapsed="false">
      <c r="I26" s="5" t="n">
        <v>2</v>
      </c>
      <c r="J26" s="6" t="n">
        <f aca="false">(100%+(100%-J27))/I26</f>
        <v>0.7</v>
      </c>
    </row>
    <row r="27" customFormat="false" ht="12.8" hidden="true" customHeight="false" outlineLevel="1" collapsed="false">
      <c r="I27" s="5" t="n">
        <v>1</v>
      </c>
      <c r="J27" s="6" t="n">
        <v>0.6</v>
      </c>
    </row>
    <row r="28" customFormat="false" ht="12.8" hidden="true" customHeight="false" outlineLevel="1" collapsed="false">
      <c r="I28" s="5" t="n">
        <v>1</v>
      </c>
      <c r="J28" s="6" t="n">
        <v>0.8</v>
      </c>
    </row>
    <row r="29" customFormat="false" ht="12.8" hidden="true" customHeight="false" outlineLevel="1" collapsed="false">
      <c r="I29" s="5" t="n">
        <v>3</v>
      </c>
      <c r="J29" s="6" t="n">
        <f aca="false">(100%+(100%-$J$5)+(100%-$J$7))/I29</f>
        <v>0.7</v>
      </c>
    </row>
    <row r="30" customFormat="false" ht="12.8" hidden="true" customHeight="false" outlineLevel="1" collapsed="false">
      <c r="I30" s="5" t="n">
        <v>1</v>
      </c>
      <c r="J30" s="6" t="n">
        <v>0.1</v>
      </c>
    </row>
    <row r="31" customFormat="false" ht="12.8" hidden="true" customHeight="false" outlineLevel="1" collapsed="false">
      <c r="I31" s="5" t="n">
        <v>2</v>
      </c>
      <c r="J31" s="6" t="n">
        <f aca="false">(100%+(100%-$J$7))/I31</f>
        <v>0.925</v>
      </c>
    </row>
    <row r="32" customFormat="false" ht="12.8" hidden="true" customHeight="false" outlineLevel="1" collapsed="false">
      <c r="I32" s="22" t="n">
        <v>1</v>
      </c>
      <c r="J32" s="23" t="n">
        <v>1</v>
      </c>
    </row>
  </sheetData>
  <mergeCells count="12">
    <mergeCell ref="B1:D1"/>
    <mergeCell ref="E1:G1"/>
    <mergeCell ref="U3:W3"/>
    <mergeCell ref="P9:R9"/>
    <mergeCell ref="U9:W9"/>
    <mergeCell ref="AE9:AG9"/>
    <mergeCell ref="A12:C12"/>
    <mergeCell ref="K12:M12"/>
    <mergeCell ref="P15:R15"/>
    <mergeCell ref="U15:W15"/>
    <mergeCell ref="Z21:AB21"/>
    <mergeCell ref="A25:G25"/>
  </mergeCells>
  <conditionalFormatting sqref="AF10 L13 AA22 V16 V10 V4 Q10 Q1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3"/>
  <sheetViews>
    <sheetView showFormulas="false" showGridLines="true" showRowColHeaders="true" showZeros="true" rightToLeft="false" tabSelected="true" showOutlineSymbols="true" defaultGridColor="true" view="normal" topLeftCell="F1" colorId="64" zoomScale="180" zoomScaleNormal="180" zoomScalePageLayoutView="100" workbookViewId="0">
      <selection pane="topLeft" activeCell="M14" activeCellId="0" sqref="M14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K1" s="0"/>
      <c r="L1" s="0"/>
      <c r="M1" s="0"/>
      <c r="N1" s="0"/>
      <c r="O1" s="0"/>
      <c r="P1" s="0"/>
      <c r="Q1" s="0"/>
      <c r="R1" s="0"/>
      <c r="S1" s="0"/>
      <c r="T1" s="0"/>
      <c r="U1" s="7" t="n">
        <f aca="false">R4</f>
        <v>8</v>
      </c>
      <c r="V1" s="8"/>
      <c r="W1" s="9" t="n">
        <f aca="false">U1+U3</f>
        <v>16</v>
      </c>
      <c r="X1" s="0"/>
      <c r="Y1" s="0"/>
      <c r="Z1" s="0"/>
      <c r="AA1" s="0"/>
      <c r="AB1" s="0"/>
      <c r="AC1" s="0"/>
      <c r="AD1" s="0"/>
      <c r="AE1" s="0"/>
      <c r="AF1" s="0"/>
      <c r="AG1" s="0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3" t="s">
        <v>7</v>
      </c>
      <c r="F2" s="3" t="s">
        <v>8</v>
      </c>
      <c r="G2" s="3"/>
      <c r="H2" s="3" t="n">
        <v>2</v>
      </c>
      <c r="K2" s="0"/>
      <c r="L2" s="0"/>
      <c r="M2" s="0"/>
      <c r="N2" s="0"/>
      <c r="O2" s="0"/>
      <c r="P2" s="0"/>
      <c r="Q2" s="0"/>
      <c r="R2" s="0"/>
      <c r="S2" s="0"/>
      <c r="T2" s="12"/>
      <c r="U2" s="11" t="s">
        <v>6</v>
      </c>
      <c r="V2" s="11"/>
      <c r="W2" s="11"/>
      <c r="X2" s="29"/>
      <c r="Y2" s="0"/>
      <c r="Z2" s="0"/>
      <c r="AA2" s="0"/>
      <c r="AB2" s="0"/>
      <c r="AC2" s="0"/>
      <c r="AD2" s="0"/>
      <c r="AE2" s="0"/>
      <c r="AF2" s="0"/>
      <c r="AG2" s="0"/>
    </row>
    <row r="3" customFormat="false" ht="12.8" hidden="false" customHeight="false" outlineLevel="0" collapsed="false">
      <c r="A3" s="3" t="s">
        <v>7</v>
      </c>
      <c r="B3" s="3" t="s">
        <v>5</v>
      </c>
      <c r="C3" s="3"/>
      <c r="D3" s="3"/>
      <c r="E3" s="3" t="s">
        <v>6</v>
      </c>
      <c r="F3" s="3" t="s">
        <v>9</v>
      </c>
      <c r="G3" s="3"/>
      <c r="H3" s="3" t="n">
        <v>6</v>
      </c>
      <c r="K3" s="0"/>
      <c r="L3" s="0"/>
      <c r="M3" s="0"/>
      <c r="N3" s="0"/>
      <c r="O3" s="0"/>
      <c r="P3" s="0"/>
      <c r="Q3" s="0"/>
      <c r="R3" s="0"/>
      <c r="S3" s="0"/>
      <c r="T3" s="30"/>
      <c r="U3" s="14" t="n">
        <f aca="false">VLOOKUP(U2,$A$2:$H$9,8)</f>
        <v>8</v>
      </c>
      <c r="V3" s="31" t="n">
        <f aca="false">W4-W1</f>
        <v>0</v>
      </c>
      <c r="W3" s="16" t="n">
        <f aca="false">Z7-W1</f>
        <v>0</v>
      </c>
      <c r="X3" s="0"/>
      <c r="Y3" s="30"/>
      <c r="Z3" s="0"/>
      <c r="AA3" s="0"/>
      <c r="AB3" s="0"/>
      <c r="AC3" s="0"/>
      <c r="AD3" s="0"/>
      <c r="AE3" s="0"/>
      <c r="AF3" s="0"/>
      <c r="AG3" s="0"/>
    </row>
    <row r="4" customFormat="false" ht="12.8" hidden="false" customHeight="false" outlineLevel="0" collapsed="false">
      <c r="A4" s="3" t="s">
        <v>8</v>
      </c>
      <c r="B4" s="3" t="s">
        <v>5</v>
      </c>
      <c r="C4" s="3"/>
      <c r="D4" s="3"/>
      <c r="E4" s="3" t="s">
        <v>10</v>
      </c>
      <c r="F4" s="3" t="s">
        <v>11</v>
      </c>
      <c r="G4" s="3"/>
      <c r="H4" s="3" t="n">
        <v>8</v>
      </c>
      <c r="K4" s="0"/>
      <c r="L4" s="0"/>
      <c r="M4" s="0"/>
      <c r="N4" s="0"/>
      <c r="O4" s="0"/>
      <c r="P4" s="7" t="n">
        <f aca="false">M11</f>
        <v>2</v>
      </c>
      <c r="Q4" s="8"/>
      <c r="R4" s="9" t="n">
        <f aca="false">P4+P6</f>
        <v>8</v>
      </c>
      <c r="S4" s="0"/>
      <c r="T4" s="30"/>
      <c r="U4" s="17" t="n">
        <f aca="false">W4-U3</f>
        <v>8</v>
      </c>
      <c r="V4" s="8"/>
      <c r="W4" s="18" t="n">
        <f aca="false">Z10</f>
        <v>16</v>
      </c>
      <c r="X4" s="0"/>
      <c r="Y4" s="30"/>
      <c r="Z4" s="0"/>
      <c r="AA4" s="0"/>
      <c r="AB4" s="0"/>
      <c r="AC4" s="0"/>
      <c r="AD4" s="0"/>
      <c r="AE4" s="0"/>
      <c r="AF4" s="0"/>
      <c r="AG4" s="0"/>
    </row>
    <row r="5" customFormat="false" ht="12.8" hidden="false" customHeight="false" outlineLevel="0" collapsed="false">
      <c r="A5" s="3" t="s">
        <v>6</v>
      </c>
      <c r="B5" s="3" t="s">
        <v>7</v>
      </c>
      <c r="C5" s="3"/>
      <c r="D5" s="3"/>
      <c r="E5" s="3" t="s">
        <v>11</v>
      </c>
      <c r="F5" s="3"/>
      <c r="G5" s="3"/>
      <c r="H5" s="3" t="n">
        <v>8</v>
      </c>
      <c r="K5" s="0"/>
      <c r="L5" s="0"/>
      <c r="M5" s="0"/>
      <c r="N5" s="0"/>
      <c r="O5" s="12"/>
      <c r="P5" s="11" t="s">
        <v>7</v>
      </c>
      <c r="Q5" s="11"/>
      <c r="R5" s="11"/>
      <c r="S5" s="12"/>
      <c r="T5" s="30"/>
      <c r="U5" s="0"/>
      <c r="V5" s="0"/>
      <c r="W5" s="0"/>
      <c r="X5" s="0"/>
      <c r="Y5" s="30"/>
      <c r="Z5" s="0"/>
      <c r="AA5" s="0"/>
      <c r="AB5" s="0"/>
      <c r="AC5" s="0"/>
      <c r="AD5" s="0"/>
      <c r="AE5" s="0"/>
      <c r="AF5" s="0"/>
      <c r="AG5" s="0"/>
    </row>
    <row r="6" customFormat="false" ht="12.8" hidden="false" customHeight="false" outlineLevel="0" collapsed="false">
      <c r="A6" s="3" t="s">
        <v>9</v>
      </c>
      <c r="B6" s="3" t="s">
        <v>7</v>
      </c>
      <c r="C6" s="3"/>
      <c r="D6" s="3"/>
      <c r="E6" s="3" t="s">
        <v>11</v>
      </c>
      <c r="F6" s="3"/>
      <c r="G6" s="3"/>
      <c r="H6" s="3" t="n">
        <v>7</v>
      </c>
      <c r="K6" s="0"/>
      <c r="L6" s="0"/>
      <c r="M6" s="0"/>
      <c r="N6" s="0"/>
      <c r="O6" s="30"/>
      <c r="P6" s="14" t="n">
        <f aca="false">VLOOKUP(P5,$A$2:$H$9,8)</f>
        <v>6</v>
      </c>
      <c r="Q6" s="31" t="n">
        <f aca="false">R7-R4</f>
        <v>0</v>
      </c>
      <c r="R6" s="16" t="n">
        <f aca="false">MIN(U7,U1)-R4</f>
        <v>0</v>
      </c>
      <c r="S6" s="12"/>
      <c r="T6" s="0"/>
      <c r="U6" s="0"/>
      <c r="V6" s="0"/>
      <c r="W6" s="0"/>
      <c r="X6" s="0"/>
      <c r="Y6" s="30"/>
      <c r="Z6" s="0"/>
      <c r="AA6" s="0"/>
      <c r="AB6" s="0"/>
      <c r="AC6" s="0"/>
      <c r="AD6" s="0"/>
      <c r="AE6" s="0"/>
      <c r="AF6" s="0"/>
      <c r="AG6" s="0"/>
    </row>
    <row r="7" customFormat="false" ht="12.8" hidden="false" customHeight="false" outlineLevel="0" collapsed="false">
      <c r="A7" s="3" t="s">
        <v>10</v>
      </c>
      <c r="B7" s="3" t="s">
        <v>8</v>
      </c>
      <c r="C7" s="3"/>
      <c r="D7" s="3"/>
      <c r="E7" s="3" t="s">
        <v>12</v>
      </c>
      <c r="F7" s="3"/>
      <c r="G7" s="3"/>
      <c r="H7" s="3" t="n">
        <v>5</v>
      </c>
      <c r="N7" s="0"/>
      <c r="O7" s="30"/>
      <c r="P7" s="17" t="n">
        <f aca="false">R7-P6</f>
        <v>2</v>
      </c>
      <c r="Q7" s="8"/>
      <c r="R7" s="18" t="n">
        <f aca="false">MIN(U4,U10)</f>
        <v>8</v>
      </c>
      <c r="S7" s="0"/>
      <c r="T7" s="30"/>
      <c r="U7" s="7" t="n">
        <f aca="false">R4</f>
        <v>8</v>
      </c>
      <c r="V7" s="8"/>
      <c r="W7" s="9" t="n">
        <f aca="false">U7+U9</f>
        <v>15</v>
      </c>
      <c r="X7" s="0"/>
      <c r="Y7" s="32"/>
      <c r="Z7" s="7" t="n">
        <f aca="false">MAX(W1,W7,W16)</f>
        <v>16</v>
      </c>
      <c r="AA7" s="8"/>
      <c r="AB7" s="9" t="n">
        <f aca="false">Z7+Z9</f>
        <v>24</v>
      </c>
      <c r="AC7" s="0"/>
      <c r="AD7" s="0"/>
      <c r="AE7" s="0"/>
      <c r="AF7" s="0"/>
      <c r="AG7" s="0"/>
    </row>
    <row r="8" customFormat="false" ht="12.8" hidden="false" customHeight="false" outlineLevel="0" collapsed="false">
      <c r="A8" s="3" t="s">
        <v>11</v>
      </c>
      <c r="B8" s="3" t="s">
        <v>8</v>
      </c>
      <c r="C8" s="3" t="s">
        <v>6</v>
      </c>
      <c r="D8" s="3" t="s">
        <v>9</v>
      </c>
      <c r="E8" s="3" t="s">
        <v>12</v>
      </c>
      <c r="F8" s="3"/>
      <c r="G8" s="3"/>
      <c r="H8" s="3" t="n">
        <v>8</v>
      </c>
      <c r="N8" s="0"/>
      <c r="O8" s="30"/>
      <c r="P8" s="0"/>
      <c r="Q8" s="0"/>
      <c r="R8" s="0"/>
      <c r="S8" s="0"/>
      <c r="T8" s="32"/>
      <c r="U8" s="11" t="s">
        <v>9</v>
      </c>
      <c r="V8" s="11"/>
      <c r="W8" s="11"/>
      <c r="X8" s="29"/>
      <c r="Y8" s="29"/>
      <c r="Z8" s="11" t="s">
        <v>11</v>
      </c>
      <c r="AA8" s="11"/>
      <c r="AB8" s="11"/>
      <c r="AC8" s="29"/>
      <c r="AD8" s="0"/>
      <c r="AE8" s="0"/>
      <c r="AF8" s="0"/>
      <c r="AG8" s="0"/>
    </row>
    <row r="9" customFormat="false" ht="12.8" hidden="false" customHeight="false" outlineLevel="0" collapsed="false">
      <c r="A9" s="20" t="s">
        <v>12</v>
      </c>
      <c r="B9" s="20" t="s">
        <v>10</v>
      </c>
      <c r="C9" s="20" t="s">
        <v>11</v>
      </c>
      <c r="D9" s="20"/>
      <c r="E9" s="21"/>
      <c r="F9" s="21"/>
      <c r="G9" s="21"/>
      <c r="H9" s="20" t="n">
        <v>6</v>
      </c>
      <c r="N9" s="0"/>
      <c r="O9" s="30"/>
      <c r="P9" s="0"/>
      <c r="Q9" s="0"/>
      <c r="R9" s="0"/>
      <c r="S9" s="0"/>
      <c r="T9" s="0"/>
      <c r="U9" s="14" t="n">
        <f aca="false">VLOOKUP(U8,$A$2:$H$9,8)</f>
        <v>7</v>
      </c>
      <c r="V9" s="31" t="n">
        <f aca="false">W10-W7</f>
        <v>1</v>
      </c>
      <c r="W9" s="16" t="n">
        <f aca="false">Z7-W7</f>
        <v>1</v>
      </c>
      <c r="X9" s="0"/>
      <c r="Y9" s="29"/>
      <c r="Z9" s="14" t="n">
        <f aca="false">VLOOKUP(Z8,$A$2:$H$9,8)</f>
        <v>8</v>
      </c>
      <c r="AA9" s="31" t="n">
        <f aca="false">AB10-AB7</f>
        <v>0</v>
      </c>
      <c r="AB9" s="16" t="n">
        <f aca="false">AE13-AB7</f>
        <v>0</v>
      </c>
      <c r="AC9" s="0"/>
      <c r="AD9" s="30"/>
      <c r="AE9" s="0"/>
      <c r="AF9" s="0"/>
      <c r="AG9" s="0"/>
    </row>
    <row r="10" customFormat="false" ht="12.8" hidden="false" customHeight="false" outlineLevel="0" collapsed="false">
      <c r="K10" s="0"/>
      <c r="L10" s="0"/>
      <c r="M10" s="0"/>
      <c r="N10" s="0"/>
      <c r="O10" s="30"/>
      <c r="P10" s="0"/>
      <c r="Q10" s="0"/>
      <c r="R10" s="0"/>
      <c r="S10" s="0"/>
      <c r="T10" s="0"/>
      <c r="U10" s="17" t="n">
        <f aca="false">W10-U9</f>
        <v>9</v>
      </c>
      <c r="V10" s="8"/>
      <c r="W10" s="18" t="n">
        <f aca="false">Z10</f>
        <v>16</v>
      </c>
      <c r="X10" s="0"/>
      <c r="Y10" s="30"/>
      <c r="Z10" s="17" t="n">
        <f aca="false">AB10-Z9</f>
        <v>16</v>
      </c>
      <c r="AA10" s="8"/>
      <c r="AB10" s="18" t="n">
        <f aca="false">AE13</f>
        <v>24</v>
      </c>
      <c r="AC10" s="0"/>
      <c r="AD10" s="30"/>
      <c r="AE10" s="0"/>
      <c r="AF10" s="0"/>
      <c r="AG10" s="0"/>
    </row>
    <row r="11" customFormat="false" ht="12.8" hidden="false" customHeight="false" outlineLevel="0" collapsed="false">
      <c r="A11" s="7" t="s">
        <v>13</v>
      </c>
      <c r="B11" s="8"/>
      <c r="C11" s="9" t="s">
        <v>14</v>
      </c>
      <c r="K11" s="7" t="n">
        <v>0</v>
      </c>
      <c r="L11" s="8"/>
      <c r="M11" s="9" t="n">
        <f aca="false">K11+K13</f>
        <v>2</v>
      </c>
      <c r="N11" s="12"/>
      <c r="O11" s="30"/>
      <c r="P11" s="0"/>
      <c r="Q11" s="0"/>
      <c r="R11" s="0"/>
      <c r="S11" s="0"/>
      <c r="T11" s="0"/>
      <c r="U11" s="0"/>
      <c r="V11" s="0"/>
      <c r="W11" s="0"/>
      <c r="X11" s="0"/>
      <c r="Y11" s="30"/>
      <c r="Z11" s="0"/>
      <c r="AA11" s="0"/>
      <c r="AB11" s="0"/>
      <c r="AC11" s="0"/>
      <c r="AD11" s="30"/>
      <c r="AE11" s="0"/>
      <c r="AF11" s="0"/>
      <c r="AG11" s="0"/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5</v>
      </c>
      <c r="L12" s="11"/>
      <c r="M12" s="11"/>
      <c r="N12" s="12"/>
      <c r="O12" s="33"/>
      <c r="P12" s="0"/>
      <c r="Q12" s="0"/>
      <c r="R12" s="0"/>
      <c r="S12" s="0"/>
      <c r="T12" s="0"/>
      <c r="U12" s="0"/>
      <c r="V12" s="0"/>
      <c r="W12" s="0"/>
      <c r="X12" s="0"/>
      <c r="Y12" s="30"/>
      <c r="Z12" s="0"/>
      <c r="AA12" s="0"/>
      <c r="AB12" s="0"/>
      <c r="AC12" s="0"/>
      <c r="AD12" s="30"/>
      <c r="AE12" s="0"/>
      <c r="AF12" s="0"/>
      <c r="AG12" s="0"/>
    </row>
    <row r="13" customFormat="false" ht="12.8" hidden="false" customHeight="false" outlineLevel="0" collapsed="false">
      <c r="A13" s="14" t="s">
        <v>6</v>
      </c>
      <c r="B13" s="26" t="s">
        <v>15</v>
      </c>
      <c r="C13" s="16" t="s">
        <v>16</v>
      </c>
      <c r="K13" s="14" t="n">
        <f aca="false">VLOOKUP(K12,$A$2:$H$9,8)</f>
        <v>2</v>
      </c>
      <c r="L13" s="31" t="n">
        <f aca="false">M14-M11</f>
        <v>0</v>
      </c>
      <c r="M13" s="16" t="n">
        <f aca="false">MIN(P16,P4)-M11</f>
        <v>0</v>
      </c>
      <c r="N13" s="0"/>
      <c r="O13" s="30"/>
      <c r="P13" s="0"/>
      <c r="Q13" s="0"/>
      <c r="R13" s="0"/>
      <c r="S13" s="0"/>
      <c r="T13" s="29"/>
      <c r="U13" s="29"/>
      <c r="V13" s="29"/>
      <c r="W13" s="29"/>
      <c r="X13" s="29"/>
      <c r="Y13" s="30"/>
      <c r="Z13" s="0"/>
      <c r="AA13" s="0"/>
      <c r="AB13" s="0"/>
      <c r="AC13" s="0"/>
      <c r="AD13" s="32"/>
      <c r="AE13" s="7" t="n">
        <f aca="false">MAX(AB7,W16)</f>
        <v>24</v>
      </c>
      <c r="AF13" s="8"/>
      <c r="AG13" s="9" t="n">
        <f aca="false">AE13+AE15</f>
        <v>30</v>
      </c>
    </row>
    <row r="14" customFormat="false" ht="12.8" hidden="false" customHeight="false" outlineLevel="0" collapsed="false">
      <c r="A14" s="17" t="s">
        <v>17</v>
      </c>
      <c r="B14" s="8"/>
      <c r="C14" s="18" t="s">
        <v>18</v>
      </c>
      <c r="K14" s="17" t="n">
        <f aca="false">M14-K13</f>
        <v>0</v>
      </c>
      <c r="L14" s="8"/>
      <c r="M14" s="18" t="n">
        <f aca="false">MIN(P7,P19)</f>
        <v>2</v>
      </c>
      <c r="N14" s="0"/>
      <c r="O14" s="30"/>
      <c r="P14" s="0"/>
      <c r="Q14" s="0"/>
      <c r="R14" s="0"/>
      <c r="S14" s="0"/>
      <c r="T14" s="30"/>
      <c r="U14" s="0"/>
      <c r="V14" s="0"/>
      <c r="W14" s="0"/>
      <c r="X14" s="0"/>
      <c r="Y14" s="0"/>
      <c r="Z14" s="0"/>
      <c r="AA14" s="0"/>
      <c r="AB14" s="0"/>
      <c r="AC14" s="0"/>
      <c r="AD14" s="29"/>
      <c r="AE14" s="11" t="s">
        <v>12</v>
      </c>
      <c r="AF14" s="11"/>
      <c r="AG14" s="11"/>
    </row>
    <row r="15" customFormat="false" ht="12.8" hidden="false" customHeight="false" outlineLevel="0" collapsed="false">
      <c r="N15" s="0"/>
      <c r="O15" s="30"/>
      <c r="P15" s="0"/>
      <c r="Q15" s="0"/>
      <c r="R15" s="0"/>
      <c r="S15" s="0"/>
      <c r="T15" s="30"/>
      <c r="U15" s="0"/>
      <c r="V15" s="0"/>
      <c r="W15" s="0"/>
      <c r="X15" s="0"/>
      <c r="Y15" s="0"/>
      <c r="Z15" s="0"/>
      <c r="AA15" s="0"/>
      <c r="AB15" s="0"/>
      <c r="AC15" s="0"/>
      <c r="AD15" s="30"/>
      <c r="AE15" s="14" t="n">
        <f aca="false">VLOOKUP(AE14,$A$2:$H$9,8)</f>
        <v>6</v>
      </c>
      <c r="AF15" s="31" t="n">
        <f aca="false">AG16-AG13</f>
        <v>0</v>
      </c>
      <c r="AG15" s="34" t="n">
        <v>0</v>
      </c>
    </row>
    <row r="16" customFormat="false" ht="12.8" hidden="false" customHeight="false" outlineLevel="0" collapsed="false">
      <c r="N16" s="0"/>
      <c r="O16" s="30"/>
      <c r="P16" s="7" t="n">
        <f aca="false">M11</f>
        <v>2</v>
      </c>
      <c r="Q16" s="8"/>
      <c r="R16" s="9" t="n">
        <f aca="false">P16+P18</f>
        <v>10</v>
      </c>
      <c r="S16" s="29"/>
      <c r="T16" s="30"/>
      <c r="U16" s="7" t="n">
        <f aca="false">R16</f>
        <v>10</v>
      </c>
      <c r="V16" s="8"/>
      <c r="W16" s="9" t="n">
        <f aca="false">U16+U18</f>
        <v>15</v>
      </c>
      <c r="X16" s="0"/>
      <c r="Y16" s="0"/>
      <c r="Z16" s="0"/>
      <c r="AA16" s="0"/>
      <c r="AB16" s="0"/>
      <c r="AC16" s="0"/>
      <c r="AD16" s="30"/>
      <c r="AE16" s="17" t="n">
        <f aca="false">AG16-AE15</f>
        <v>24</v>
      </c>
      <c r="AF16" s="8"/>
      <c r="AG16" s="18" t="n">
        <f aca="false">AG13</f>
        <v>30</v>
      </c>
    </row>
    <row r="17" customFormat="false" ht="12.8" hidden="false" customHeight="false" outlineLevel="0" collapsed="false">
      <c r="N17" s="0"/>
      <c r="O17" s="32"/>
      <c r="P17" s="11" t="s">
        <v>8</v>
      </c>
      <c r="Q17" s="11"/>
      <c r="R17" s="11"/>
      <c r="S17" s="29"/>
      <c r="T17" s="29"/>
      <c r="U17" s="11" t="s">
        <v>10</v>
      </c>
      <c r="V17" s="11"/>
      <c r="W17" s="11"/>
      <c r="X17" s="29"/>
      <c r="Y17" s="29"/>
      <c r="Z17" s="29"/>
      <c r="AA17" s="29"/>
      <c r="AB17" s="29"/>
      <c r="AC17" s="29"/>
      <c r="AD17" s="30"/>
      <c r="AE17" s="0"/>
      <c r="AF17" s="0"/>
      <c r="AG17" s="0"/>
    </row>
    <row r="18" customFormat="false" ht="12.8" hidden="false" customHeight="false" outlineLevel="0" collapsed="false">
      <c r="N18" s="0"/>
      <c r="O18" s="0"/>
      <c r="P18" s="14" t="n">
        <f aca="false">VLOOKUP(P17,$A$2:$H$9,8)</f>
        <v>8</v>
      </c>
      <c r="Q18" s="31" t="n">
        <f aca="false">R19-R16</f>
        <v>6</v>
      </c>
      <c r="R18" s="16" t="n">
        <f aca="false">MIN(U16,Z7)-R16</f>
        <v>0</v>
      </c>
      <c r="S18" s="0"/>
      <c r="T18" s="0"/>
      <c r="U18" s="14" t="n">
        <f aca="false">VLOOKUP(U17,$A$2:$H$9,8)</f>
        <v>5</v>
      </c>
      <c r="V18" s="31" t="n">
        <f aca="false">W19-W16</f>
        <v>9</v>
      </c>
      <c r="W18" s="16" t="n">
        <f aca="false">AE13-W16</f>
        <v>9</v>
      </c>
      <c r="X18" s="0"/>
      <c r="Y18" s="0"/>
      <c r="Z18" s="0"/>
      <c r="AA18" s="0"/>
      <c r="AB18" s="0"/>
      <c r="AC18" s="0"/>
      <c r="AD18" s="0"/>
      <c r="AE18" s="0"/>
      <c r="AF18" s="0"/>
      <c r="AG18" s="0"/>
    </row>
    <row r="19" customFormat="false" ht="12.8" hidden="false" customHeight="false" outlineLevel="0" collapsed="false">
      <c r="N19" s="0"/>
      <c r="O19" s="0"/>
      <c r="P19" s="17" t="n">
        <f aca="false">R19-P18</f>
        <v>8</v>
      </c>
      <c r="Q19" s="8"/>
      <c r="R19" s="18" t="n">
        <f aca="false">MIN(Z10,U19)</f>
        <v>16</v>
      </c>
      <c r="S19" s="0"/>
      <c r="T19" s="0"/>
      <c r="U19" s="17" t="n">
        <f aca="false">W19-U18</f>
        <v>19</v>
      </c>
      <c r="V19" s="8"/>
      <c r="W19" s="18" t="n">
        <f aca="false">AE16</f>
        <v>24</v>
      </c>
      <c r="X19" s="0"/>
      <c r="Y19" s="0"/>
      <c r="Z19" s="0"/>
      <c r="AA19" s="0"/>
      <c r="AB19" s="0"/>
      <c r="AC19" s="0"/>
      <c r="AD19" s="0"/>
      <c r="AE19" s="0"/>
      <c r="AF19" s="0"/>
      <c r="AG19" s="0"/>
    </row>
    <row r="20" customFormat="false" ht="12.8" hidden="false" customHeight="false" outlineLevel="0" collapsed="false"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</row>
    <row r="21" customFormat="false" ht="12.8" hidden="false" customHeight="false" outlineLevel="0" collapsed="false"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</row>
    <row r="22" customFormat="false" ht="12.8" hidden="false" customHeight="false" outlineLevel="0" collapsed="false"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</sheetData>
  <mergeCells count="11">
    <mergeCell ref="B1:D1"/>
    <mergeCell ref="E1:G1"/>
    <mergeCell ref="U2:W2"/>
    <mergeCell ref="P5:R5"/>
    <mergeCell ref="U8:W8"/>
    <mergeCell ref="Z8:AB8"/>
    <mergeCell ref="A12:C12"/>
    <mergeCell ref="K12:M12"/>
    <mergeCell ref="AE14:AG14"/>
    <mergeCell ref="P17:R17"/>
    <mergeCell ref="U17:W17"/>
  </mergeCells>
  <conditionalFormatting sqref="AF15 AA9 V9 V18 V3 Q6 Q18 L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11" activeCellId="0" sqref="K11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3" t="s">
        <v>7</v>
      </c>
      <c r="F2" s="3" t="s">
        <v>8</v>
      </c>
      <c r="G2" s="3"/>
      <c r="H2" s="3" t="n">
        <v>5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</row>
    <row r="3" customFormat="false" ht="12.8" hidden="false" customHeight="false" outlineLevel="0" collapsed="false">
      <c r="A3" s="3" t="s">
        <v>7</v>
      </c>
      <c r="B3" s="3" t="s">
        <v>5</v>
      </c>
      <c r="C3" s="3"/>
      <c r="D3" s="3"/>
      <c r="E3" s="3" t="s">
        <v>6</v>
      </c>
      <c r="F3" s="3" t="s">
        <v>9</v>
      </c>
      <c r="G3" s="3" t="s">
        <v>10</v>
      </c>
      <c r="H3" s="3" t="n">
        <v>3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</row>
    <row r="4" customFormat="false" ht="12.8" hidden="false" customHeight="false" outlineLevel="0" collapsed="false">
      <c r="A4" s="3" t="s">
        <v>8</v>
      </c>
      <c r="B4" s="3" t="s">
        <v>5</v>
      </c>
      <c r="C4" s="3"/>
      <c r="D4" s="3"/>
      <c r="E4" s="3" t="s">
        <v>11</v>
      </c>
      <c r="F4" s="3"/>
      <c r="G4" s="3"/>
      <c r="H4" s="3" t="n">
        <v>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</row>
    <row r="5" customFormat="false" ht="12.8" hidden="false" customHeight="false" outlineLevel="0" collapsed="false">
      <c r="A5" s="3" t="s">
        <v>6</v>
      </c>
      <c r="B5" s="3" t="s">
        <v>7</v>
      </c>
      <c r="C5" s="3"/>
      <c r="D5" s="3"/>
      <c r="E5" s="3" t="s">
        <v>11</v>
      </c>
      <c r="F5" s="3"/>
      <c r="G5" s="3"/>
      <c r="H5" s="3" t="n">
        <v>2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</row>
    <row r="6" customFormat="false" ht="12.8" hidden="false" customHeight="false" outlineLevel="0" collapsed="false">
      <c r="A6" s="3" t="s">
        <v>9</v>
      </c>
      <c r="B6" s="3" t="s">
        <v>7</v>
      </c>
      <c r="C6" s="3"/>
      <c r="D6" s="3"/>
      <c r="E6" s="3" t="s">
        <v>12</v>
      </c>
      <c r="F6" s="3"/>
      <c r="G6" s="3"/>
      <c r="H6" s="3" t="n">
        <v>7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</row>
    <row r="7" customFormat="false" ht="12.8" hidden="false" customHeight="false" outlineLevel="0" collapsed="false">
      <c r="A7" s="3" t="s">
        <v>10</v>
      </c>
      <c r="B7" s="3" t="s">
        <v>7</v>
      </c>
      <c r="C7" s="3"/>
      <c r="D7" s="3"/>
      <c r="E7" s="3" t="s">
        <v>12</v>
      </c>
      <c r="F7" s="3"/>
      <c r="G7" s="3"/>
      <c r="H7" s="3" t="n">
        <v>4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</row>
    <row r="8" customFormat="false" ht="12.8" hidden="false" customHeight="false" outlineLevel="0" collapsed="false">
      <c r="A8" s="3" t="s">
        <v>11</v>
      </c>
      <c r="B8" s="3" t="s">
        <v>8</v>
      </c>
      <c r="C8" s="3" t="s">
        <v>6</v>
      </c>
      <c r="D8" s="0"/>
      <c r="E8" s="3" t="s">
        <v>12</v>
      </c>
      <c r="F8" s="3"/>
      <c r="G8" s="3"/>
      <c r="H8" s="3" t="n">
        <v>2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</row>
    <row r="9" customFormat="false" ht="12.8" hidden="false" customHeight="false" outlineLevel="0" collapsed="false">
      <c r="A9" s="20" t="s">
        <v>12</v>
      </c>
      <c r="B9" s="20" t="s">
        <v>9</v>
      </c>
      <c r="C9" s="20" t="s">
        <v>10</v>
      </c>
      <c r="D9" s="20" t="s">
        <v>11</v>
      </c>
      <c r="E9" s="21"/>
      <c r="F9" s="21"/>
      <c r="G9" s="21"/>
      <c r="H9" s="20" t="n">
        <v>6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</row>
    <row r="10" customFormat="false" ht="12.8" hidden="false" customHeight="false" outlineLevel="0" collapsed="false"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8" hidden="false" customHeight="false" outlineLevel="0" collapsed="false">
      <c r="A11" s="7" t="s">
        <v>13</v>
      </c>
      <c r="B11" s="8"/>
      <c r="C11" s="9" t="s">
        <v>14</v>
      </c>
      <c r="K11" s="7" t="n">
        <v>0</v>
      </c>
      <c r="L11" s="8"/>
      <c r="M11" s="9" t="n">
        <f aca="false">K11+K13</f>
        <v>5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5</v>
      </c>
      <c r="L12" s="11"/>
      <c r="M12" s="1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</row>
    <row r="13" customFormat="false" ht="12.8" hidden="false" customHeight="false" outlineLevel="0" collapsed="false">
      <c r="A13" s="14" t="s">
        <v>6</v>
      </c>
      <c r="B13" s="26" t="s">
        <v>15</v>
      </c>
      <c r="C13" s="16" t="s">
        <v>16</v>
      </c>
      <c r="K13" s="14" t="n">
        <f aca="false">VLOOKUP(K12,$A$2:$H$9,8)</f>
        <v>5</v>
      </c>
      <c r="L13" s="15" t="n">
        <f aca="false">M14-M11</f>
        <v>-5</v>
      </c>
      <c r="M13" s="16" t="n">
        <f aca="false">MIN(P6,P16)-M11</f>
        <v>-5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</row>
    <row r="14" customFormat="false" ht="12.8" hidden="false" customHeight="false" outlineLevel="0" collapsed="false">
      <c r="A14" s="17" t="s">
        <v>17</v>
      </c>
      <c r="B14" s="8"/>
      <c r="C14" s="18" t="s">
        <v>18</v>
      </c>
      <c r="K14" s="17" t="n">
        <f aca="false">M14-K13</f>
        <v>-5</v>
      </c>
      <c r="L14" s="8"/>
      <c r="M14" s="18" t="n">
        <f aca="false">MIN(P9,P19)</f>
        <v>0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</row>
    <row r="15" customFormat="false" ht="12.8" hidden="false" customHeight="false" outlineLevel="0" collapsed="false"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</row>
    <row r="16" customFormat="false" ht="12.8" hidden="false" customHeight="false" outlineLevel="0" collapsed="false"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</row>
    <row r="17" customFormat="false" ht="12.8" hidden="false" customHeight="false" outlineLevel="0" collapsed="false"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</row>
    <row r="18" customFormat="false" ht="12.8" hidden="false" customHeight="false" outlineLevel="0" collapsed="false"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</row>
    <row r="19" customFormat="false" ht="12.8" hidden="false" customHeight="false" outlineLevel="0" collapsed="false"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8" hidden="false" customHeight="false" outlineLevel="0" collapsed="false"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</row>
    <row r="21" customFormat="false" ht="12.8" hidden="false" customHeight="false" outlineLevel="0" collapsed="false"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</row>
    <row r="22" customFormat="false" ht="12.8" hidden="false" customHeight="false" outlineLevel="0" collapsed="false"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</sheetData>
  <mergeCells count="4">
    <mergeCell ref="B1:D1"/>
    <mergeCell ref="E1:G1"/>
    <mergeCell ref="A12:C12"/>
    <mergeCell ref="K12:M12"/>
  </mergeCells>
  <conditionalFormatting sqref="L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2022-09-04T21:05:18Z</dcterms:created>
  <dc:creator>Sebastian Meisel</dc:creator>
  <dc:description/>
  <dc:language>de-DE</dc:language>
  <cp:lastModifiedBy>Sebastian Meisel</cp:lastModifiedBy>
  <dcterms:modified xsi:type="dcterms:W3CDTF">2022-09-07T09:39:02Z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