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ntt" sheetId="1" state="visible" r:id="rId2"/>
    <sheet name="Ressourcenplanung" sheetId="2" state="visible" r:id="rId3"/>
    <sheet name="Feiertage" sheetId="3" state="visible" r:id="rId4"/>
    <sheet name="Tabelle4" sheetId="4" state="visible" r:id="rId5"/>
  </sheets>
  <definedNames>
    <definedName function="false" hidden="false" localSheetId="0" name="_xlnm.Print_Area" vbProcedure="false">Gantt!$A$1:$CJ$23</definedName>
    <definedName function="false" hidden="false" localSheetId="0" name="_xlnm.Print_Titles" vbProcedure="false">Gantt!$A:$A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<sst xmlns="http://schemas.openxmlformats.org/spreadsheetml/2006/main" count="43" uniqueCount="28">
  <si>
    <t xml:space="preserve">ID</t>
  </si>
  <si>
    <t xml:space="preserve">Vorgänger</t>
  </si>
  <si>
    <t xml:space="preserve">Nachfolger</t>
  </si>
  <si>
    <t xml:space="preserve">D</t>
  </si>
  <si>
    <t xml:space="preserve">FAZ</t>
  </si>
  <si>
    <t xml:space="preserve">FEZ</t>
  </si>
  <si>
    <t xml:space="preserve">GP</t>
  </si>
  <si>
    <t xml:space="preserve">SAZ</t>
  </si>
  <si>
    <t xml:space="preserve">SEZ</t>
  </si>
  <si>
    <t xml:space="preserve">FP</t>
  </si>
  <si>
    <t xml:space="preserve"> </t>
  </si>
  <si>
    <t xml:space="preserve">PT</t>
  </si>
  <si>
    <t xml:space="preserve">P</t>
  </si>
  <si>
    <t xml:space="preserve">K</t>
  </si>
  <si>
    <t xml:space="preserve">Urlaub</t>
  </si>
  <si>
    <t xml:space="preserve"> Feiertage</t>
  </si>
  <si>
    <t xml:space="preserve"> Bundesland</t>
  </si>
  <si>
    <t xml:space="preserve"> Neujahr</t>
  </si>
  <si>
    <t xml:space="preserve"> Mecklenburg-Vorpommern</t>
  </si>
  <si>
    <t xml:space="preserve"> Karfreitag</t>
  </si>
  <si>
    <t xml:space="preserve"> Ostermontag</t>
  </si>
  <si>
    <t xml:space="preserve"> Maifeiertag</t>
  </si>
  <si>
    <t xml:space="preserve"> Christi Himmelfahrt</t>
  </si>
  <si>
    <t xml:space="preserve"> Pfingstmontag</t>
  </si>
  <si>
    <t xml:space="preserve"> Tag der Deutschen Einheit</t>
  </si>
  <si>
    <t xml:space="preserve"> Reformationstag</t>
  </si>
  <si>
    <t xml:space="preserve"> 1. Weihnachtstag</t>
  </si>
  <si>
    <t xml:space="preserve"> 2. Weihnachtstag</t>
  </si>
</sst>
</file>

<file path=xl/styles.xml><?xml version="1.0" encoding="utf-8"?>
<styleSheet xmlns="http://schemas.openxmlformats.org/spreadsheetml/2006/main">
  <numFmts count="7">
    <numFmt numFmtId="164" formatCode="\X;\X;\X"/>
    <numFmt numFmtId="165" formatCode="General"/>
    <numFmt numFmtId="166" formatCode="0"/>
    <numFmt numFmtId="167" formatCode="dd/mm/yy"/>
    <numFmt numFmtId="168" formatCode="General"/>
    <numFmt numFmtId="169" formatCode="&quot;LO&quot;g\Is\Ch"/>
    <numFmt numFmtId="170" formatCode="0\ 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B7B3CA"/>
        <bgColor rgb="FFCCCCFF"/>
      </patternFill>
    </fill>
    <fill>
      <patternFill patternType="solid">
        <fgColor rgb="FFFFBF00"/>
        <bgColor rgb="FFFF9900"/>
      </patternFill>
    </fill>
    <fill>
      <patternFill patternType="solid">
        <fgColor rgb="FFF7D1D5"/>
        <bgColor rgb="FFDEE6EF"/>
      </patternFill>
    </fill>
    <fill>
      <patternFill patternType="solid">
        <fgColor rgb="FF158466"/>
        <bgColor rgb="FF008080"/>
      </patternFill>
    </fill>
    <fill>
      <patternFill patternType="solid">
        <fgColor rgb="FF666666"/>
        <bgColor rgb="FF808080"/>
      </patternFill>
    </fill>
    <fill>
      <patternFill patternType="solid">
        <fgColor rgb="FFDDE8CB"/>
        <bgColor rgb="FFDEE6EF"/>
      </patternFill>
    </fill>
    <fill>
      <patternFill patternType="solid">
        <fgColor rgb="FFDEE6EF"/>
        <bgColor rgb="FFEEEEEE"/>
      </patternFill>
    </fill>
    <fill>
      <patternFill patternType="solid">
        <fgColor rgb="FFEEEEEE"/>
        <bgColor rgb="FFDEE6EF"/>
      </patternFill>
    </fill>
    <fill>
      <patternFill patternType="solid">
        <fgColor rgb="FFFFFFFF"/>
        <bgColor rgb="FFEEEEEE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6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5" fontId="0" fillId="3" borderId="0" applyFont="true" applyBorder="false" applyAlignment="true" applyProtection="false">
      <alignment horizontal="general" vertical="bottom" textRotation="0" wrapText="false" indent="0" shrinkToFit="false"/>
    </xf>
    <xf numFmtId="165" fontId="0" fillId="4" borderId="0" applyFont="true" applyBorder="false" applyAlignment="true" applyProtection="false">
      <alignment horizontal="general" vertical="bottom" textRotation="0" wrapText="false" indent="0" shrinkToFit="false"/>
    </xf>
    <xf numFmtId="165" fontId="0" fillId="5" borderId="1" applyFont="true" applyBorder="true" applyAlignment="true" applyProtection="false">
      <alignment horizontal="general" vertical="bottom" textRotation="0" wrapText="false" indent="0" shrinkToFit="false"/>
    </xf>
    <xf numFmtId="165" fontId="0" fillId="6" borderId="0" applyFont="true" applyBorder="true" applyAlignment="true" applyProtection="false">
      <alignment horizontal="general" vertical="bottom" textRotation="0" wrapText="false" indent="0" shrinkToFit="false"/>
    </xf>
    <xf numFmtId="165" fontId="0" fillId="7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false">
      <alignment horizontal="center" vertical="center" textRotation="6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1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9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1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rbeitspaket" xfId="20"/>
    <cellStyle name="Feiertage_Urlaub" xfId="21"/>
    <cellStyle name="GesamtPuffer" xfId="22"/>
    <cellStyle name="KritischerPfad" xfId="23"/>
    <cellStyle name="SPAETESTENS" xfId="24"/>
    <cellStyle name="WE" xfId="25"/>
  </cellStyles>
  <dxfs count="7">
    <dxf>
      <fill>
        <patternFill>
          <bgColor rgb="FFF7D1D5"/>
        </patternFill>
      </fill>
      <border diagonalUp="false" diagonalDown="false">
        <left/>
        <right/>
        <top style="hair"/>
        <bottom style="hair"/>
        <diagonal/>
      </border>
    </dxf>
    <dxf>
      <fill>
        <patternFill>
          <bgColor rgb="FFB7B3CA"/>
        </patternFill>
      </fill>
    </dxf>
    <dxf>
      <fill>
        <patternFill>
          <bgColor rgb="FF666666"/>
        </patternFill>
      </fill>
    </dxf>
    <dxf>
      <numFmt numFmtId="164" formatCode="\X;\X;\X"/>
      <fill>
        <patternFill>
          <bgColor rgb="FF81D41A"/>
        </patternFill>
      </fill>
    </dxf>
    <dxf>
      <fill>
        <patternFill>
          <bgColor rgb="FF158466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FBF00"/>
        </patternFill>
      </fill>
    </dxf>
    <dxf>
      <font>
        <b val="0"/>
        <i val="0"/>
        <color rgb="FFCC0000"/>
        <sz val="1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7B3CA"/>
      <rgbColor rgb="FF808080"/>
      <rgbColor rgb="FF9999FF"/>
      <rgbColor rgb="FF993366"/>
      <rgbColor rgb="FFEEEEEE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7D1D5"/>
      <rgbColor rgb="FF3366FF"/>
      <rgbColor rgb="FF33CCCC"/>
      <rgbColor rgb="FF81D41A"/>
      <rgbColor rgb="FFFFBF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L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0" topLeftCell="AM1" activePane="topRight" state="frozen"/>
      <selection pane="topLeft" activeCell="A1" activeCellId="0" sqref="A1"/>
      <selection pane="topRight" activeCell="I8" activeCellId="0" sqref="I8"/>
    </sheetView>
  </sheetViews>
  <sheetFormatPr defaultColWidth="11.55078125" defaultRowHeight="12.8" zeroHeight="false" outlineLevelRow="0" outlineLevelCol="2"/>
  <cols>
    <col collapsed="false" customWidth="true" hidden="false" outlineLevel="0" max="1" min="1" style="1" width="3.51"/>
    <col collapsed="false" customWidth="true" hidden="false" outlineLevel="2" max="7" min="2" style="1" width="3.83"/>
    <col collapsed="false" customWidth="true" hidden="false" outlineLevel="1" max="8" min="8" style="2" width="3.83"/>
    <col collapsed="false" customWidth="false" hidden="false" outlineLevel="2" max="10" min="9" style="1" width="11.52"/>
    <col collapsed="false" customWidth="false" hidden="false" outlineLevel="1" max="11" min="11" style="2" width="11.52"/>
    <col collapsed="false" customWidth="true" hidden="false" outlineLevel="0" max="104" min="12" style="3" width="3.83"/>
    <col collapsed="false" customWidth="true" hidden="false" outlineLevel="0" max="115" min="105" style="0" width="3.83"/>
  </cols>
  <sheetData>
    <row r="1" customFormat="false" ht="38.8" hidden="false" customHeight="false" outlineLevel="0" collapsed="false">
      <c r="A1" s="0"/>
      <c r="B1" s="0"/>
      <c r="C1" s="0"/>
      <c r="D1" s="0"/>
      <c r="E1" s="0"/>
      <c r="F1" s="0"/>
      <c r="G1" s="0"/>
      <c r="I1" s="0"/>
      <c r="J1" s="0"/>
      <c r="K1" s="4"/>
      <c r="L1" s="5" t="n">
        <v>44473</v>
      </c>
      <c r="M1" s="5" t="n">
        <f aca="false">L1+1</f>
        <v>44474</v>
      </c>
      <c r="N1" s="5" t="n">
        <f aca="false">M1+1</f>
        <v>44475</v>
      </c>
      <c r="O1" s="5" t="n">
        <f aca="false">N1+1</f>
        <v>44476</v>
      </c>
      <c r="P1" s="5" t="n">
        <f aca="false">O1+1</f>
        <v>44477</v>
      </c>
      <c r="Q1" s="5" t="n">
        <f aca="false">P1+1</f>
        <v>44478</v>
      </c>
      <c r="R1" s="5" t="n">
        <f aca="false">Q1+1</f>
        <v>44479</v>
      </c>
      <c r="S1" s="5" t="n">
        <f aca="false">R1+1</f>
        <v>44480</v>
      </c>
      <c r="T1" s="5" t="n">
        <f aca="false">S1+1</f>
        <v>44481</v>
      </c>
      <c r="U1" s="5" t="n">
        <f aca="false">T1+1</f>
        <v>44482</v>
      </c>
      <c r="V1" s="5" t="n">
        <f aca="false">U1+1</f>
        <v>44483</v>
      </c>
      <c r="W1" s="5" t="n">
        <f aca="false">V1+1</f>
        <v>44484</v>
      </c>
      <c r="X1" s="5" t="n">
        <f aca="false">W1+1</f>
        <v>44485</v>
      </c>
      <c r="Y1" s="5" t="n">
        <f aca="false">X1+1</f>
        <v>44486</v>
      </c>
      <c r="Z1" s="5" t="n">
        <f aca="false">Y1+1</f>
        <v>44487</v>
      </c>
      <c r="AA1" s="5" t="n">
        <f aca="false">Z1+1</f>
        <v>44488</v>
      </c>
      <c r="AB1" s="5" t="n">
        <f aca="false">AA1+1</f>
        <v>44489</v>
      </c>
      <c r="AC1" s="5" t="n">
        <f aca="false">AB1+1</f>
        <v>44490</v>
      </c>
      <c r="AD1" s="5" t="n">
        <f aca="false">AC1+1</f>
        <v>44491</v>
      </c>
      <c r="AE1" s="5" t="n">
        <f aca="false">AD1+1</f>
        <v>44492</v>
      </c>
      <c r="AF1" s="5" t="n">
        <f aca="false">AE1+1</f>
        <v>44493</v>
      </c>
      <c r="AG1" s="5" t="n">
        <f aca="false">AF1+1</f>
        <v>44494</v>
      </c>
      <c r="AH1" s="5" t="n">
        <f aca="false">AG1+1</f>
        <v>44495</v>
      </c>
      <c r="AI1" s="5" t="n">
        <f aca="false">AH1+1</f>
        <v>44496</v>
      </c>
      <c r="AJ1" s="5" t="n">
        <f aca="false">AI1+1</f>
        <v>44497</v>
      </c>
      <c r="AK1" s="5" t="n">
        <f aca="false">AJ1+1</f>
        <v>44498</v>
      </c>
      <c r="AL1" s="5" t="n">
        <f aca="false">AK1+1</f>
        <v>44499</v>
      </c>
      <c r="AM1" s="5" t="n">
        <f aca="false">AL1+1</f>
        <v>44500</v>
      </c>
      <c r="AN1" s="5" t="n">
        <f aca="false">AM1+1</f>
        <v>44501</v>
      </c>
      <c r="AO1" s="5" t="n">
        <f aca="false">AN1+1</f>
        <v>44502</v>
      </c>
      <c r="AP1" s="5" t="n">
        <f aca="false">AO1+1</f>
        <v>44503</v>
      </c>
      <c r="AQ1" s="5" t="n">
        <f aca="false">AP1+1</f>
        <v>44504</v>
      </c>
      <c r="AR1" s="5" t="n">
        <f aca="false">AQ1+1</f>
        <v>44505</v>
      </c>
      <c r="AS1" s="5" t="n">
        <f aca="false">AR1+1</f>
        <v>44506</v>
      </c>
      <c r="AT1" s="5" t="n">
        <f aca="false">AS1+1</f>
        <v>44507</v>
      </c>
      <c r="AU1" s="5" t="n">
        <f aca="false">AT1+1</f>
        <v>44508</v>
      </c>
      <c r="AV1" s="5" t="n">
        <f aca="false">AU1+1</f>
        <v>44509</v>
      </c>
      <c r="AW1" s="5" t="n">
        <f aca="false">AV1+1</f>
        <v>44510</v>
      </c>
      <c r="AX1" s="5" t="n">
        <f aca="false">AW1+1</f>
        <v>44511</v>
      </c>
      <c r="AY1" s="5" t="n">
        <f aca="false">AX1+1</f>
        <v>44512</v>
      </c>
      <c r="AZ1" s="5" t="n">
        <f aca="false">AY1+1</f>
        <v>44513</v>
      </c>
      <c r="BA1" s="5" t="n">
        <f aca="false">AZ1+1</f>
        <v>44514</v>
      </c>
      <c r="BB1" s="5" t="n">
        <f aca="false">BA1+1</f>
        <v>44515</v>
      </c>
      <c r="BC1" s="5" t="n">
        <f aca="false">BB1+1</f>
        <v>44516</v>
      </c>
      <c r="BD1" s="5" t="n">
        <f aca="false">BC1+1</f>
        <v>44517</v>
      </c>
      <c r="BE1" s="5" t="n">
        <f aca="false">BD1+1</f>
        <v>44518</v>
      </c>
      <c r="BF1" s="5" t="n">
        <f aca="false">BE1+1</f>
        <v>44519</v>
      </c>
      <c r="BG1" s="5" t="n">
        <f aca="false">BF1+1</f>
        <v>44520</v>
      </c>
      <c r="BH1" s="5" t="n">
        <f aca="false">BG1+1</f>
        <v>44521</v>
      </c>
      <c r="BI1" s="5" t="n">
        <f aca="false">BH1+1</f>
        <v>44522</v>
      </c>
      <c r="BJ1" s="5" t="n">
        <f aca="false">BI1+1</f>
        <v>44523</v>
      </c>
      <c r="BK1" s="5" t="n">
        <f aca="false">BJ1+1</f>
        <v>44524</v>
      </c>
      <c r="BL1" s="5" t="n">
        <f aca="false">BK1+1</f>
        <v>44525</v>
      </c>
      <c r="BM1" s="5" t="n">
        <f aca="false">BL1+1</f>
        <v>44526</v>
      </c>
      <c r="BN1" s="5" t="n">
        <f aca="false">BM1+1</f>
        <v>44527</v>
      </c>
      <c r="BO1" s="5" t="n">
        <f aca="false">BN1+1</f>
        <v>44528</v>
      </c>
      <c r="BP1" s="5" t="n">
        <f aca="false">BO1+1</f>
        <v>44529</v>
      </c>
      <c r="BQ1" s="5" t="n">
        <f aca="false">BP1+1</f>
        <v>44530</v>
      </c>
      <c r="BR1" s="5" t="n">
        <f aca="false">BQ1+1</f>
        <v>44531</v>
      </c>
      <c r="BS1" s="5" t="n">
        <f aca="false">BR1+1</f>
        <v>44532</v>
      </c>
      <c r="BT1" s="5" t="n">
        <f aca="false">BS1+1</f>
        <v>44533</v>
      </c>
      <c r="BU1" s="5" t="n">
        <f aca="false">BT1+1</f>
        <v>44534</v>
      </c>
      <c r="BV1" s="5" t="n">
        <f aca="false">BU1+1</f>
        <v>44535</v>
      </c>
      <c r="BW1" s="5" t="n">
        <f aca="false">BV1+1</f>
        <v>44536</v>
      </c>
      <c r="BX1" s="5" t="n">
        <f aca="false">BW1+1</f>
        <v>44537</v>
      </c>
      <c r="BY1" s="5" t="n">
        <f aca="false">BX1+1</f>
        <v>44538</v>
      </c>
      <c r="BZ1" s="5" t="n">
        <f aca="false">BY1+1</f>
        <v>44539</v>
      </c>
      <c r="CA1" s="5" t="n">
        <f aca="false">BZ1+1</f>
        <v>44540</v>
      </c>
      <c r="CB1" s="5" t="n">
        <f aca="false">CA1+1</f>
        <v>44541</v>
      </c>
      <c r="CC1" s="5" t="n">
        <f aca="false">CB1+1</f>
        <v>44542</v>
      </c>
      <c r="CD1" s="5" t="n">
        <f aca="false">CC1+1</f>
        <v>44543</v>
      </c>
      <c r="CE1" s="5" t="n">
        <f aca="false">CD1+1</f>
        <v>44544</v>
      </c>
      <c r="CF1" s="5" t="n">
        <f aca="false">CE1+1</f>
        <v>44545</v>
      </c>
      <c r="CG1" s="5" t="n">
        <f aca="false">CF1+1</f>
        <v>44546</v>
      </c>
      <c r="CH1" s="5" t="n">
        <f aca="false">CG1+1</f>
        <v>44547</v>
      </c>
      <c r="CI1" s="5" t="n">
        <f aca="false">CH1+1</f>
        <v>44548</v>
      </c>
      <c r="CJ1" s="5" t="n">
        <f aca="false">CI1+1</f>
        <v>44549</v>
      </c>
      <c r="CK1" s="5" t="n">
        <f aca="false">CJ1+1</f>
        <v>44550</v>
      </c>
      <c r="CL1" s="5" t="n">
        <f aca="false">CK1+1</f>
        <v>44551</v>
      </c>
      <c r="CM1" s="5" t="n">
        <f aca="false">CL1+1</f>
        <v>44552</v>
      </c>
      <c r="CN1" s="5" t="n">
        <f aca="false">CM1+1</f>
        <v>44553</v>
      </c>
      <c r="CO1" s="5" t="n">
        <f aca="false">CN1+1</f>
        <v>44554</v>
      </c>
      <c r="CP1" s="5" t="n">
        <f aca="false">CO1+1</f>
        <v>44555</v>
      </c>
      <c r="CQ1" s="5" t="n">
        <f aca="false">CP1+1</f>
        <v>44556</v>
      </c>
      <c r="CR1" s="5" t="n">
        <f aca="false">CQ1+1</f>
        <v>44557</v>
      </c>
      <c r="CS1" s="5" t="n">
        <f aca="false">CR1+1</f>
        <v>44558</v>
      </c>
      <c r="CT1" s="5" t="n">
        <f aca="false">CS1+1</f>
        <v>44559</v>
      </c>
      <c r="CU1" s="5" t="n">
        <f aca="false">CT1+1</f>
        <v>44560</v>
      </c>
      <c r="CV1" s="5" t="n">
        <f aca="false">CU1+1</f>
        <v>44561</v>
      </c>
      <c r="CW1" s="5" t="n">
        <f aca="false">CV1+1</f>
        <v>44562</v>
      </c>
      <c r="CX1" s="5" t="n">
        <f aca="false">CW1+1</f>
        <v>44563</v>
      </c>
      <c r="CY1" s="5" t="n">
        <f aca="false">CX1+1</f>
        <v>44564</v>
      </c>
      <c r="CZ1" s="5" t="n">
        <f aca="false">CY1+1</f>
        <v>44565</v>
      </c>
      <c r="DA1" s="5" t="n">
        <f aca="false">CZ1+1</f>
        <v>44566</v>
      </c>
      <c r="DB1" s="5" t="n">
        <f aca="false">DA1+1</f>
        <v>44567</v>
      </c>
      <c r="DC1" s="5" t="n">
        <f aca="false">DB1+1</f>
        <v>44568</v>
      </c>
      <c r="DD1" s="5" t="n">
        <f aca="false">DC1+1</f>
        <v>44569</v>
      </c>
      <c r="DE1" s="5" t="n">
        <f aca="false">DD1+1</f>
        <v>44570</v>
      </c>
      <c r="DF1" s="5" t="n">
        <f aca="false">DE1+1</f>
        <v>44571</v>
      </c>
      <c r="DG1" s="5" t="n">
        <f aca="false">DF1+1</f>
        <v>44572</v>
      </c>
      <c r="DH1" s="5" t="n">
        <f aca="false">DG1+1</f>
        <v>44573</v>
      </c>
      <c r="DI1" s="5" t="n">
        <f aca="false">DH1+1</f>
        <v>44574</v>
      </c>
      <c r="DJ1" s="5" t="n">
        <f aca="false">DI1+1</f>
        <v>44575</v>
      </c>
      <c r="DK1" s="5" t="n">
        <f aca="false">DJ1+1</f>
        <v>44576</v>
      </c>
    </row>
    <row r="2" customFormat="false" ht="12.8" hidden="false" customHeight="false" outlineLevel="0" collapsed="false">
      <c r="A2" s="6" t="s">
        <v>0</v>
      </c>
      <c r="B2" s="7" t="s">
        <v>1</v>
      </c>
      <c r="C2" s="7"/>
      <c r="D2" s="7"/>
      <c r="E2" s="8" t="s">
        <v>2</v>
      </c>
      <c r="F2" s="8"/>
      <c r="G2" s="8"/>
      <c r="H2" s="9" t="s">
        <v>3</v>
      </c>
      <c r="I2" s="10" t="s">
        <v>4</v>
      </c>
      <c r="J2" s="10" t="s">
        <v>5</v>
      </c>
      <c r="K2" s="11" t="s">
        <v>6</v>
      </c>
      <c r="L2" s="1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</row>
    <row r="3" customFormat="false" ht="12.8" hidden="false" customHeight="false" outlineLevel="0" collapsed="false">
      <c r="A3" s="6"/>
      <c r="B3" s="14" t="n">
        <v>1</v>
      </c>
      <c r="C3" s="14" t="n">
        <v>2</v>
      </c>
      <c r="D3" s="14" t="n">
        <v>3</v>
      </c>
      <c r="E3" s="15" t="n">
        <v>1</v>
      </c>
      <c r="F3" s="15" t="n">
        <v>2</v>
      </c>
      <c r="G3" s="15" t="n">
        <v>3</v>
      </c>
      <c r="H3" s="9"/>
      <c r="I3" s="16" t="s">
        <v>7</v>
      </c>
      <c r="J3" s="16" t="s">
        <v>8</v>
      </c>
      <c r="K3" s="17" t="s">
        <v>9</v>
      </c>
      <c r="L3" s="18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</row>
    <row r="4" s="26" customFormat="true" ht="12.8" hidden="false" customHeight="false" outlineLevel="0" collapsed="false">
      <c r="A4" s="19" t="n">
        <v>1</v>
      </c>
      <c r="B4" s="20"/>
      <c r="C4" s="20"/>
      <c r="D4" s="20"/>
      <c r="E4" s="21" t="n">
        <v>2</v>
      </c>
      <c r="F4" s="21"/>
      <c r="G4" s="21"/>
      <c r="H4" s="22" t="n">
        <f aca="false">Ressourcenplanung!E2</f>
        <v>3</v>
      </c>
      <c r="I4" s="23" t="n">
        <v>0</v>
      </c>
      <c r="J4" s="23" t="n">
        <f aca="false">I4+H4</f>
        <v>3</v>
      </c>
      <c r="K4" s="24" t="n">
        <f aca="false">J5-J4</f>
        <v>0</v>
      </c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0"/>
    </row>
    <row r="5" s="31" customFormat="true" ht="12.8" hidden="false" customHeight="false" outlineLevel="0" collapsed="false">
      <c r="A5" s="19"/>
      <c r="B5" s="20"/>
      <c r="C5" s="20"/>
      <c r="D5" s="20"/>
      <c r="E5" s="21"/>
      <c r="F5" s="21"/>
      <c r="G5" s="21"/>
      <c r="H5" s="22"/>
      <c r="I5" s="27" t="n">
        <f aca="false">J5-H4</f>
        <v>0</v>
      </c>
      <c r="J5" s="28" t="n">
        <f aca="false">I7</f>
        <v>3</v>
      </c>
      <c r="K5" s="29" t="n">
        <f aca="false">I6-J4</f>
        <v>0</v>
      </c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0"/>
    </row>
    <row r="6" s="26" customFormat="true" ht="12.8" hidden="false" customHeight="false" outlineLevel="0" collapsed="false">
      <c r="A6" s="32" t="n">
        <v>2</v>
      </c>
      <c r="B6" s="33" t="n">
        <v>1</v>
      </c>
      <c r="C6" s="33" t="s">
        <v>10</v>
      </c>
      <c r="D6" s="33"/>
      <c r="E6" s="34" t="n">
        <v>3</v>
      </c>
      <c r="F6" s="34" t="n">
        <v>4</v>
      </c>
      <c r="G6" s="34"/>
      <c r="H6" s="22" t="n">
        <f aca="false">Ressourcenplanung!E4</f>
        <v>8</v>
      </c>
      <c r="I6" s="35" t="n">
        <f aca="false">J4</f>
        <v>3</v>
      </c>
      <c r="J6" s="35" t="n">
        <f aca="false">I6+H6</f>
        <v>11</v>
      </c>
      <c r="K6" s="36" t="n">
        <f aca="false">J7-J6</f>
        <v>0</v>
      </c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0"/>
    </row>
    <row r="7" s="31" customFormat="true" ht="12.8" hidden="false" customHeight="false" outlineLevel="0" collapsed="false">
      <c r="A7" s="32"/>
      <c r="B7" s="33"/>
      <c r="C7" s="33"/>
      <c r="D7" s="33"/>
      <c r="E7" s="34"/>
      <c r="F7" s="34"/>
      <c r="G7" s="34"/>
      <c r="H7" s="22"/>
      <c r="I7" s="37" t="n">
        <f aca="false">J7-H6</f>
        <v>3</v>
      </c>
      <c r="J7" s="37" t="n">
        <f aca="false">MIN(I9,I11)</f>
        <v>11</v>
      </c>
      <c r="K7" s="38" t="n">
        <f aca="false">MIN(I8,I10)-J6</f>
        <v>0</v>
      </c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0"/>
    </row>
    <row r="8" s="26" customFormat="true" ht="12.8" hidden="false" customHeight="false" outlineLevel="0" collapsed="false">
      <c r="A8" s="19" t="n">
        <v>3</v>
      </c>
      <c r="B8" s="21" t="n">
        <v>2</v>
      </c>
      <c r="C8" s="21" t="s">
        <v>10</v>
      </c>
      <c r="D8" s="21" t="s">
        <v>10</v>
      </c>
      <c r="E8" s="21" t="n">
        <v>5</v>
      </c>
      <c r="F8" s="21" t="n">
        <v>6</v>
      </c>
      <c r="G8" s="21" t="n">
        <v>7</v>
      </c>
      <c r="H8" s="22" t="n">
        <v>6</v>
      </c>
      <c r="I8" s="39" t="n">
        <f aca="false">J6</f>
        <v>11</v>
      </c>
      <c r="J8" s="39" t="n">
        <f aca="false">I8+H8</f>
        <v>17</v>
      </c>
      <c r="K8" s="24" t="n">
        <f aca="false">J9-J8</f>
        <v>3</v>
      </c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0"/>
    </row>
    <row r="9" s="31" customFormat="true" ht="12.8" hidden="false" customHeight="false" outlineLevel="0" collapsed="false">
      <c r="A9" s="19"/>
      <c r="B9" s="21"/>
      <c r="C9" s="21"/>
      <c r="D9" s="21"/>
      <c r="E9" s="21"/>
      <c r="F9" s="21"/>
      <c r="G9" s="21"/>
      <c r="H9" s="22"/>
      <c r="I9" s="27" t="n">
        <f aca="false">J9-H8</f>
        <v>14</v>
      </c>
      <c r="J9" s="27" t="n">
        <f aca="false">MIN(I13,I15,I17)</f>
        <v>20</v>
      </c>
      <c r="K9" s="29" t="n">
        <f aca="false">MIN(I12,I14,I16)-J8</f>
        <v>0</v>
      </c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0"/>
    </row>
    <row r="10" s="26" customFormat="true" ht="12.8" hidden="false" customHeight="false" outlineLevel="0" collapsed="false">
      <c r="A10" s="32" t="n">
        <v>4</v>
      </c>
      <c r="B10" s="33" t="n">
        <v>2</v>
      </c>
      <c r="C10" s="33"/>
      <c r="D10" s="33"/>
      <c r="E10" s="34" t="n">
        <v>7</v>
      </c>
      <c r="F10" s="34"/>
      <c r="G10" s="34"/>
      <c r="H10" s="22" t="n">
        <f aca="false">Ressourcenplanung!E8</f>
        <v>9</v>
      </c>
      <c r="I10" s="35" t="n">
        <f aca="false">J6</f>
        <v>11</v>
      </c>
      <c r="J10" s="35" t="n">
        <f aca="false">I10+H10</f>
        <v>20</v>
      </c>
      <c r="K10" s="36" t="n">
        <f aca="false">J11-J10</f>
        <v>0</v>
      </c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0"/>
    </row>
    <row r="11" s="31" customFormat="true" ht="12.8" hidden="false" customHeight="false" outlineLevel="0" collapsed="false">
      <c r="A11" s="32"/>
      <c r="B11" s="33"/>
      <c r="C11" s="33"/>
      <c r="D11" s="33"/>
      <c r="E11" s="34"/>
      <c r="F11" s="34"/>
      <c r="G11" s="34"/>
      <c r="H11" s="22"/>
      <c r="I11" s="37" t="n">
        <f aca="false">J11-H10</f>
        <v>11</v>
      </c>
      <c r="J11" s="37" t="n">
        <f aca="false">I17</f>
        <v>20</v>
      </c>
      <c r="K11" s="38" t="n">
        <f aca="false">I16-J10</f>
        <v>0</v>
      </c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0"/>
    </row>
    <row r="12" s="26" customFormat="true" ht="12.8" hidden="false" customHeight="false" outlineLevel="0" collapsed="false">
      <c r="A12" s="19" t="n">
        <v>5</v>
      </c>
      <c r="B12" s="21" t="n">
        <v>3</v>
      </c>
      <c r="C12" s="21" t="s">
        <v>10</v>
      </c>
      <c r="D12" s="21"/>
      <c r="E12" s="21" t="n">
        <v>8</v>
      </c>
      <c r="F12" s="21" t="n">
        <v>9</v>
      </c>
      <c r="G12" s="21"/>
      <c r="H12" s="22" t="n">
        <f aca="false">Ressourcenplanung!E10</f>
        <v>6.5</v>
      </c>
      <c r="I12" s="39" t="n">
        <f aca="false">J8</f>
        <v>17</v>
      </c>
      <c r="J12" s="39" t="n">
        <f aca="false">I12+H12</f>
        <v>23.5</v>
      </c>
      <c r="K12" s="24" t="n">
        <f aca="false">J13-J12</f>
        <v>7.25</v>
      </c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0"/>
    </row>
    <row r="13" s="31" customFormat="true" ht="12.8" hidden="false" customHeight="false" outlineLevel="0" collapsed="false">
      <c r="A13" s="19"/>
      <c r="B13" s="21"/>
      <c r="C13" s="21"/>
      <c r="D13" s="21"/>
      <c r="E13" s="21"/>
      <c r="F13" s="21"/>
      <c r="G13" s="21"/>
      <c r="H13" s="22"/>
      <c r="I13" s="27" t="n">
        <f aca="false">J13-H12</f>
        <v>24.25</v>
      </c>
      <c r="J13" s="27" t="n">
        <f aca="false">MIN(I19,I21)</f>
        <v>30.75</v>
      </c>
      <c r="K13" s="29" t="n">
        <f aca="false">MIN(I20,I18)-J12</f>
        <v>0</v>
      </c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0"/>
    </row>
    <row r="14" s="26" customFormat="true" ht="12.8" hidden="false" customHeight="false" outlineLevel="0" collapsed="false">
      <c r="A14" s="32" t="n">
        <v>6</v>
      </c>
      <c r="B14" s="33" t="n">
        <v>3</v>
      </c>
      <c r="C14" s="33"/>
      <c r="D14" s="33"/>
      <c r="E14" s="34" t="n">
        <v>10</v>
      </c>
      <c r="F14" s="34"/>
      <c r="G14" s="34"/>
      <c r="H14" s="22" t="n">
        <f aca="false">Ressourcenplanung!E12</f>
        <v>30</v>
      </c>
      <c r="I14" s="35" t="n">
        <f aca="false">J8</f>
        <v>17</v>
      </c>
      <c r="J14" s="35" t="n">
        <f aca="false">I14+H14</f>
        <v>47</v>
      </c>
      <c r="K14" s="36" t="n">
        <f aca="false">J15-J14</f>
        <v>5.75</v>
      </c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0"/>
    </row>
    <row r="15" s="31" customFormat="true" ht="12.8" hidden="false" customHeight="false" outlineLevel="0" collapsed="false">
      <c r="A15" s="32"/>
      <c r="B15" s="33"/>
      <c r="C15" s="33"/>
      <c r="D15" s="33"/>
      <c r="E15" s="34"/>
      <c r="F15" s="34"/>
      <c r="G15" s="34"/>
      <c r="H15" s="22"/>
      <c r="I15" s="37" t="n">
        <f aca="false">J15-H14</f>
        <v>22.75</v>
      </c>
      <c r="J15" s="37" t="n">
        <f aca="false">I23</f>
        <v>52.75</v>
      </c>
      <c r="K15" s="38" t="n">
        <f aca="false">I22-J14</f>
        <v>5.75</v>
      </c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0"/>
    </row>
    <row r="16" s="26" customFormat="true" ht="12.8" hidden="false" customHeight="false" outlineLevel="0" collapsed="false">
      <c r="A16" s="19" t="n">
        <v>7</v>
      </c>
      <c r="B16" s="21" t="n">
        <v>3</v>
      </c>
      <c r="C16" s="21" t="n">
        <v>4</v>
      </c>
      <c r="D16" s="21"/>
      <c r="E16" s="21" t="n">
        <v>9</v>
      </c>
      <c r="F16" s="21"/>
      <c r="G16" s="21"/>
      <c r="H16" s="22" t="n">
        <f aca="false">Ressourcenplanung!E14</f>
        <v>18.75</v>
      </c>
      <c r="I16" s="39" t="n">
        <f aca="false">MAX(J8,J10)</f>
        <v>20</v>
      </c>
      <c r="J16" s="39" t="n">
        <f aca="false">I16+H16</f>
        <v>38.75</v>
      </c>
      <c r="K16" s="24" t="n">
        <f aca="false">J17-J16</f>
        <v>0</v>
      </c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0"/>
    </row>
    <row r="17" s="31" customFormat="true" ht="12.8" hidden="false" customHeight="false" outlineLevel="0" collapsed="false">
      <c r="A17" s="19"/>
      <c r="B17" s="21"/>
      <c r="C17" s="21"/>
      <c r="D17" s="21"/>
      <c r="E17" s="21"/>
      <c r="F17" s="21"/>
      <c r="G17" s="21"/>
      <c r="H17" s="22"/>
      <c r="I17" s="27" t="n">
        <f aca="false">J17-H16</f>
        <v>20</v>
      </c>
      <c r="J17" s="27" t="n">
        <f aca="false">I21</f>
        <v>38.75</v>
      </c>
      <c r="K17" s="29" t="n">
        <f aca="false">I20-J16</f>
        <v>0</v>
      </c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0"/>
    </row>
    <row r="18" s="26" customFormat="true" ht="12.8" hidden="false" customHeight="false" outlineLevel="0" collapsed="false">
      <c r="A18" s="32" t="n">
        <v>8</v>
      </c>
      <c r="B18" s="33" t="n">
        <v>5</v>
      </c>
      <c r="C18" s="33"/>
      <c r="D18" s="33"/>
      <c r="E18" s="34" t="n">
        <v>10</v>
      </c>
      <c r="F18" s="34"/>
      <c r="G18" s="34"/>
      <c r="H18" s="22" t="n">
        <f aca="false">Ressourcenplanung!E16</f>
        <v>22</v>
      </c>
      <c r="I18" s="35" t="n">
        <f aca="false">J12</f>
        <v>23.5</v>
      </c>
      <c r="J18" s="35" t="n">
        <f aca="false">I18+H18</f>
        <v>45.5</v>
      </c>
      <c r="K18" s="36" t="n">
        <f aca="false">J19-J18</f>
        <v>7.25</v>
      </c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0"/>
    </row>
    <row r="19" s="31" customFormat="true" ht="12.8" hidden="false" customHeight="false" outlineLevel="0" collapsed="false">
      <c r="A19" s="32"/>
      <c r="B19" s="33"/>
      <c r="C19" s="33"/>
      <c r="D19" s="33"/>
      <c r="E19" s="34"/>
      <c r="F19" s="34"/>
      <c r="G19" s="34"/>
      <c r="H19" s="22"/>
      <c r="I19" s="37" t="n">
        <f aca="false">J19-H18</f>
        <v>30.75</v>
      </c>
      <c r="J19" s="37" t="n">
        <f aca="false">I23</f>
        <v>52.75</v>
      </c>
      <c r="K19" s="38" t="n">
        <f aca="false">I22-J18</f>
        <v>7.25</v>
      </c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0"/>
    </row>
    <row r="20" s="26" customFormat="true" ht="12.8" hidden="false" customHeight="false" outlineLevel="0" collapsed="false">
      <c r="A20" s="32" t="n">
        <v>9</v>
      </c>
      <c r="B20" s="21" t="n">
        <v>5</v>
      </c>
      <c r="C20" s="21" t="n">
        <v>7</v>
      </c>
      <c r="D20" s="21"/>
      <c r="E20" s="21" t="n">
        <v>10</v>
      </c>
      <c r="F20" s="21"/>
      <c r="G20" s="21"/>
      <c r="H20" s="22" t="n">
        <f aca="false">Ressourcenplanung!E18</f>
        <v>14</v>
      </c>
      <c r="I20" s="39" t="n">
        <f aca="false">MAX(J12,J16)</f>
        <v>38.75</v>
      </c>
      <c r="J20" s="39" t="n">
        <f aca="false">I20+H20</f>
        <v>52.75</v>
      </c>
      <c r="K20" s="24" t="n">
        <f aca="false">J21-J20</f>
        <v>0</v>
      </c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0"/>
    </row>
    <row r="21" s="31" customFormat="true" ht="12.8" hidden="false" customHeight="false" outlineLevel="0" collapsed="false">
      <c r="A21" s="32"/>
      <c r="B21" s="21"/>
      <c r="C21" s="21"/>
      <c r="D21" s="21"/>
      <c r="E21" s="21"/>
      <c r="F21" s="21"/>
      <c r="G21" s="21"/>
      <c r="H21" s="22"/>
      <c r="I21" s="27" t="n">
        <f aca="false">J21-H20</f>
        <v>38.75</v>
      </c>
      <c r="J21" s="27" t="n">
        <f aca="false">I23</f>
        <v>52.75</v>
      </c>
      <c r="K21" s="29" t="n">
        <f aca="false">I22-J20</f>
        <v>0</v>
      </c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0"/>
    </row>
    <row r="22" s="26" customFormat="true" ht="12.8" hidden="false" customHeight="false" outlineLevel="0" collapsed="false">
      <c r="A22" s="19" t="n">
        <v>10</v>
      </c>
      <c r="B22" s="33" t="n">
        <v>6</v>
      </c>
      <c r="C22" s="33" t="n">
        <v>8</v>
      </c>
      <c r="D22" s="33" t="n">
        <v>9</v>
      </c>
      <c r="E22" s="20" t="s">
        <v>10</v>
      </c>
      <c r="F22" s="20"/>
      <c r="G22" s="20"/>
      <c r="H22" s="22" t="n">
        <f aca="false">Ressourcenplanung!E20</f>
        <v>8</v>
      </c>
      <c r="I22" s="35" t="n">
        <f aca="false">MAX(J14,J18,J20)</f>
        <v>52.75</v>
      </c>
      <c r="J22" s="35" t="n">
        <f aca="false">I22+H22</f>
        <v>60.75</v>
      </c>
      <c r="K22" s="36" t="n">
        <f aca="false">J23-J22</f>
        <v>0</v>
      </c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0"/>
    </row>
    <row r="23" s="31" customFormat="true" ht="12.8" hidden="false" customHeight="false" outlineLevel="0" collapsed="false">
      <c r="A23" s="19"/>
      <c r="B23" s="33"/>
      <c r="C23" s="33"/>
      <c r="D23" s="33"/>
      <c r="E23" s="20"/>
      <c r="F23" s="20"/>
      <c r="G23" s="20"/>
      <c r="H23" s="22"/>
      <c r="I23" s="37" t="n">
        <f aca="false">J23-H22</f>
        <v>52.75</v>
      </c>
      <c r="J23" s="37" t="n">
        <f aca="false">J22</f>
        <v>60.75</v>
      </c>
      <c r="K23" s="38" t="n">
        <v>0</v>
      </c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0"/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I24" s="0"/>
      <c r="J24" s="0"/>
      <c r="K24" s="4"/>
    </row>
    <row r="25" customFormat="false" ht="12.8" hidden="false" customHeight="false" outlineLevel="0" collapsed="false">
      <c r="J25" s="40"/>
    </row>
    <row r="26" customFormat="false" ht="12.8" hidden="false" customHeight="false" outlineLevel="0" collapsed="false">
      <c r="I26" s="40"/>
    </row>
    <row r="27" customFormat="false" ht="12.8" hidden="false" customHeight="false" outlineLevel="0" collapsed="false">
      <c r="I27" s="40"/>
      <c r="J27" s="41"/>
    </row>
    <row r="30" customFormat="false" ht="12.8" hidden="false" customHeight="false" outlineLevel="0" collapsed="false">
      <c r="I30" s="42"/>
    </row>
  </sheetData>
  <mergeCells count="84">
    <mergeCell ref="A2:A3"/>
    <mergeCell ref="B2:D2"/>
    <mergeCell ref="E2:G2"/>
    <mergeCell ref="H2:H3"/>
    <mergeCell ref="A4:A5"/>
    <mergeCell ref="B4:B5"/>
    <mergeCell ref="C4:C5"/>
    <mergeCell ref="D4:D5"/>
    <mergeCell ref="E4:E5"/>
    <mergeCell ref="F4:F5"/>
    <mergeCell ref="G4:G5"/>
    <mergeCell ref="H4:H5"/>
    <mergeCell ref="A6:A7"/>
    <mergeCell ref="B6:B7"/>
    <mergeCell ref="C6:C7"/>
    <mergeCell ref="D6:D7"/>
    <mergeCell ref="E6:E7"/>
    <mergeCell ref="F6:F7"/>
    <mergeCell ref="G6:G7"/>
    <mergeCell ref="H6:H7"/>
    <mergeCell ref="A8:A9"/>
    <mergeCell ref="B8:B9"/>
    <mergeCell ref="C8:C9"/>
    <mergeCell ref="D8:D9"/>
    <mergeCell ref="E8:E9"/>
    <mergeCell ref="F8:F9"/>
    <mergeCell ref="G8:G9"/>
    <mergeCell ref="H8:H9"/>
    <mergeCell ref="A10:A11"/>
    <mergeCell ref="B10:B11"/>
    <mergeCell ref="C10:C11"/>
    <mergeCell ref="D10:D11"/>
    <mergeCell ref="E10:E11"/>
    <mergeCell ref="F10:F11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4:A15"/>
    <mergeCell ref="B14:B15"/>
    <mergeCell ref="C14:C15"/>
    <mergeCell ref="D14:D15"/>
    <mergeCell ref="E14:E15"/>
    <mergeCell ref="F14:F15"/>
    <mergeCell ref="G14:G15"/>
    <mergeCell ref="H14:H15"/>
    <mergeCell ref="A16:A17"/>
    <mergeCell ref="B16:B17"/>
    <mergeCell ref="C16:C17"/>
    <mergeCell ref="D16:D17"/>
    <mergeCell ref="E16:E17"/>
    <mergeCell ref="F16:F17"/>
    <mergeCell ref="G16:G17"/>
    <mergeCell ref="H16:H17"/>
    <mergeCell ref="A18:A19"/>
    <mergeCell ref="B18:B19"/>
    <mergeCell ref="C18:C19"/>
    <mergeCell ref="D18:D19"/>
    <mergeCell ref="E18:E19"/>
    <mergeCell ref="F18:F19"/>
    <mergeCell ref="G18:G19"/>
    <mergeCell ref="H18:H19"/>
    <mergeCell ref="A20:A21"/>
    <mergeCell ref="B20:B21"/>
    <mergeCell ref="C20:C21"/>
    <mergeCell ref="D20:D21"/>
    <mergeCell ref="E20:E21"/>
    <mergeCell ref="F20:F21"/>
    <mergeCell ref="G20:G21"/>
    <mergeCell ref="H20:H21"/>
    <mergeCell ref="A22:A23"/>
    <mergeCell ref="B22:B23"/>
    <mergeCell ref="C22:C23"/>
    <mergeCell ref="D22:D23"/>
    <mergeCell ref="E22:E23"/>
    <mergeCell ref="F22:F23"/>
    <mergeCell ref="G22:G23"/>
    <mergeCell ref="H22:H23"/>
  </mergeCells>
  <conditionalFormatting sqref="A4:A23">
    <cfRule type="expression" priority="2" aboveAverage="0" equalAverage="0" bottom="0" percent="0" rank="0" text="" dxfId="0">
      <formula>OR(AND(Gantt!$K4=0,ISEVEN(ROW(K4))),AND(OFFSET($K4,-1,0)=0,ISODD(ROW(K4))))</formula>
    </cfRule>
  </conditionalFormatting>
  <conditionalFormatting sqref="L2:DK23 L1:M23 N1:DK1">
    <cfRule type="expression" priority="3" aboveAverage="0" equalAverage="0" bottom="0" percent="0" rank="0" text="" dxfId="1">
      <formula>IF(LOOKUP(L$1,Feiertage!$B$2:$B$30)=L$1,1,0)</formula>
    </cfRule>
    <cfRule type="expression" priority="4" aboveAverage="0" equalAverage="0" bottom="0" percent="0" rank="0" text="" dxfId="1">
      <formula>IF(LOOKUP(L$1,Feiertage!$A$2:$A$30)=L$1,1,0)</formula>
    </cfRule>
    <cfRule type="expression" priority="5" aboveAverage="0" equalAverage="0" bottom="0" percent="0" rank="0" text="" dxfId="2">
      <formula>WEEKDAY(L$1,2)&gt;=6</formula>
    </cfRule>
    <cfRule type="expression" priority="6" aboveAverage="0" equalAverage="0" bottom="0" percent="0" rank="0" text="" dxfId="3">
      <formula>AND(Gantt!L$1&gt;=com.sun.star.sheet.addin.Analysis.getWorkday($L$1,Gantt!$I1,Feiertage!$A$2:$B$30),Gantt!L$1&lt;=com.sun.star.sheet.addin.Analysis.getWorkday($L$1,Gantt!$J1-1,Feiertage!$A$2:$B$30),ISEVEN(ROW(A1)),ROW(A1)&gt;=4)</formula>
    </cfRule>
    <cfRule type="expression" priority="7" aboveAverage="0" equalAverage="0" bottom="0" percent="0" rank="0" text="" dxfId="4">
      <formula>AND(Gantt!L$1&gt;=com.sun.star.sheet.addin.Analysis.getWorkday($L$1,Gantt!$I1,Feiertage!$A$2:$B$30),Gantt!L$1&lt;=com.sun.star.sheet.addin.Analysis.getWorkday($L$1,Gantt!$J1-1,Feiertage!$A$2:$B$30),ISODD(ROW(A1)),ROW(A1)&gt;=4)</formula>
    </cfRule>
    <cfRule type="expression" priority="8" aboveAverage="0" equalAverage="0" bottom="0" percent="0" rank="0" text="" dxfId="5">
      <formula>AND(Gantt!L$1&gt;=com.sun.star.sheet.addin.Analysis.getWorkday($L$1,Gantt!$I1-IFERROR(OFFSET($K1,-1,0),0),Feiertage!$A$2:$B$30),Gantt!L$1&lt;=com.sun.star.sheet.addin.Analysis.getWorkday($L$1,Gantt!$I1,Feiertage!$A$2:$B$30),ISODD(ROW(A1)),ROW(A1)&gt;=4)</formula>
    </cfRule>
  </conditionalFormatting>
  <conditionalFormatting sqref="K4:K23">
    <cfRule type="cellIs" priority="9" operator="equal" aboveAverage="0" equalAverage="0" bottom="0" percent="0" rank="0" text="" dxfId="6">
      <formula>0</formula>
    </cfRule>
  </conditionalFormatting>
  <conditionalFormatting sqref="A4:AMJ23">
    <cfRule type="expression" priority="10" aboveAverage="0" equalAverage="0" bottom="0" percent="0" rank="0" text="" dxfId="0">
      <formula>AND($K4=0,ISEVEN(ROW(K4)),ROW(K4)&gt;=4)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5" activeCellId="0" sqref="F1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43" width="3.51"/>
    <col collapsed="false" customWidth="true" hidden="false" outlineLevel="0" max="2" min="2" style="43" width="3.93"/>
    <col collapsed="false" customWidth="true" hidden="false" outlineLevel="0" max="3" min="3" style="43" width="2.83"/>
    <col collapsed="false" customWidth="true" hidden="false" outlineLevel="0" max="4" min="4" style="44" width="6.69"/>
    <col collapsed="false" customWidth="true" hidden="false" outlineLevel="0" max="5" min="5" style="0" width="2.83"/>
  </cols>
  <sheetData>
    <row r="1" customFormat="false" ht="12.8" hidden="false" customHeight="false" outlineLevel="0" collapsed="false">
      <c r="A1" s="45" t="s">
        <v>0</v>
      </c>
      <c r="B1" s="45" t="s">
        <v>11</v>
      </c>
      <c r="C1" s="45" t="s">
        <v>12</v>
      </c>
      <c r="D1" s="46" t="s">
        <v>13</v>
      </c>
      <c r="E1" s="1" t="s">
        <v>3</v>
      </c>
    </row>
    <row r="2" customFormat="false" ht="12.8" hidden="false" customHeight="false" outlineLevel="0" collapsed="false">
      <c r="A2" s="47" t="n">
        <f aca="false">Gantt!A4</f>
        <v>1</v>
      </c>
      <c r="B2" s="43" t="n">
        <v>9</v>
      </c>
      <c r="C2" s="43" t="n">
        <v>3</v>
      </c>
      <c r="D2" s="44" t="n">
        <v>1</v>
      </c>
      <c r="E2" s="47" t="n">
        <f aca="false">ROUNDUP(B2/(C2*D2),0)</f>
        <v>3</v>
      </c>
    </row>
    <row r="3" customFormat="false" ht="12.8" hidden="false" customHeight="false" outlineLevel="0" collapsed="false">
      <c r="A3" s="47"/>
      <c r="E3" s="47"/>
    </row>
    <row r="4" customFormat="false" ht="12.8" hidden="false" customHeight="false" outlineLevel="0" collapsed="false">
      <c r="A4" s="47" t="n">
        <f aca="false">Gantt!A6</f>
        <v>2</v>
      </c>
      <c r="B4" s="43" t="n">
        <v>24</v>
      </c>
      <c r="C4" s="43" t="n">
        <v>3</v>
      </c>
      <c r="D4" s="44" t="n">
        <v>1</v>
      </c>
      <c r="E4" s="47" t="n">
        <f aca="false">B4/(C4*D4)</f>
        <v>8</v>
      </c>
    </row>
    <row r="5" customFormat="false" ht="12.8" hidden="false" customHeight="false" outlineLevel="0" collapsed="false">
      <c r="A5" s="47"/>
      <c r="E5" s="47"/>
    </row>
    <row r="6" customFormat="false" ht="12.8" hidden="false" customHeight="false" outlineLevel="0" collapsed="false">
      <c r="A6" s="47" t="n">
        <f aca="false">Gantt!A8</f>
        <v>3</v>
      </c>
      <c r="B6" s="43" t="n">
        <v>12</v>
      </c>
      <c r="C6" s="43" t="n">
        <v>1</v>
      </c>
      <c r="D6" s="44" t="n">
        <v>1</v>
      </c>
      <c r="E6" s="47" t="n">
        <f aca="false">B6/(C6*D6)</f>
        <v>12</v>
      </c>
    </row>
    <row r="7" customFormat="false" ht="12.8" hidden="false" customHeight="false" outlineLevel="0" collapsed="false">
      <c r="A7" s="47"/>
      <c r="E7" s="47"/>
    </row>
    <row r="8" customFormat="false" ht="12.8" hidden="false" customHeight="false" outlineLevel="0" collapsed="false">
      <c r="A8" s="47" t="n">
        <f aca="false">Gantt!A10</f>
        <v>4</v>
      </c>
      <c r="B8" s="43" t="n">
        <v>9</v>
      </c>
      <c r="C8" s="43" t="n">
        <v>1</v>
      </c>
      <c r="D8" s="44" t="n">
        <v>1</v>
      </c>
      <c r="E8" s="47" t="n">
        <f aca="false">B8/(C8*D8)</f>
        <v>9</v>
      </c>
    </row>
    <row r="9" customFormat="false" ht="12.8" hidden="false" customHeight="false" outlineLevel="0" collapsed="false">
      <c r="A9" s="47"/>
      <c r="E9" s="47"/>
    </row>
    <row r="10" customFormat="false" ht="12.8" hidden="false" customHeight="false" outlineLevel="0" collapsed="false">
      <c r="A10" s="47" t="n">
        <f aca="false">Gantt!A12</f>
        <v>5</v>
      </c>
      <c r="B10" s="43" t="n">
        <v>13</v>
      </c>
      <c r="C10" s="43" t="n">
        <v>2</v>
      </c>
      <c r="D10" s="44" t="n">
        <v>1</v>
      </c>
      <c r="E10" s="47" t="n">
        <f aca="false">B10/(C10*D10)</f>
        <v>6.5</v>
      </c>
    </row>
    <row r="11" customFormat="false" ht="12.8" hidden="false" customHeight="false" outlineLevel="0" collapsed="false">
      <c r="A11" s="47"/>
      <c r="E11" s="47"/>
    </row>
    <row r="12" customFormat="false" ht="12.8" hidden="false" customHeight="false" outlineLevel="0" collapsed="false">
      <c r="A12" s="47" t="n">
        <f aca="false">Gantt!A14</f>
        <v>6</v>
      </c>
      <c r="B12" s="43" t="n">
        <v>6</v>
      </c>
      <c r="C12" s="43" t="n">
        <v>1</v>
      </c>
      <c r="D12" s="44" t="n">
        <v>0.2</v>
      </c>
      <c r="E12" s="47" t="n">
        <f aca="false">B12/(C12*D12)</f>
        <v>30</v>
      </c>
    </row>
    <row r="13" customFormat="false" ht="12.8" hidden="false" customHeight="false" outlineLevel="0" collapsed="false">
      <c r="A13" s="47"/>
      <c r="E13" s="47"/>
    </row>
    <row r="14" customFormat="false" ht="12.8" hidden="false" customHeight="false" outlineLevel="0" collapsed="false">
      <c r="A14" s="47" t="n">
        <f aca="false">Gantt!A16</f>
        <v>7</v>
      </c>
      <c r="B14" s="43" t="n">
        <v>15</v>
      </c>
      <c r="C14" s="43" t="n">
        <v>1</v>
      </c>
      <c r="D14" s="44" t="n">
        <v>0.8</v>
      </c>
      <c r="E14" s="47" t="n">
        <f aca="false">B14/(C14*D14)</f>
        <v>18.75</v>
      </c>
    </row>
    <row r="15" customFormat="false" ht="12.8" hidden="false" customHeight="false" outlineLevel="0" collapsed="false">
      <c r="A15" s="47"/>
      <c r="E15" s="47"/>
    </row>
    <row r="16" customFormat="false" ht="12.8" hidden="false" customHeight="false" outlineLevel="0" collapsed="false">
      <c r="A16" s="47" t="n">
        <f aca="false">Gantt!A18</f>
        <v>8</v>
      </c>
      <c r="B16" s="43" t="n">
        <v>22</v>
      </c>
      <c r="C16" s="43" t="n">
        <v>1</v>
      </c>
      <c r="D16" s="44" t="n">
        <v>1</v>
      </c>
      <c r="E16" s="47" t="n">
        <f aca="false">B16/(C16*D16)</f>
        <v>22</v>
      </c>
    </row>
    <row r="17" customFormat="false" ht="12.8" hidden="false" customHeight="false" outlineLevel="0" collapsed="false">
      <c r="A17" s="47"/>
      <c r="E17" s="47"/>
    </row>
    <row r="18" customFormat="false" ht="12.8" hidden="false" customHeight="false" outlineLevel="0" collapsed="false">
      <c r="A18" s="47" t="n">
        <f aca="false">Gantt!A20</f>
        <v>9</v>
      </c>
      <c r="B18" s="43" t="n">
        <v>14</v>
      </c>
      <c r="C18" s="43" t="n">
        <v>1</v>
      </c>
      <c r="D18" s="44" t="n">
        <v>1</v>
      </c>
      <c r="E18" s="47" t="n">
        <f aca="false">B18/(C18*D18)</f>
        <v>14</v>
      </c>
    </row>
    <row r="19" customFormat="false" ht="12.8" hidden="false" customHeight="false" outlineLevel="0" collapsed="false">
      <c r="A19" s="47"/>
      <c r="E19" s="47"/>
    </row>
    <row r="20" customFormat="false" ht="12.8" hidden="false" customHeight="false" outlineLevel="0" collapsed="false">
      <c r="A20" s="47" t="n">
        <f aca="false">Gantt!A22</f>
        <v>10</v>
      </c>
      <c r="B20" s="43" t="n">
        <v>24</v>
      </c>
      <c r="C20" s="43" t="n">
        <v>3</v>
      </c>
      <c r="D20" s="44" t="n">
        <v>1</v>
      </c>
      <c r="E20" s="47" t="n">
        <f aca="false">B20/(C20*D20)</f>
        <v>8</v>
      </c>
    </row>
    <row r="21" customFormat="false" ht="12.8" hidden="false" customHeight="false" outlineLevel="0" collapsed="false">
      <c r="A21" s="47"/>
      <c r="E21" s="47"/>
    </row>
  </sheetData>
  <mergeCells count="20">
    <mergeCell ref="A2:A3"/>
    <mergeCell ref="E2:E3"/>
    <mergeCell ref="A4:A5"/>
    <mergeCell ref="E4:E5"/>
    <mergeCell ref="A6:A7"/>
    <mergeCell ref="E6:E7"/>
    <mergeCell ref="A8:A9"/>
    <mergeCell ref="E8:E9"/>
    <mergeCell ref="A10:A11"/>
    <mergeCell ref="E10:E11"/>
    <mergeCell ref="A12:A13"/>
    <mergeCell ref="E12:E13"/>
    <mergeCell ref="A14:A15"/>
    <mergeCell ref="E14:E15"/>
    <mergeCell ref="A16:A17"/>
    <mergeCell ref="E16:E17"/>
    <mergeCell ref="A18:A19"/>
    <mergeCell ref="E18:E19"/>
    <mergeCell ref="A20:A21"/>
    <mergeCell ref="E20:E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4" activeCellId="0" sqref="A4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8.52"/>
    <col collapsed="false" customWidth="true" hidden="false" outlineLevel="0" max="3" min="3" style="0" width="23.23"/>
    <col collapsed="false" customWidth="true" hidden="false" outlineLevel="0" max="4" min="4" style="0" width="23.1"/>
  </cols>
  <sheetData>
    <row r="1" customFormat="false" ht="12.8" hidden="false" customHeight="false" outlineLevel="0" collapsed="false">
      <c r="A1" s="45" t="s">
        <v>14</v>
      </c>
      <c r="B1" s="48" t="s">
        <v>15</v>
      </c>
      <c r="C1" s="48"/>
      <c r="D1" s="49" t="s">
        <v>16</v>
      </c>
    </row>
    <row r="2" customFormat="false" ht="12.8" hidden="false" customHeight="false" outlineLevel="0" collapsed="false">
      <c r="A2" s="50" t="n">
        <v>44292</v>
      </c>
      <c r="B2" s="50" t="n">
        <v>44197</v>
      </c>
      <c r="C2" s="0" t="s">
        <v>17</v>
      </c>
      <c r="D2" s="0" t="s">
        <v>18</v>
      </c>
    </row>
    <row r="3" customFormat="false" ht="12.8" hidden="false" customHeight="false" outlineLevel="0" collapsed="false">
      <c r="A3" s="50" t="n">
        <v>44293</v>
      </c>
      <c r="B3" s="50" t="n">
        <v>44288</v>
      </c>
      <c r="C3" s="0" t="s">
        <v>19</v>
      </c>
      <c r="D3" s="0" t="s">
        <v>18</v>
      </c>
    </row>
    <row r="4" customFormat="false" ht="12.8" hidden="false" customHeight="false" outlineLevel="0" collapsed="false">
      <c r="B4" s="50" t="n">
        <v>44291</v>
      </c>
      <c r="C4" s="0" t="s">
        <v>20</v>
      </c>
      <c r="D4" s="0" t="s">
        <v>18</v>
      </c>
    </row>
    <row r="5" customFormat="false" ht="12.8" hidden="false" customHeight="false" outlineLevel="0" collapsed="false">
      <c r="B5" s="50" t="n">
        <v>44317</v>
      </c>
      <c r="C5" s="0" t="s">
        <v>21</v>
      </c>
      <c r="D5" s="0" t="s">
        <v>18</v>
      </c>
    </row>
    <row r="6" customFormat="false" ht="12.8" hidden="false" customHeight="false" outlineLevel="0" collapsed="false">
      <c r="B6" s="50" t="n">
        <v>44329</v>
      </c>
      <c r="C6" s="0" t="s">
        <v>22</v>
      </c>
      <c r="D6" s="0" t="s">
        <v>18</v>
      </c>
    </row>
    <row r="7" customFormat="false" ht="12.8" hidden="false" customHeight="false" outlineLevel="0" collapsed="false">
      <c r="B7" s="50" t="n">
        <v>44340</v>
      </c>
      <c r="C7" s="0" t="s">
        <v>23</v>
      </c>
      <c r="D7" s="0" t="s">
        <v>18</v>
      </c>
    </row>
    <row r="8" customFormat="false" ht="12.8" hidden="false" customHeight="false" outlineLevel="0" collapsed="false">
      <c r="B8" s="50" t="n">
        <v>44472</v>
      </c>
      <c r="C8" s="0" t="s">
        <v>24</v>
      </c>
      <c r="D8" s="0" t="s">
        <v>18</v>
      </c>
    </row>
    <row r="9" customFormat="false" ht="12.8" hidden="false" customHeight="false" outlineLevel="0" collapsed="false">
      <c r="B9" s="50" t="n">
        <v>44500</v>
      </c>
      <c r="C9" s="0" t="s">
        <v>25</v>
      </c>
      <c r="D9" s="0" t="s">
        <v>18</v>
      </c>
    </row>
    <row r="10" customFormat="false" ht="12.8" hidden="false" customHeight="false" outlineLevel="0" collapsed="false">
      <c r="B10" s="50" t="n">
        <v>44555</v>
      </c>
      <c r="C10" s="0" t="s">
        <v>26</v>
      </c>
      <c r="D10" s="0" t="s">
        <v>18</v>
      </c>
    </row>
    <row r="11" customFormat="false" ht="12.8" hidden="false" customHeight="false" outlineLevel="0" collapsed="false">
      <c r="B11" s="50" t="n">
        <v>44556</v>
      </c>
      <c r="C11" s="0" t="s">
        <v>27</v>
      </c>
      <c r="D11" s="0" t="s">
        <v>18</v>
      </c>
    </row>
  </sheetData>
  <mergeCells count="1">
    <mergeCell ref="B1:C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2021-03-22T21:23:00Z</dcterms:created>
  <dc:creator>Sebastian Meisel</dc:creator>
  <dc:description/>
  <dc:language>de-DE</dc:language>
  <cp:lastModifiedBy>Sebastian Meisel</cp:lastModifiedBy>
  <dcterms:modified xsi:type="dcterms:W3CDTF">2021-11-15T08:45:01Z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