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<sst xmlns="http://schemas.openxmlformats.org/spreadsheetml/2006/main" count="289" uniqueCount="69">
  <si>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</si>
  <si>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</si>
  <si>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</si>
  <si>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</si>
  <si>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</si>
  <si>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</si>
  <si>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</si>
  <si>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</si>
  <si>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</si>
  <si>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</si>
  <si>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</si>
  <si>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</si>
  <si>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</si>
  <si>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</si>
  <si>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</si>
  <si>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</si>
  <si>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</si>
  <si>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</si>
  <si>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</si>
  <si>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</si>
  <si>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</si>
  <si>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</si>
  <si>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</si>
  <si>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</si>
  <si>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</si>
  <si>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</si>
  <si>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</si>
  <si>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</si>
  <si>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</si>
  <si>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</si>
  <si>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</si>
  <si>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</si>
  <si>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</si>
  <si>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</si>
  <si>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</si>
  <si>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</si>
  <si>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</si>
  <si>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</si>
  <si>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</si>
  <si>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</si>
  <si>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</si>
  <si>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</si>
  <si>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</si>
  <si>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</si>
  <si>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</si>
  <si>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</si>
  <si>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</si>
  <si>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</si>
  <si>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</si>
  <si>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</si>
  <si>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</si>
  <si>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</si>
  <si>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</si>
  <si>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</si>
  <si>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</si>
  <si>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</si>
  <si>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</si>
  <si>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</si>
  <si>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</si>
  <si>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</si>
  <si>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</si>
  <si>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</si>
  <si>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</si>
  <si>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</si>
  <si>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Daten erfasst</t>
  </si>
  <si>
    <t xml:space="preserve">Nyugen</t>
  </si>
  <si>
    <t xml:space="preserve">Alpha</t>
  </si>
  <si>
    <t xml:space="preserve">Beta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</si>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</sst>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6264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884880</xdr:colOff>
      <xdr:row>2</xdr:row>
      <xdr:rowOff>154440</xdr:rowOff>
    </xdr:from>
    <xdr:to>
      <xdr:col>11</xdr:col>
      <xdr:colOff>901440</xdr:colOff>
      <xdr:row>2</xdr:row>
      <xdr:rowOff>154440</xdr:rowOff>
    </xdr:to>
    <xdr:sp>
      <xdr:nvSpPr>
        <xdr:cNvPr id="1" name=""/>
        <xdr:cNvSpPr/>
      </xdr:nvSpPr>
      <xdr:spPr>
        <a:xfrm flipH="1">
          <a:off x="5425560" y="479520"/>
          <a:ext cx="54763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475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514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813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108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514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514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514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514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813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813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813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813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8136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8136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8136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8136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8136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1124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112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1124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153000</xdr:rowOff>
    </xdr:from>
    <xdr:to>
      <xdr:col>16</xdr:col>
      <xdr:colOff>4320</xdr:colOff>
      <xdr:row>2</xdr:row>
      <xdr:rowOff>159120</xdr:rowOff>
    </xdr:to>
    <xdr:sp>
      <xdr:nvSpPr>
        <xdr:cNvPr id="22" name=""/>
        <xdr:cNvSpPr/>
      </xdr:nvSpPr>
      <xdr:spPr>
        <a:xfrm flipV="1">
          <a:off x="9579600" y="4777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266760</xdr:colOff>
      <xdr:row>2</xdr:row>
      <xdr:rowOff>159120</xdr:rowOff>
    </xdr:from>
    <xdr:to>
      <xdr:col>20</xdr:col>
      <xdr:colOff>266760</xdr:colOff>
      <xdr:row>3</xdr:row>
      <xdr:rowOff>2160</xdr:rowOff>
    </xdr:to>
    <xdr:sp>
      <xdr:nvSpPr>
        <xdr:cNvPr id="23" name=""/>
        <xdr:cNvSpPr/>
      </xdr:nvSpPr>
      <xdr:spPr>
        <a:xfrm flipV="1">
          <a:off x="10918440" y="48384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253800</xdr:colOff>
      <xdr:row>3</xdr:row>
      <xdr:rowOff>16560</xdr:rowOff>
    </xdr:from>
    <xdr:to>
      <xdr:col>15</xdr:col>
      <xdr:colOff>1440</xdr:colOff>
      <xdr:row>15</xdr:row>
      <xdr:rowOff>16560</xdr:rowOff>
    </xdr:to>
    <xdr:sp>
      <xdr:nvSpPr>
        <xdr:cNvPr id="24" name=""/>
        <xdr:cNvSpPr/>
      </xdr:nvSpPr>
      <xdr:spPr>
        <a:xfrm>
          <a:off x="9823680" y="50364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10440</xdr:colOff>
      <xdr:row>14</xdr:row>
      <xdr:rowOff>159120</xdr:rowOff>
    </xdr:from>
    <xdr:to>
      <xdr:col>15</xdr:col>
      <xdr:colOff>262800</xdr:colOff>
      <xdr:row>14</xdr:row>
      <xdr:rowOff>159120</xdr:rowOff>
    </xdr:to>
    <xdr:sp>
      <xdr:nvSpPr>
        <xdr:cNvPr id="25" name=""/>
        <xdr:cNvSpPr/>
      </xdr:nvSpPr>
      <xdr:spPr>
        <a:xfrm flipH="1">
          <a:off x="9850320" y="24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3960</xdr:colOff>
      <xdr:row>2</xdr:row>
      <xdr:rowOff>153000</xdr:rowOff>
    </xdr:from>
    <xdr:to>
      <xdr:col>30</xdr:col>
      <xdr:colOff>243720</xdr:colOff>
      <xdr:row>2</xdr:row>
      <xdr:rowOff>158400</xdr:rowOff>
    </xdr:to>
    <xdr:sp>
      <xdr:nvSpPr>
        <xdr:cNvPr id="26" name=""/>
        <xdr:cNvSpPr/>
      </xdr:nvSpPr>
      <xdr:spPr>
        <a:xfrm>
          <a:off x="12278520" y="47772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266400</xdr:colOff>
      <xdr:row>14</xdr:row>
      <xdr:rowOff>159840</xdr:rowOff>
    </xdr:from>
    <xdr:to>
      <xdr:col>20</xdr:col>
      <xdr:colOff>266400</xdr:colOff>
      <xdr:row>15</xdr:row>
      <xdr:rowOff>2160</xdr:rowOff>
    </xdr:to>
    <xdr:sp>
      <xdr:nvSpPr>
        <xdr:cNvPr id="27" name=""/>
        <xdr:cNvSpPr/>
      </xdr:nvSpPr>
      <xdr:spPr>
        <a:xfrm flipH="1">
          <a:off x="10918080" y="243540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>
      <xdr:nvSpPr>
        <xdr:cNvPr id="28" name=""/>
        <xdr:cNvSpPr/>
      </xdr:nvSpPr>
      <xdr:spPr>
        <a:xfrm flipV="1">
          <a:off x="12270240" y="24354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156960</xdr:rowOff>
    </xdr:from>
    <xdr:to>
      <xdr:col>19</xdr:col>
      <xdr:colOff>256680</xdr:colOff>
      <xdr:row>9</xdr:row>
      <xdr:rowOff>1440</xdr:rowOff>
    </xdr:to>
    <xdr:sp>
      <xdr:nvSpPr>
        <xdr:cNvPr id="29" name=""/>
        <xdr:cNvSpPr/>
      </xdr:nvSpPr>
      <xdr:spPr>
        <a:xfrm>
          <a:off x="11179080" y="48168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252000</xdr:colOff>
      <xdr:row>8</xdr:row>
      <xdr:rowOff>154080</xdr:rowOff>
    </xdr:from>
    <xdr:to>
      <xdr:col>20</xdr:col>
      <xdr:colOff>256680</xdr:colOff>
      <xdr:row>8</xdr:row>
      <xdr:rowOff>158040</xdr:rowOff>
    </xdr:to>
    <xdr:sp>
      <xdr:nvSpPr>
        <xdr:cNvPr id="30" name=""/>
        <xdr:cNvSpPr/>
      </xdr:nvSpPr>
      <xdr:spPr>
        <a:xfrm flipH="1" flipV="1">
          <a:off x="11174040" y="145404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232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>
      <xdr:nvSpPr>
        <xdr:cNvPr id="32" name=""/>
        <xdr:cNvSpPr/>
      </xdr:nvSpPr>
      <xdr:spPr>
        <a:xfrm>
          <a:off x="1497060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262800</xdr:colOff>
      <xdr:row>11</xdr:row>
      <xdr:rowOff>138600</xdr:rowOff>
    </xdr:from>
    <xdr:to>
      <xdr:col>25</xdr:col>
      <xdr:colOff>2520</xdr:colOff>
      <xdr:row>14</xdr:row>
      <xdr:rowOff>156600</xdr:rowOff>
    </xdr:to>
    <xdr:sp>
      <xdr:nvSpPr>
        <xdr:cNvPr id="33" name=""/>
        <xdr:cNvSpPr/>
      </xdr:nvSpPr>
      <xdr:spPr>
        <a:xfrm flipH="1">
          <a:off x="1253736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263160</xdr:colOff>
      <xdr:row>11</xdr:row>
      <xdr:rowOff>154440</xdr:rowOff>
    </xdr:from>
    <xdr:to>
      <xdr:col>29</xdr:col>
      <xdr:colOff>255960</xdr:colOff>
      <xdr:row>11</xdr:row>
      <xdr:rowOff>159120</xdr:rowOff>
    </xdr:to>
    <xdr:sp>
      <xdr:nvSpPr>
        <xdr:cNvPr id="34" name=""/>
        <xdr:cNvSpPr/>
      </xdr:nvSpPr>
      <xdr:spPr>
        <a:xfrm flipH="1" flipV="1">
          <a:off x="12537720" y="19422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262080</xdr:colOff>
      <xdr:row>2</xdr:row>
      <xdr:rowOff>145440</xdr:rowOff>
    </xdr:from>
    <xdr:to>
      <xdr:col>29</xdr:col>
      <xdr:colOff>263160</xdr:colOff>
      <xdr:row>12</xdr:row>
      <xdr:rowOff>24480</xdr:rowOff>
    </xdr:to>
    <xdr:sp>
      <xdr:nvSpPr>
        <xdr:cNvPr id="35" name=""/>
        <xdr:cNvSpPr/>
      </xdr:nvSpPr>
      <xdr:spPr>
        <a:xfrm flipH="1">
          <a:off x="13889160" y="47016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362888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4256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1800</xdr:colOff>
      <xdr:row>2</xdr:row>
      <xdr:rowOff>153000</xdr:rowOff>
    </xdr:from>
    <xdr:to>
      <xdr:col>46</xdr:col>
      <xdr:colOff>17280</xdr:colOff>
      <xdr:row>2</xdr:row>
      <xdr:rowOff>156600</xdr:rowOff>
    </xdr:to>
    <xdr:sp>
      <xdr:nvSpPr>
        <xdr:cNvPr id="38" name=""/>
        <xdr:cNvSpPr/>
      </xdr:nvSpPr>
      <xdr:spPr>
        <a:xfrm>
          <a:off x="1768680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159120</xdr:rowOff>
    </xdr:from>
    <xdr:to>
      <xdr:col>51</xdr:col>
      <xdr:colOff>8640</xdr:colOff>
      <xdr:row>3</xdr:row>
      <xdr:rowOff>2160</xdr:rowOff>
    </xdr:to>
    <xdr:sp>
      <xdr:nvSpPr>
        <xdr:cNvPr id="39" name=""/>
        <xdr:cNvSpPr/>
      </xdr:nvSpPr>
      <xdr:spPr>
        <a:xfrm flipV="1">
          <a:off x="19058040" y="483840"/>
          <a:ext cx="5288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154440</xdr:rowOff>
    </xdr:from>
    <xdr:to>
      <xdr:col>56</xdr:col>
      <xdr:colOff>19440</xdr:colOff>
      <xdr:row>2</xdr:row>
      <xdr:rowOff>155520</xdr:rowOff>
    </xdr:to>
    <xdr:sp>
      <xdr:nvSpPr>
        <xdr:cNvPr id="40" name=""/>
        <xdr:cNvSpPr/>
      </xdr:nvSpPr>
      <xdr:spPr>
        <a:xfrm>
          <a:off x="20369880" y="47916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250920</xdr:colOff>
      <xdr:row>2</xdr:row>
      <xdr:rowOff>155520</xdr:rowOff>
    </xdr:from>
    <xdr:to>
      <xdr:col>60</xdr:col>
      <xdr:colOff>261360</xdr:colOff>
      <xdr:row>3</xdr:row>
      <xdr:rowOff>2160</xdr:rowOff>
    </xdr:to>
    <xdr:sp>
      <xdr:nvSpPr>
        <xdr:cNvPr id="41" name=""/>
        <xdr:cNvSpPr/>
      </xdr:nvSpPr>
      <xdr:spPr>
        <a:xfrm flipV="1">
          <a:off x="21723120" y="48024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360</xdr:colOff>
      <xdr:row>2</xdr:row>
      <xdr:rowOff>155520</xdr:rowOff>
    </xdr:from>
    <xdr:to>
      <xdr:col>65</xdr:col>
      <xdr:colOff>271080</xdr:colOff>
      <xdr:row>3</xdr:row>
      <xdr:rowOff>2160</xdr:rowOff>
    </xdr:to>
    <xdr:sp>
      <xdr:nvSpPr>
        <xdr:cNvPr id="42" name=""/>
        <xdr:cNvSpPr/>
      </xdr:nvSpPr>
      <xdr:spPr>
        <a:xfrm flipV="1">
          <a:off x="23095440" y="4802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262080</xdr:colOff>
      <xdr:row>3</xdr:row>
      <xdr:rowOff>2520</xdr:rowOff>
    </xdr:from>
    <xdr:to>
      <xdr:col>64</xdr:col>
      <xdr:colOff>268200</xdr:colOff>
      <xdr:row>15</xdr:row>
      <xdr:rowOff>2160</xdr:rowOff>
    </xdr:to>
    <xdr:sp>
      <xdr:nvSpPr>
        <xdr:cNvPr id="43" name=""/>
        <xdr:cNvSpPr/>
      </xdr:nvSpPr>
      <xdr:spPr>
        <a:xfrm>
          <a:off x="23357160" y="4899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7560</xdr:colOff>
      <xdr:row>2</xdr:row>
      <xdr:rowOff>159120</xdr:rowOff>
    </xdr:from>
    <xdr:to>
      <xdr:col>19</xdr:col>
      <xdr:colOff>259560</xdr:colOff>
      <xdr:row>3</xdr:row>
      <xdr:rowOff>2880</xdr:rowOff>
    </xdr:to>
    <xdr:sp>
      <xdr:nvSpPr>
        <xdr:cNvPr id="44" name=""/>
        <xdr:cNvSpPr/>
      </xdr:nvSpPr>
      <xdr:spPr>
        <a:xfrm flipV="1">
          <a:off x="10929960" y="4838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267480</xdr:colOff>
      <xdr:row>14</xdr:row>
      <xdr:rowOff>160920</xdr:rowOff>
    </xdr:from>
    <xdr:to>
      <xdr:col>64</xdr:col>
      <xdr:colOff>253080</xdr:colOff>
      <xdr:row>15</xdr:row>
      <xdr:rowOff>4320</xdr:rowOff>
    </xdr:to>
    <xdr:sp>
      <xdr:nvSpPr>
        <xdr:cNvPr id="45" name=""/>
        <xdr:cNvSpPr/>
      </xdr:nvSpPr>
      <xdr:spPr>
        <a:xfrm>
          <a:off x="13624200" y="243612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8280</xdr:colOff>
      <xdr:row>7</xdr:row>
      <xdr:rowOff>161280</xdr:rowOff>
    </xdr:from>
    <xdr:to>
      <xdr:col>32</xdr:col>
      <xdr:colOff>135000</xdr:colOff>
      <xdr:row>8</xdr:row>
      <xdr:rowOff>154800</xdr:rowOff>
    </xdr:to>
    <xdr:sp>
      <xdr:nvSpPr>
        <xdr:cNvPr id="46" name=""/>
        <xdr:cNvSpPr/>
      </xdr:nvSpPr>
      <xdr:spPr>
        <a:xfrm>
          <a:off x="11841480" y="1647720"/>
          <a:ext cx="126720" cy="15588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132120</xdr:colOff>
      <xdr:row>13</xdr:row>
      <xdr:rowOff>156240</xdr:rowOff>
    </xdr:to>
    <xdr:sp>
      <xdr:nvSpPr>
        <xdr:cNvPr id="47" name=""/>
        <xdr:cNvSpPr/>
      </xdr:nvSpPr>
      <xdr:spPr>
        <a:xfrm>
          <a:off x="13865400" y="2462040"/>
          <a:ext cx="126720" cy="15588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129600</xdr:colOff>
      <xdr:row>16</xdr:row>
      <xdr:rowOff>155880</xdr:rowOff>
    </xdr:to>
    <xdr:sp>
      <xdr:nvSpPr>
        <xdr:cNvPr id="48" name=""/>
        <xdr:cNvSpPr/>
      </xdr:nvSpPr>
      <xdr:spPr>
        <a:xfrm>
          <a:off x="17156520" y="2949480"/>
          <a:ext cx="126720" cy="155880"/>
        </a:xfrm>
        <a:custGeom>
          <a:avLst/>
          <a:gdLst/>
          <a:ah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L15" activeCellId="0" sqref="L15"/>
    </sheetView>
  </sheetViews>
  <sheetFormatPr defaultColWidth="12.91406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T1" colorId="64" zoomScale="140" zoomScaleNormal="140" zoomScalePageLayoutView="100" workbookViewId="0">
      <selection pane="topLeft" activeCell="Q15" activeCellId="0" sqref="Q15"/>
    </sheetView>
  </sheetViews>
  <sheetFormatPr defaultColWidth="11.660156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14</v>
      </c>
      <c r="AG2" s="28"/>
      <c r="AH2" s="27" t="n">
        <f aca="false">AF2+AF4</f>
        <v>16</v>
      </c>
      <c r="AK2" s="27" t="n">
        <f aca="false">AH2</f>
        <v>16</v>
      </c>
      <c r="AL2" s="28"/>
      <c r="AM2" s="27" t="n">
        <f aca="false">AK2+AK4</f>
        <v>18</v>
      </c>
      <c r="AP2" s="27" t="n">
        <f aca="false">AM2</f>
        <v>18</v>
      </c>
      <c r="AQ2" s="28"/>
      <c r="AR2" s="27" t="n">
        <f aca="false">AP2+AP4</f>
        <v>20</v>
      </c>
      <c r="AU2" s="27" t="n">
        <f aca="false">AR2</f>
        <v>20</v>
      </c>
      <c r="AV2" s="28"/>
      <c r="AW2" s="27" t="n">
        <f aca="false">AU2+AU4</f>
        <v>23</v>
      </c>
      <c r="AZ2" s="27" t="n">
        <f aca="false">AW2</f>
        <v>23</v>
      </c>
      <c r="BA2" s="28"/>
      <c r="BB2" s="27" t="n">
        <f aca="false">AZ2+AZ4</f>
        <v>26</v>
      </c>
      <c r="BE2" s="27" t="n">
        <f aca="false">BB2</f>
        <v>26</v>
      </c>
      <c r="BF2" s="28"/>
      <c r="BG2" s="27" t="n">
        <f aca="false">BE2+BE4</f>
        <v>27</v>
      </c>
      <c r="BJ2" s="27" t="n">
        <f aca="false">BG2</f>
        <v>27</v>
      </c>
      <c r="BK2" s="28"/>
      <c r="BL2" s="27" t="n">
        <f aca="false">BJ2+BJ4</f>
        <v>30</v>
      </c>
      <c r="BO2" s="27" t="n">
        <f aca="false">MAX(BL2,AC14)</f>
        <v>30</v>
      </c>
      <c r="BP2" s="28"/>
      <c r="BQ2" s="27" t="n">
        <f aca="false">BO2+BO4</f>
        <v>31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44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0</v>
      </c>
      <c r="S4" s="33" t="n">
        <f aca="false">MIN(V2,V8)-S2</f>
        <v>0</v>
      </c>
      <c r="V4" s="33" t="n">
        <f aca="false">J4</f>
        <v>4</v>
      </c>
      <c r="W4" s="34" t="n">
        <f aca="false">X5-X2</f>
        <v>4</v>
      </c>
      <c r="X4" s="33" t="n">
        <f aca="false">AF2-X2</f>
        <v>4</v>
      </c>
      <c r="AF4" s="33" t="n">
        <f aca="false">J9</f>
        <v>2</v>
      </c>
      <c r="AG4" s="34" t="n">
        <f aca="false">AH5-AH2</f>
        <v>0</v>
      </c>
      <c r="AH4" s="33" t="n">
        <f aca="false">AK2-AH2</f>
        <v>0</v>
      </c>
      <c r="AK4" s="33" t="n">
        <f aca="false">J10</f>
        <v>2</v>
      </c>
      <c r="AL4" s="34" t="n">
        <f aca="false">AM5-AM2</f>
        <v>0</v>
      </c>
      <c r="AM4" s="33" t="n">
        <f aca="false">AP2-AM2</f>
        <v>0</v>
      </c>
      <c r="AP4" s="33" t="n">
        <f aca="false">J11</f>
        <v>2</v>
      </c>
      <c r="AQ4" s="34" t="n">
        <f aca="false">AR5-AR2</f>
        <v>0</v>
      </c>
      <c r="AR4" s="33" t="n">
        <f aca="false">AU2-AR2</f>
        <v>0</v>
      </c>
      <c r="AU4" s="33" t="n">
        <f aca="false">J13</f>
        <v>3</v>
      </c>
      <c r="AV4" s="34" t="n">
        <f aca="false">AW5-AW2</f>
        <v>0</v>
      </c>
      <c r="AW4" s="33" t="n">
        <f aca="false">AZ2-AW2</f>
        <v>0</v>
      </c>
      <c r="AZ4" s="33" t="n">
        <f aca="false">J14</f>
        <v>3</v>
      </c>
      <c r="BA4" s="34" t="n">
        <f aca="false">BB5-BB2</f>
        <v>0</v>
      </c>
      <c r="BB4" s="33" t="n">
        <f aca="false">BE2-BB2</f>
        <v>0</v>
      </c>
      <c r="BE4" s="33" t="n">
        <f aca="false">J15</f>
        <v>1</v>
      </c>
      <c r="BF4" s="34" t="n">
        <f aca="false">BG5-BG2</f>
        <v>0</v>
      </c>
      <c r="BG4" s="33" t="n">
        <f aca="false">BJ2-BG2</f>
        <v>0</v>
      </c>
      <c r="BJ4" s="33" t="n">
        <f aca="false">J16</f>
        <v>3</v>
      </c>
      <c r="BK4" s="34" t="n">
        <f aca="false">BL5-BL2</f>
        <v>0</v>
      </c>
      <c r="BL4" s="33" t="n">
        <f aca="false">BO2-BL2</f>
        <v>0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5</v>
      </c>
      <c r="R5" s="28"/>
      <c r="S5" s="27" t="n">
        <f aca="false">MIN(V5,V11)</f>
        <v>6</v>
      </c>
      <c r="V5" s="27" t="n">
        <f aca="false">X5-V4</f>
        <v>10</v>
      </c>
      <c r="W5" s="28"/>
      <c r="X5" s="27" t="n">
        <f aca="false">AF5</f>
        <v>14</v>
      </c>
      <c r="AF5" s="27" t="n">
        <f aca="false">AH5-AF4</f>
        <v>14</v>
      </c>
      <c r="AG5" s="28"/>
      <c r="AH5" s="27" t="n">
        <f aca="false">AK5</f>
        <v>16</v>
      </c>
      <c r="AK5" s="27" t="n">
        <f aca="false">AM5-AK4</f>
        <v>16</v>
      </c>
      <c r="AL5" s="28"/>
      <c r="AM5" s="27" t="n">
        <f aca="false">AP5</f>
        <v>18</v>
      </c>
      <c r="AP5" s="27" t="n">
        <f aca="false">AR5-AP4</f>
        <v>18</v>
      </c>
      <c r="AQ5" s="28"/>
      <c r="AR5" s="27" t="n">
        <f aca="false">AU5</f>
        <v>20</v>
      </c>
      <c r="AU5" s="27" t="n">
        <f aca="false">AW5-AU4</f>
        <v>20</v>
      </c>
      <c r="AV5" s="28"/>
      <c r="AW5" s="27" t="n">
        <f aca="false">AZ5</f>
        <v>23</v>
      </c>
      <c r="AZ5" s="27" t="n">
        <f aca="false">BB5-AZ4</f>
        <v>23</v>
      </c>
      <c r="BA5" s="28"/>
      <c r="BB5" s="27" t="n">
        <f aca="false">BE5</f>
        <v>26</v>
      </c>
      <c r="BE5" s="27" t="n">
        <f aca="false">BG5-BE4</f>
        <v>26</v>
      </c>
      <c r="BF5" s="28"/>
      <c r="BG5" s="27" t="n">
        <f aca="false">BJ5</f>
        <v>27</v>
      </c>
      <c r="BJ5" s="27" t="n">
        <f aca="false">BL5-BJ4</f>
        <v>27</v>
      </c>
      <c r="BK5" s="28"/>
      <c r="BL5" s="27" t="n">
        <f aca="false">BO5</f>
        <v>30</v>
      </c>
      <c r="BO5" s="27" t="n">
        <f aca="false">BQ5-BO4</f>
        <v>30</v>
      </c>
      <c r="BP5" s="28"/>
      <c r="BQ5" s="27" t="n">
        <f aca="false">BQ2</f>
        <v>31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55</v>
      </c>
      <c r="I6" s="31" t="n">
        <f aca="false">(100%+(100%-I12))/2</f>
        <v>0.75</v>
      </c>
      <c r="J6" s="30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0</v>
      </c>
      <c r="X10" s="33" t="n">
        <f aca="false">AA8-X8</f>
        <v>0</v>
      </c>
      <c r="AA10" s="33" t="n">
        <f aca="false">J6</f>
        <v>5</v>
      </c>
      <c r="AB10" s="34" t="n">
        <f aca="false">AC11-AC8</f>
        <v>0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 t="n">
        <f aca="false">X11-V10</f>
        <v>6</v>
      </c>
      <c r="W11" s="28"/>
      <c r="X11" s="27" t="n">
        <f aca="false">AA11</f>
        <v>9</v>
      </c>
      <c r="AA11" s="27" t="n">
        <f aca="false">AC11-AA10</f>
        <v>9</v>
      </c>
      <c r="AB11" s="28"/>
      <c r="AC11" s="27" t="n">
        <f aca="false">AF5</f>
        <v>14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44</v>
      </c>
      <c r="G12" s="36" t="n">
        <v>10</v>
      </c>
      <c r="H12" s="29" t="s">
        <v>53</v>
      </c>
      <c r="I12" s="31" t="n">
        <v>0.5</v>
      </c>
      <c r="J12" s="30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44</v>
      </c>
      <c r="G16" s="36" t="n">
        <v>5</v>
      </c>
      <c r="H16" s="29" t="s">
        <v>55</v>
      </c>
      <c r="I16" s="31" t="n">
        <f aca="false">(100%+(100%-$I$12))/2</f>
        <v>0.75</v>
      </c>
      <c r="J16" s="30" t="n">
        <f aca="false">ROUND(G16/(H16*I16),0)</f>
        <v>3</v>
      </c>
      <c r="Q16" s="33" t="n">
        <f aca="false">J7</f>
        <v>1</v>
      </c>
      <c r="R16" s="34" t="n">
        <f aca="false">S17-S14</f>
        <v>1</v>
      </c>
      <c r="S16" s="33" t="n">
        <f aca="false">V14-S14</f>
        <v>0</v>
      </c>
      <c r="V16" s="33" t="n">
        <f aca="false">J8</f>
        <v>3</v>
      </c>
      <c r="W16" s="34" t="n">
        <f aca="false">X17-X14</f>
        <v>1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1</v>
      </c>
      <c r="AC16" s="33" t="n">
        <f aca="false">BO2-AC14</f>
        <v>1</v>
      </c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7" t="n">
        <f aca="false">S17-Q16</f>
        <v>6</v>
      </c>
      <c r="R17" s="28"/>
      <c r="S17" s="27" t="n">
        <f aca="false">V17</f>
        <v>7</v>
      </c>
      <c r="V17" s="27" t="n">
        <f aca="false">X17-V16</f>
        <v>7</v>
      </c>
      <c r="W17" s="28"/>
      <c r="X17" s="27" t="n">
        <f aca="false">MIN(AA17,AF5)</f>
        <v>10</v>
      </c>
      <c r="AA17" s="27" t="n">
        <f aca="false">AC17-AA16</f>
        <v>10</v>
      </c>
      <c r="AB17" s="28"/>
      <c r="AC17" s="27" t="n">
        <f aca="false">BO5</f>
        <v>30</v>
      </c>
    </row>
    <row r="18" customFormat="false" ht="12.8" hidden="false" customHeight="false" outlineLevel="0" collapsed="false">
      <c r="G18" s="28"/>
      <c r="H18" s="28"/>
      <c r="I18" s="28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1" ySplit="0" topLeftCell="AU1" activePane="topRight" state="frozen"/>
      <selection pane="topLeft" activeCell="A1" activeCellId="0" sqref="A1"/>
      <selection pane="topRight" activeCell="BB14" activeCellId="0" sqref="BB14"/>
    </sheetView>
  </sheetViews>
  <sheetFormatPr defaultColWidth="11.5703125" defaultRowHeight="12.8" zeroHeight="false" outlineLevelRow="0" outlineLevelCol="2"/>
  <cols>
    <col collapsed="false" customWidth="true" hidden="true" outlineLevel="1" max="5" min="5" style="0" width="16.2"/>
    <col collapsed="false" customWidth="false" hidden="true" outlineLevel="1" max="6" min="6" style="0" width="11.52"/>
    <col collapsed="false" customWidth="false" hidden="false" outlineLevel="2" max="9" min="7" style="0" width="11.52"/>
    <col collapsed="false" customWidth="true" hidden="tru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41" t="s">
        <v>48</v>
      </c>
      <c r="H1" s="41" t="s">
        <v>49</v>
      </c>
      <c r="I1" s="42" t="s">
        <v>50</v>
      </c>
      <c r="J1" s="41" t="s">
        <v>51</v>
      </c>
      <c r="K1" s="41"/>
      <c r="L1" s="43" t="n">
        <v>44515</v>
      </c>
      <c r="M1" s="43" t="n">
        <v>44516</v>
      </c>
      <c r="N1" s="43" t="n">
        <v>44517</v>
      </c>
      <c r="O1" s="43" t="n">
        <v>44518</v>
      </c>
      <c r="P1" s="43" t="n">
        <v>44519</v>
      </c>
      <c r="Q1" s="43" t="n">
        <v>44520</v>
      </c>
      <c r="R1" s="43" t="n">
        <v>44521</v>
      </c>
      <c r="S1" s="43" t="n">
        <v>44522</v>
      </c>
      <c r="T1" s="43" t="n">
        <v>44523</v>
      </c>
      <c r="U1" s="43" t="n">
        <v>44524</v>
      </c>
      <c r="V1" s="43" t="n">
        <v>44525</v>
      </c>
      <c r="W1" s="43" t="n">
        <v>44526</v>
      </c>
      <c r="X1" s="43" t="n">
        <v>44527</v>
      </c>
      <c r="Y1" s="43" t="n">
        <v>44528</v>
      </c>
      <c r="Z1" s="43" t="n">
        <v>44529</v>
      </c>
      <c r="AA1" s="43" t="n">
        <v>44530</v>
      </c>
      <c r="AB1" s="43" t="n">
        <v>44531</v>
      </c>
      <c r="AC1" s="43" t="n">
        <v>44532</v>
      </c>
      <c r="AD1" s="43" t="n">
        <v>44533</v>
      </c>
      <c r="AE1" s="43" t="n">
        <v>44534</v>
      </c>
      <c r="AF1" s="43" t="n">
        <v>44535</v>
      </c>
      <c r="AG1" s="43" t="n">
        <v>44536</v>
      </c>
      <c r="AH1" s="43" t="n">
        <v>44537</v>
      </c>
      <c r="AI1" s="43" t="n">
        <v>44538</v>
      </c>
      <c r="AJ1" s="43" t="n">
        <v>44539</v>
      </c>
      <c r="AK1" s="43" t="n">
        <v>44540</v>
      </c>
      <c r="AL1" s="43" t="n">
        <v>44541</v>
      </c>
      <c r="AM1" s="43" t="n">
        <v>44542</v>
      </c>
      <c r="AN1" s="43" t="n">
        <v>44543</v>
      </c>
      <c r="AO1" s="43" t="n">
        <v>44544</v>
      </c>
      <c r="AP1" s="43" t="n">
        <v>44545</v>
      </c>
      <c r="AQ1" s="43" t="n">
        <v>44546</v>
      </c>
      <c r="AR1" s="43" t="n">
        <v>44547</v>
      </c>
      <c r="AS1" s="43" t="n">
        <v>44548</v>
      </c>
      <c r="AT1" s="43" t="n">
        <v>44549</v>
      </c>
      <c r="AU1" s="43" t="n">
        <v>44550</v>
      </c>
      <c r="AV1" s="43" t="n">
        <v>44551</v>
      </c>
      <c r="AW1" s="43" t="n">
        <v>44552</v>
      </c>
      <c r="AX1" s="43" t="n">
        <v>44553</v>
      </c>
      <c r="AY1" s="44" t="n">
        <v>44554</v>
      </c>
      <c r="AZ1" s="43" t="n">
        <v>44555</v>
      </c>
      <c r="BA1" s="43" t="n">
        <v>44556</v>
      </c>
      <c r="BB1" s="43" t="n">
        <v>44557</v>
      </c>
      <c r="BC1" s="43" t="n">
        <v>44558</v>
      </c>
      <c r="BD1" s="43" t="n">
        <v>44559</v>
      </c>
      <c r="BE1" s="43" t="n">
        <v>44560</v>
      </c>
      <c r="BF1" s="44" t="n">
        <v>44561</v>
      </c>
      <c r="BG1" s="43" t="n">
        <v>44562</v>
      </c>
      <c r="BH1" s="43" t="n">
        <v>44563</v>
      </c>
      <c r="BI1" s="43" t="n">
        <v>44564</v>
      </c>
      <c r="BJ1" s="43" t="n">
        <v>44565</v>
      </c>
      <c r="BK1" s="43" t="n">
        <v>44566</v>
      </c>
      <c r="BL1" s="44" t="n">
        <v>44567</v>
      </c>
      <c r="BM1" s="43" t="n">
        <v>44568</v>
      </c>
      <c r="BN1" s="0" t="s">
        <v>60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30" t="n">
        <f aca="false">Netzplan!G2</f>
        <v>5</v>
      </c>
      <c r="H2" s="30" t="str">
        <f aca="false">Netzplan!H2</f>
        <v>1</v>
      </c>
      <c r="I2" s="31" t="n">
        <f aca="false">Netzplan!I2</f>
        <v>1</v>
      </c>
      <c r="J2" s="45" t="n">
        <f aca="false">Netzplan!J2</f>
        <v>5</v>
      </c>
      <c r="K2" s="46" t="n">
        <f aca="false">SUM(L2:BM2)</f>
        <v>5</v>
      </c>
      <c r="L2" s="47" t="n">
        <v>1</v>
      </c>
      <c r="M2" s="47" t="n">
        <v>1</v>
      </c>
      <c r="N2" s="47" t="n">
        <v>1</v>
      </c>
      <c r="O2" s="47" t="n">
        <v>1</v>
      </c>
      <c r="P2" s="47" t="n">
        <v>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9"/>
      <c r="AZ2" s="48"/>
      <c r="BA2" s="48"/>
      <c r="BB2" s="48"/>
      <c r="BC2" s="48"/>
      <c r="BD2" s="48"/>
      <c r="BE2" s="48"/>
      <c r="BF2" s="49"/>
      <c r="BG2" s="48"/>
      <c r="BH2" s="48"/>
      <c r="BI2" s="48"/>
      <c r="BJ2" s="48"/>
      <c r="BK2" s="48"/>
      <c r="BL2" s="49"/>
      <c r="BM2" s="48"/>
      <c r="BN2" s="0" t="s">
        <v>61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f aca="false">Netzplan!G3</f>
        <v>1</v>
      </c>
      <c r="H3" s="30" t="str">
        <f aca="false">Netzplan!H3</f>
        <v>1</v>
      </c>
      <c r="I3" s="31" t="n">
        <f aca="false">Netzplan!I3</f>
        <v>1</v>
      </c>
      <c r="J3" s="45" t="n">
        <f aca="false">Netzplan!J3</f>
        <v>1</v>
      </c>
      <c r="K3" s="46" t="n">
        <f aca="false">SUM(L3:BM3)</f>
        <v>1</v>
      </c>
      <c r="L3" s="48"/>
      <c r="M3" s="48"/>
      <c r="N3" s="48"/>
      <c r="O3" s="48"/>
      <c r="P3" s="48"/>
      <c r="Q3" s="48"/>
      <c r="R3" s="48"/>
      <c r="S3" s="47" t="n">
        <v>1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9"/>
      <c r="AZ3" s="48"/>
      <c r="BA3" s="48"/>
      <c r="BB3" s="48"/>
      <c r="BC3" s="48"/>
      <c r="BD3" s="48"/>
      <c r="BE3" s="48"/>
      <c r="BF3" s="49"/>
      <c r="BG3" s="48"/>
      <c r="BH3" s="48"/>
      <c r="BI3" s="48"/>
      <c r="BJ3" s="48"/>
      <c r="BK3" s="48"/>
      <c r="BL3" s="49"/>
      <c r="BM3" s="48"/>
      <c r="BN3" s="0" t="s">
        <v>62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f aca="false">Netzplan!G4</f>
        <v>4</v>
      </c>
      <c r="H4" s="30" t="str">
        <f aca="false">Netzplan!H4</f>
        <v>1</v>
      </c>
      <c r="I4" s="31" t="n">
        <f aca="false">Netzplan!I4</f>
        <v>1</v>
      </c>
      <c r="J4" s="45" t="n">
        <f aca="false">Netzplan!J4</f>
        <v>4</v>
      </c>
      <c r="K4" s="46" t="n">
        <f aca="false">SUM(L4:BM4)</f>
        <v>4</v>
      </c>
      <c r="L4" s="48"/>
      <c r="M4" s="48"/>
      <c r="N4" s="48"/>
      <c r="O4" s="48"/>
      <c r="P4" s="48"/>
      <c r="Q4" s="48"/>
      <c r="R4" s="48"/>
      <c r="S4" s="48"/>
      <c r="T4" s="47" t="n">
        <v>1</v>
      </c>
      <c r="U4" s="47" t="n">
        <v>1</v>
      </c>
      <c r="V4" s="47" t="n">
        <v>1</v>
      </c>
      <c r="W4" s="47" t="n">
        <v>1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9"/>
      <c r="AZ4" s="48"/>
      <c r="BA4" s="48"/>
      <c r="BB4" s="48"/>
      <c r="BC4" s="48"/>
      <c r="BD4" s="48"/>
      <c r="BE4" s="48"/>
      <c r="BF4" s="49"/>
      <c r="BG4" s="48"/>
      <c r="BH4" s="48"/>
      <c r="BI4" s="48"/>
      <c r="BJ4" s="48"/>
      <c r="BK4" s="48"/>
      <c r="BL4" s="49"/>
      <c r="BM4" s="48"/>
      <c r="BN4" s="0" t="s">
        <v>62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f aca="false">Netzplan!G5</f>
        <v>3</v>
      </c>
      <c r="H5" s="30" t="str">
        <f aca="false">Netzplan!H5</f>
        <v>1</v>
      </c>
      <c r="I5" s="31" t="n">
        <f aca="false">Netzplan!I5</f>
        <v>1</v>
      </c>
      <c r="J5" s="45" t="n">
        <f aca="false">Netzplan!J5</f>
        <v>3</v>
      </c>
      <c r="K5" s="46" t="n">
        <f aca="false">SUM(L5:BM5)</f>
        <v>3</v>
      </c>
      <c r="L5" s="48"/>
      <c r="M5" s="48"/>
      <c r="N5" s="48"/>
      <c r="O5" s="48"/>
      <c r="P5" s="48"/>
      <c r="Q5" s="48"/>
      <c r="R5" s="48"/>
      <c r="S5" s="48"/>
      <c r="T5" s="47" t="n">
        <v>1</v>
      </c>
      <c r="U5" s="47" t="n">
        <v>1</v>
      </c>
      <c r="V5" s="47" t="n">
        <v>1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9"/>
      <c r="AZ5" s="48"/>
      <c r="BA5" s="48"/>
      <c r="BB5" s="48"/>
      <c r="BC5" s="48"/>
      <c r="BD5" s="48"/>
      <c r="BE5" s="48"/>
      <c r="BF5" s="49"/>
      <c r="BG5" s="48"/>
      <c r="BH5" s="48"/>
      <c r="BI5" s="48"/>
      <c r="BJ5" s="48"/>
      <c r="BK5" s="48"/>
      <c r="BL5" s="49"/>
      <c r="BM5" s="48"/>
      <c r="BN5" s="0" t="s">
        <v>62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0" t="n">
        <f aca="false">Netzplan!G6</f>
        <v>7</v>
      </c>
      <c r="H6" s="30" t="str">
        <f aca="false">Netzplan!H6</f>
        <v>2</v>
      </c>
      <c r="I6" s="31" t="n">
        <f aca="false">Netzplan!I6</f>
        <v>0.75</v>
      </c>
      <c r="J6" s="45" t="n">
        <f aca="false">Netzplan!J6</f>
        <v>5</v>
      </c>
      <c r="K6" s="46" t="n">
        <f aca="false">SUM(L6:BM6)</f>
        <v>5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7" t="n">
        <v>1</v>
      </c>
      <c r="X6" s="48"/>
      <c r="Y6" s="48"/>
      <c r="Z6" s="47" t="n">
        <v>1</v>
      </c>
      <c r="AA6" s="47" t="n">
        <v>1</v>
      </c>
      <c r="AB6" s="47" t="n">
        <v>1</v>
      </c>
      <c r="AC6" s="47" t="n">
        <v>1</v>
      </c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9"/>
      <c r="AZ6" s="48"/>
      <c r="BA6" s="48"/>
      <c r="BB6" s="48"/>
      <c r="BC6" s="48"/>
      <c r="BD6" s="48"/>
      <c r="BE6" s="48"/>
      <c r="BF6" s="49"/>
      <c r="BG6" s="48"/>
      <c r="BH6" s="48"/>
      <c r="BI6" s="48"/>
      <c r="BJ6" s="48"/>
      <c r="BK6" s="48"/>
      <c r="BL6" s="49"/>
      <c r="BM6" s="48"/>
      <c r="BN6" s="0" t="s">
        <v>63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f aca="false">Netzplan!G7</f>
        <v>1</v>
      </c>
      <c r="H7" s="30" t="str">
        <f aca="false">Netzplan!H7</f>
        <v>1</v>
      </c>
      <c r="I7" s="31" t="n">
        <f aca="false">Netzplan!I7</f>
        <v>1</v>
      </c>
      <c r="J7" s="45" t="n">
        <f aca="false">Netzplan!J7</f>
        <v>1</v>
      </c>
      <c r="K7" s="46" t="n">
        <f aca="false">SUM(L7:BM7)</f>
        <v>1</v>
      </c>
      <c r="L7" s="48"/>
      <c r="M7" s="48"/>
      <c r="N7" s="48"/>
      <c r="O7" s="48"/>
      <c r="P7" s="48"/>
      <c r="Q7" s="48"/>
      <c r="R7" s="48"/>
      <c r="S7" s="50"/>
      <c r="T7" s="48" t="n">
        <v>1</v>
      </c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9"/>
      <c r="AZ7" s="48"/>
      <c r="BA7" s="48"/>
      <c r="BB7" s="51"/>
      <c r="BC7" s="51"/>
      <c r="BD7" s="51"/>
      <c r="BE7" s="51"/>
      <c r="BF7" s="49"/>
      <c r="BG7" s="48"/>
      <c r="BH7" s="48"/>
      <c r="BI7" s="48"/>
      <c r="BJ7" s="48"/>
      <c r="BK7" s="48"/>
      <c r="BL7" s="49"/>
      <c r="BM7" s="48"/>
      <c r="BN7" s="0" t="s">
        <v>61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0" t="n">
        <f aca="false">Netzplan!G8</f>
        <v>3</v>
      </c>
      <c r="H8" s="30" t="str">
        <f aca="false">Netzplan!H8</f>
        <v>1</v>
      </c>
      <c r="I8" s="31" t="n">
        <f aca="false">Netzplan!I8</f>
        <v>1</v>
      </c>
      <c r="J8" s="45" t="n">
        <f aca="false">Netzplan!J8</f>
        <v>3</v>
      </c>
      <c r="K8" s="46" t="n">
        <f aca="false">SUM(L8:BM8)</f>
        <v>3</v>
      </c>
      <c r="L8" s="48"/>
      <c r="M8" s="48"/>
      <c r="N8" s="48"/>
      <c r="O8" s="48"/>
      <c r="P8" s="48"/>
      <c r="Q8" s="48"/>
      <c r="R8" s="48"/>
      <c r="S8" s="48"/>
      <c r="T8" s="47"/>
      <c r="U8" s="47" t="n">
        <v>1</v>
      </c>
      <c r="V8" s="47" t="n">
        <v>1</v>
      </c>
      <c r="W8" s="48" t="n">
        <v>1</v>
      </c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9"/>
      <c r="AZ8" s="48"/>
      <c r="BA8" s="48"/>
      <c r="BB8" s="48"/>
      <c r="BC8" s="48"/>
      <c r="BD8" s="48"/>
      <c r="BE8" s="48"/>
      <c r="BF8" s="49"/>
      <c r="BG8" s="48"/>
      <c r="BH8" s="48"/>
      <c r="BI8" s="48"/>
      <c r="BJ8" s="48"/>
      <c r="BK8" s="48"/>
      <c r="BL8" s="49"/>
      <c r="BM8" s="48"/>
      <c r="BN8" s="0" t="s">
        <v>61</v>
      </c>
    </row>
    <row r="9" customFormat="false" ht="12.8" hidden="false" customHeight="false" outlineLevel="0" collapsed="false">
      <c r="A9" s="14"/>
      <c r="B9" s="36" t="s">
        <v>64</v>
      </c>
      <c r="C9" s="36"/>
      <c r="D9" s="36"/>
      <c r="E9" s="35"/>
      <c r="F9" s="35"/>
      <c r="G9" s="30"/>
      <c r="H9" s="30"/>
      <c r="I9" s="31"/>
      <c r="J9" s="45"/>
      <c r="K9" s="46"/>
      <c r="L9" s="48"/>
      <c r="M9" s="48"/>
      <c r="N9" s="48"/>
      <c r="O9" s="48"/>
      <c r="P9" s="48"/>
      <c r="Q9" s="48"/>
      <c r="R9" s="48"/>
      <c r="S9" s="48"/>
      <c r="T9" s="47"/>
      <c r="U9" s="47"/>
      <c r="V9" s="47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48"/>
      <c r="BA9" s="48"/>
      <c r="BB9" s="48"/>
      <c r="BC9" s="48"/>
      <c r="BD9" s="48"/>
      <c r="BE9" s="48"/>
      <c r="BF9" s="49"/>
      <c r="BG9" s="48"/>
      <c r="BH9" s="48"/>
      <c r="BI9" s="48"/>
      <c r="BJ9" s="48"/>
      <c r="BK9" s="48"/>
      <c r="BL9" s="49"/>
      <c r="BM9" s="48"/>
      <c r="BN9" s="0" t="s">
        <v>65</v>
      </c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35" t="s">
        <v>57</v>
      </c>
      <c r="F10" s="35" t="s">
        <v>35</v>
      </c>
      <c r="G10" s="30" t="n">
        <f aca="false">Netzplan!G9</f>
        <v>2</v>
      </c>
      <c r="H10" s="30" t="str">
        <f aca="false">Netzplan!H9</f>
        <v>1</v>
      </c>
      <c r="I10" s="31" t="n">
        <f aca="false">Netzplan!I9</f>
        <v>1</v>
      </c>
      <c r="J10" s="45" t="n">
        <f aca="false">Netzplan!J9</f>
        <v>2</v>
      </c>
      <c r="K10" s="46" t="n">
        <f aca="false">SUM(L10:BM10)</f>
        <v>2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7"/>
      <c r="AE10" s="48"/>
      <c r="AF10" s="48"/>
      <c r="AG10" s="47" t="n">
        <v>1</v>
      </c>
      <c r="AH10" s="48" t="n">
        <v>1</v>
      </c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48"/>
      <c r="BA10" s="48"/>
      <c r="BB10" s="48"/>
      <c r="BC10" s="48"/>
      <c r="BD10" s="48"/>
      <c r="BE10" s="48"/>
      <c r="BF10" s="49"/>
      <c r="BG10" s="48"/>
      <c r="BH10" s="48"/>
      <c r="BI10" s="48"/>
      <c r="BJ10" s="48"/>
      <c r="BK10" s="48"/>
      <c r="BL10" s="49"/>
      <c r="BM10" s="48"/>
      <c r="BN10" s="0" t="s">
        <v>65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37</v>
      </c>
      <c r="G11" s="30" t="n">
        <f aca="false">Netzplan!G10</f>
        <v>2</v>
      </c>
      <c r="H11" s="30" t="str">
        <f aca="false">Netzplan!H10</f>
        <v>1</v>
      </c>
      <c r="I11" s="31" t="n">
        <f aca="false">Netzplan!I10</f>
        <v>1</v>
      </c>
      <c r="J11" s="45" t="n">
        <f aca="false">Netzplan!J10</f>
        <v>2</v>
      </c>
      <c r="K11" s="46" t="n">
        <f aca="false">SUM(L11:BM11)</f>
        <v>2</v>
      </c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7"/>
      <c r="AI11" s="47" t="n">
        <v>1</v>
      </c>
      <c r="AJ11" s="48" t="n">
        <v>1</v>
      </c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48"/>
      <c r="BA11" s="48"/>
      <c r="BB11" s="48"/>
      <c r="BC11" s="48"/>
      <c r="BD11" s="48"/>
      <c r="BE11" s="48"/>
      <c r="BF11" s="49"/>
      <c r="BG11" s="48"/>
      <c r="BH11" s="48"/>
      <c r="BI11" s="48"/>
      <c r="BJ11" s="48"/>
      <c r="BK11" s="48"/>
      <c r="BL11" s="49"/>
      <c r="BM11" s="48"/>
      <c r="BN11" s="0" t="s">
        <v>61</v>
      </c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35" t="s">
        <v>35</v>
      </c>
      <c r="F12" s="35" t="s">
        <v>23</v>
      </c>
      <c r="G12" s="30" t="n">
        <f aca="false">Netzplan!G11</f>
        <v>2</v>
      </c>
      <c r="H12" s="30" t="str">
        <f aca="false">Netzplan!H11</f>
        <v>1</v>
      </c>
      <c r="I12" s="31" t="n">
        <f aca="false">Netzplan!I11</f>
        <v>1</v>
      </c>
      <c r="J12" s="45" t="n">
        <f aca="false">Netzplan!J11</f>
        <v>2</v>
      </c>
      <c r="K12" s="46" t="n">
        <f aca="false">SUM(L12:BM12)</f>
        <v>2</v>
      </c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J12" s="47"/>
      <c r="AK12" s="47" t="n">
        <v>1</v>
      </c>
      <c r="AL12" s="48"/>
      <c r="AM12" s="48"/>
      <c r="AN12" s="48" t="n">
        <v>1</v>
      </c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48"/>
      <c r="BA12" s="48"/>
      <c r="BB12" s="48"/>
      <c r="BC12" s="48"/>
      <c r="BD12" s="48"/>
      <c r="BE12" s="48"/>
      <c r="BF12" s="49"/>
      <c r="BG12" s="48"/>
      <c r="BH12" s="48"/>
      <c r="BI12" s="48"/>
      <c r="BJ12" s="48"/>
      <c r="BK12" s="48"/>
      <c r="BL12" s="49"/>
      <c r="BM12" s="48"/>
      <c r="BN12" s="0" t="s">
        <v>61</v>
      </c>
    </row>
    <row r="13" customFormat="false" ht="12.8" hidden="false" customHeight="false" outlineLevel="0" collapsed="false">
      <c r="A13" s="14" t="s">
        <v>17</v>
      </c>
      <c r="B13" s="15" t="s">
        <v>58</v>
      </c>
      <c r="C13" s="15"/>
      <c r="D13" s="15"/>
      <c r="E13" s="35" t="s">
        <v>28</v>
      </c>
      <c r="F13" s="35" t="s">
        <v>44</v>
      </c>
      <c r="G13" s="30" t="n">
        <f aca="false">Netzplan!G12</f>
        <v>10</v>
      </c>
      <c r="H13" s="30" t="str">
        <f aca="false">Netzplan!H12</f>
        <v>1</v>
      </c>
      <c r="I13" s="31" t="n">
        <f aca="false">Netzplan!I12</f>
        <v>0.5</v>
      </c>
      <c r="J13" s="45" t="n">
        <f aca="false">Netzplan!J12</f>
        <v>20</v>
      </c>
      <c r="K13" s="46" t="n">
        <f aca="false">SUM(L13:BM13)</f>
        <v>20</v>
      </c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7"/>
      <c r="X13" s="48"/>
      <c r="Y13" s="48"/>
      <c r="Z13" s="47" t="n">
        <v>1</v>
      </c>
      <c r="AA13" s="47" t="n">
        <v>1</v>
      </c>
      <c r="AB13" s="47" t="n">
        <v>1</v>
      </c>
      <c r="AC13" s="47" t="n">
        <v>1</v>
      </c>
      <c r="AD13" s="47" t="n">
        <v>1</v>
      </c>
      <c r="AE13" s="48"/>
      <c r="AF13" s="48"/>
      <c r="AG13" s="47" t="n">
        <v>1</v>
      </c>
      <c r="AH13" s="47" t="n">
        <v>1</v>
      </c>
      <c r="AI13" s="47" t="n">
        <v>1</v>
      </c>
      <c r="AJ13" s="47" t="n">
        <v>1</v>
      </c>
      <c r="AK13" s="47" t="n">
        <v>1</v>
      </c>
      <c r="AL13" s="48"/>
      <c r="AM13" s="48"/>
      <c r="AN13" s="47" t="n">
        <v>1</v>
      </c>
      <c r="AO13" s="47" t="n">
        <v>1</v>
      </c>
      <c r="AP13" s="47" t="n">
        <v>1</v>
      </c>
      <c r="AQ13" s="47" t="n">
        <v>1</v>
      </c>
      <c r="AR13" s="47" t="n">
        <v>1</v>
      </c>
      <c r="AS13" s="48"/>
      <c r="AT13" s="48"/>
      <c r="AU13" s="47" t="n">
        <v>1</v>
      </c>
      <c r="AV13" s="47" t="n">
        <v>1</v>
      </c>
      <c r="AW13" s="47" t="n">
        <v>1</v>
      </c>
      <c r="AX13" s="47" t="n">
        <v>1</v>
      </c>
      <c r="AY13" s="49"/>
      <c r="AZ13" s="48"/>
      <c r="BA13" s="48"/>
      <c r="BB13" s="48" t="n">
        <v>1</v>
      </c>
      <c r="BC13" s="48"/>
      <c r="BD13" s="48"/>
      <c r="BE13" s="48"/>
      <c r="BF13" s="49"/>
      <c r="BG13" s="48"/>
      <c r="BH13" s="48"/>
      <c r="BJ13" s="48"/>
      <c r="BK13" s="48"/>
      <c r="BL13" s="49"/>
      <c r="BM13" s="48"/>
      <c r="BN13" s="0" t="s">
        <v>65</v>
      </c>
    </row>
    <row r="14" customFormat="false" ht="12.8" hidden="false" customHeight="false" outlineLevel="0" collapsed="false">
      <c r="A14" s="14"/>
      <c r="B14" s="36" t="s">
        <v>66</v>
      </c>
      <c r="C14" s="36"/>
      <c r="D14" s="36"/>
      <c r="E14" s="35"/>
      <c r="F14" s="35"/>
      <c r="G14" s="30"/>
      <c r="H14" s="30"/>
      <c r="I14" s="31"/>
      <c r="J14" s="45"/>
      <c r="K14" s="46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7"/>
      <c r="X14" s="48"/>
      <c r="Y14" s="48"/>
      <c r="Z14" s="47"/>
      <c r="AA14" s="47"/>
      <c r="AB14" s="47"/>
      <c r="AC14" s="47"/>
      <c r="AD14" s="47"/>
      <c r="AE14" s="48"/>
      <c r="AF14" s="48"/>
      <c r="AG14" s="47"/>
      <c r="AH14" s="47"/>
      <c r="AI14" s="47"/>
      <c r="AJ14" s="47"/>
      <c r="AK14" s="47"/>
      <c r="AL14" s="48"/>
      <c r="AM14" s="48"/>
      <c r="AN14" s="47"/>
      <c r="AO14" s="47"/>
      <c r="AP14" s="47"/>
      <c r="AQ14" s="47"/>
      <c r="AR14" s="47"/>
      <c r="AS14" s="48"/>
      <c r="AT14" s="48"/>
      <c r="AU14" s="47"/>
      <c r="AV14" s="47"/>
      <c r="AW14" s="47"/>
      <c r="AX14" s="47"/>
      <c r="AY14" s="49"/>
      <c r="AZ14" s="48"/>
      <c r="BA14" s="48"/>
      <c r="BB14" s="48"/>
      <c r="BC14" s="48"/>
      <c r="BD14" s="48"/>
      <c r="BE14" s="48"/>
      <c r="BF14" s="49"/>
      <c r="BG14" s="48"/>
      <c r="BH14" s="48"/>
      <c r="BJ14" s="48"/>
      <c r="BK14" s="48"/>
      <c r="BL14" s="49"/>
      <c r="BM14" s="48"/>
      <c r="BN14" s="0" t="s">
        <v>61</v>
      </c>
    </row>
    <row r="15" customFormat="false" ht="12.8" hidden="false" customHeight="false" outlineLevel="0" collapsed="false">
      <c r="A15" s="14" t="s">
        <v>23</v>
      </c>
      <c r="B15" s="15" t="s">
        <v>20</v>
      </c>
      <c r="C15" s="15"/>
      <c r="D15" s="15"/>
      <c r="E15" s="35" t="s">
        <v>37</v>
      </c>
      <c r="F15" s="35" t="s">
        <v>41</v>
      </c>
      <c r="G15" s="30" t="n">
        <f aca="false">Netzplan!G13</f>
        <v>3</v>
      </c>
      <c r="H15" s="30" t="str">
        <f aca="false">Netzplan!H13</f>
        <v>1</v>
      </c>
      <c r="I15" s="31" t="n">
        <f aca="false">Netzplan!I13</f>
        <v>1</v>
      </c>
      <c r="J15" s="45" t="n">
        <f aca="false">Netzplan!J13</f>
        <v>3</v>
      </c>
      <c r="K15" s="46" t="n">
        <f aca="false">SUM(L15:BM15)</f>
        <v>3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L15" s="48"/>
      <c r="AM15" s="48"/>
      <c r="AN15" s="47"/>
      <c r="AO15" s="47" t="n">
        <v>1</v>
      </c>
      <c r="AP15" s="47" t="n">
        <v>1</v>
      </c>
      <c r="AQ15" s="48" t="n">
        <v>1</v>
      </c>
      <c r="AR15" s="48"/>
      <c r="AS15" s="48"/>
      <c r="AT15" s="48"/>
      <c r="AU15" s="48"/>
      <c r="AV15" s="48"/>
      <c r="AW15" s="48"/>
      <c r="AX15" s="48"/>
      <c r="AY15" s="49"/>
      <c r="AZ15" s="48"/>
      <c r="BA15" s="48"/>
      <c r="BB15" s="48"/>
      <c r="BC15" s="48"/>
      <c r="BD15" s="48"/>
      <c r="BE15" s="48"/>
      <c r="BF15" s="49"/>
      <c r="BG15" s="48"/>
      <c r="BH15" s="48"/>
      <c r="BI15" s="48"/>
      <c r="BJ15" s="48"/>
      <c r="BK15" s="48"/>
      <c r="BL15" s="49"/>
      <c r="BM15" s="48"/>
      <c r="BN15" s="0" t="s">
        <v>65</v>
      </c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23</v>
      </c>
      <c r="F16" s="35" t="s">
        <v>29</v>
      </c>
      <c r="G16" s="30" t="n">
        <f aca="false">Netzplan!G14</f>
        <v>3</v>
      </c>
      <c r="H16" s="30" t="str">
        <f aca="false">Netzplan!H14</f>
        <v>1</v>
      </c>
      <c r="I16" s="31" t="n">
        <f aca="false">Netzplan!I14</f>
        <v>1</v>
      </c>
      <c r="J16" s="45" t="n">
        <f aca="false">Netzplan!J14</f>
        <v>3</v>
      </c>
      <c r="K16" s="46" t="n">
        <f aca="false">SUM(L16:BM16)</f>
        <v>3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Q16" s="47"/>
      <c r="AR16" s="47" t="n">
        <v>1</v>
      </c>
      <c r="AS16" s="48"/>
      <c r="AT16" s="48"/>
      <c r="AU16" s="47" t="n">
        <v>1</v>
      </c>
      <c r="AV16" s="48" t="n">
        <v>1</v>
      </c>
      <c r="AW16" s="48"/>
      <c r="AX16" s="48"/>
      <c r="AY16" s="49"/>
      <c r="AZ16" s="48"/>
      <c r="BA16" s="48"/>
      <c r="BB16" s="48"/>
      <c r="BC16" s="48"/>
      <c r="BD16" s="48"/>
      <c r="BE16" s="48"/>
      <c r="BF16" s="49"/>
      <c r="BG16" s="48"/>
      <c r="BH16" s="48"/>
      <c r="BI16" s="48"/>
      <c r="BJ16" s="48"/>
      <c r="BK16" s="48"/>
      <c r="BL16" s="49"/>
      <c r="BM16" s="48"/>
      <c r="BN16" s="0" t="s">
        <v>61</v>
      </c>
    </row>
    <row r="17" customFormat="false" ht="12.8" hidden="false" customHeight="false" outlineLevel="0" collapsed="false">
      <c r="A17" s="14"/>
      <c r="B17" s="36" t="s">
        <v>67</v>
      </c>
      <c r="C17" s="36"/>
      <c r="D17" s="36"/>
      <c r="E17" s="35"/>
      <c r="F17" s="35"/>
      <c r="G17" s="30"/>
      <c r="H17" s="30"/>
      <c r="I17" s="31"/>
      <c r="J17" s="45"/>
      <c r="K17" s="46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Q17" s="47"/>
      <c r="AR17" s="47"/>
      <c r="AS17" s="48"/>
      <c r="AT17" s="48"/>
      <c r="AU17" s="47"/>
      <c r="AV17" s="48"/>
      <c r="AW17" s="48"/>
      <c r="AX17" s="48"/>
      <c r="AY17" s="49"/>
      <c r="AZ17" s="48"/>
      <c r="BA17" s="48"/>
      <c r="BB17" s="48"/>
      <c r="BC17" s="48"/>
      <c r="BD17" s="48"/>
      <c r="BE17" s="48"/>
      <c r="BF17" s="49"/>
      <c r="BG17" s="48"/>
      <c r="BH17" s="48"/>
      <c r="BI17" s="48"/>
      <c r="BJ17" s="48"/>
      <c r="BK17" s="48"/>
      <c r="BL17" s="49"/>
      <c r="BM17" s="48"/>
      <c r="BN17" s="0" t="s">
        <v>65</v>
      </c>
    </row>
    <row r="18" customFormat="false" ht="12.8" hidden="false" customHeight="false" outlineLevel="0" collapsed="false">
      <c r="A18" s="14" t="s">
        <v>29</v>
      </c>
      <c r="B18" s="15" t="s">
        <v>26</v>
      </c>
      <c r="C18" s="15"/>
      <c r="D18" s="15"/>
      <c r="E18" s="35" t="s">
        <v>41</v>
      </c>
      <c r="F18" s="35" t="s">
        <v>43</v>
      </c>
      <c r="G18" s="30" t="n">
        <f aca="false">Netzplan!G15</f>
        <v>1</v>
      </c>
      <c r="H18" s="30" t="str">
        <f aca="false">Netzplan!H15</f>
        <v>1</v>
      </c>
      <c r="I18" s="31" t="n">
        <f aca="false">Netzplan!I15</f>
        <v>1</v>
      </c>
      <c r="J18" s="45" t="n">
        <f aca="false">Netzplan!J15</f>
        <v>1</v>
      </c>
      <c r="K18" s="46" t="n">
        <f aca="false">SUM(L18:BM18)</f>
        <v>1</v>
      </c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7"/>
      <c r="AW18" s="48"/>
      <c r="AX18" s="48"/>
      <c r="AY18" s="49"/>
      <c r="AZ18" s="48"/>
      <c r="BA18" s="48"/>
      <c r="BB18" s="48" t="n">
        <v>1</v>
      </c>
      <c r="BC18" s="48"/>
      <c r="BD18" s="48"/>
      <c r="BE18" s="48"/>
      <c r="BF18" s="49"/>
      <c r="BG18" s="48"/>
      <c r="BH18" s="48"/>
      <c r="BI18" s="48"/>
      <c r="BJ18" s="48"/>
      <c r="BK18" s="48"/>
      <c r="BL18" s="49"/>
      <c r="BM18" s="48"/>
      <c r="BN18" s="0" t="s">
        <v>65</v>
      </c>
    </row>
    <row r="19" customFormat="false" ht="12.8" hidden="false" customHeight="false" outlineLevel="0" collapsed="false">
      <c r="A19" s="14" t="s">
        <v>43</v>
      </c>
      <c r="B19" s="15" t="s">
        <v>42</v>
      </c>
      <c r="C19" s="15"/>
      <c r="D19" s="15"/>
      <c r="E19" s="35" t="s">
        <v>29</v>
      </c>
      <c r="F19" s="35" t="s">
        <v>44</v>
      </c>
      <c r="G19" s="30" t="n">
        <f aca="false">Netzplan!G16</f>
        <v>5</v>
      </c>
      <c r="H19" s="30" t="str">
        <f aca="false">Netzplan!H16</f>
        <v>2</v>
      </c>
      <c r="I19" s="31" t="n">
        <f aca="false">Netzplan!I16</f>
        <v>0.75</v>
      </c>
      <c r="J19" s="45" t="n">
        <f aca="false">Netzplan!J16</f>
        <v>3</v>
      </c>
      <c r="K19" s="46" t="n">
        <f aca="false">SUM(L19:BM19)</f>
        <v>3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7"/>
      <c r="AX19" s="47"/>
      <c r="AY19" s="49"/>
      <c r="AZ19" s="48"/>
      <c r="BA19" s="48"/>
      <c r="BB19" s="47"/>
      <c r="BC19" s="48" t="n">
        <v>1</v>
      </c>
      <c r="BD19" s="48" t="n">
        <v>1</v>
      </c>
      <c r="BE19" s="48" t="n">
        <v>1</v>
      </c>
      <c r="BF19" s="49"/>
      <c r="BG19" s="48"/>
      <c r="BH19" s="48"/>
      <c r="BI19" s="48"/>
      <c r="BK19" s="48"/>
      <c r="BL19" s="49"/>
      <c r="BM19" s="48"/>
      <c r="BN19" s="0" t="s">
        <v>68</v>
      </c>
    </row>
    <row r="20" customFormat="false" ht="12.8" hidden="false" customHeight="false" outlineLevel="0" collapsed="false">
      <c r="A20" s="17" t="s">
        <v>44</v>
      </c>
      <c r="B20" s="18" t="s">
        <v>45</v>
      </c>
      <c r="C20" s="18"/>
      <c r="D20" s="18"/>
      <c r="E20" s="37" t="s">
        <v>59</v>
      </c>
      <c r="F20" s="38"/>
      <c r="G20" s="39" t="n">
        <f aca="false">Netzplan!G17</f>
        <v>1</v>
      </c>
      <c r="H20" s="39" t="str">
        <f aca="false">Netzplan!H17</f>
        <v>1</v>
      </c>
      <c r="I20" s="40" t="n">
        <f aca="false">Netzplan!I17</f>
        <v>1</v>
      </c>
      <c r="J20" s="52" t="n">
        <f aca="false">Netzplan!J17</f>
        <v>1</v>
      </c>
      <c r="K20" s="46" t="n">
        <f aca="false">SUM(L20:BM20)</f>
        <v>1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4"/>
      <c r="AZ20" s="53"/>
      <c r="BA20" s="53"/>
      <c r="BB20" s="53"/>
      <c r="BC20" s="47"/>
      <c r="BD20" s="53"/>
      <c r="BE20" s="53"/>
      <c r="BF20" s="54"/>
      <c r="BG20" s="53"/>
      <c r="BH20" s="53"/>
      <c r="BI20" s="53" t="n">
        <v>1</v>
      </c>
      <c r="BJ20" s="53"/>
      <c r="BK20" s="53"/>
      <c r="BL20" s="54"/>
      <c r="BM20" s="53"/>
      <c r="BN20" s="0" t="s">
        <v>61</v>
      </c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AV18:BM18 L11:AH14 BF13:BH14 BJ13:BM14 BC20:BM20 BK19:BM19 L15:AJ15 L16:AO17 L18:AT18 L19:AU19 L20:BA20 AI11:BM11 AJ12:BM12 AI13:BA14 AL15:BM15 AQ16:BM17 AW19:BI19 L1:BM10">
    <cfRule type="expression" priority="2" aboveAverage="0" equalAverage="0" bottom="0" percent="0" rank="0" text="" dxfId="1">
      <formula>IF(OR(WEEKDAY(L$1)=7,WEEKDAY(L$1)=1),1,0)</formula>
    </cfRule>
  </conditionalFormatting>
  <conditionalFormatting sqref="L2:BM20">
    <cfRule type="cellIs" priority="3" operator="equal" aboveAverage="0" equalAverage="0" bottom="0" percent="0" rank="0" text="" dxfId="2">
      <formula>1</formula>
    </cfRule>
  </conditionalFormatting>
  <conditionalFormatting sqref="K2:K20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2021-11-15T08:29:24Z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