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<sst xmlns="http://schemas.openxmlformats.org/spreadsheetml/2006/main" count="267" uniqueCount="61">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</sst>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DDDDDD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1592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57240" y="479520"/>
          <a:ext cx="552204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781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896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422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944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8964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896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8964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8964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4220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422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4220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4220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4220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4220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4220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4220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4220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9476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947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9476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154440</xdr:rowOff>
    </xdr:from>
    <xdr:to>
      <xdr:col>16</xdr:col>
      <xdr:colOff>4680</xdr:colOff>
      <xdr:row>2</xdr:row>
      <xdr:rowOff>160560</xdr:rowOff>
    </xdr:to>
    <xdr:sp>
      <xdr:nvSpPr>
        <xdr:cNvPr id="22" name=""/>
        <xdr:cNvSpPr/>
      </xdr:nvSpPr>
      <xdr:spPr>
        <a:xfrm flipV="1">
          <a:off x="9597600" y="47916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2</xdr:row>
      <xdr:rowOff>160560</xdr:rowOff>
    </xdr:from>
    <xdr:to>
      <xdr:col>20</xdr:col>
      <xdr:colOff>268200</xdr:colOff>
      <xdr:row>3</xdr:row>
      <xdr:rowOff>3600</xdr:rowOff>
    </xdr:to>
    <xdr:sp>
      <xdr:nvSpPr>
        <xdr:cNvPr id="23" name=""/>
        <xdr:cNvSpPr/>
      </xdr:nvSpPr>
      <xdr:spPr>
        <a:xfrm flipV="1">
          <a:off x="10937520" y="48528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18360</xdr:rowOff>
    </xdr:from>
    <xdr:to>
      <xdr:col>15</xdr:col>
      <xdr:colOff>3240</xdr:colOff>
      <xdr:row>15</xdr:row>
      <xdr:rowOff>15120</xdr:rowOff>
    </xdr:to>
    <xdr:sp>
      <xdr:nvSpPr>
        <xdr:cNvPr id="24" name=""/>
        <xdr:cNvSpPr/>
      </xdr:nvSpPr>
      <xdr:spPr>
        <a:xfrm>
          <a:off x="9842760" y="50544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11880</xdr:colOff>
      <xdr:row>14</xdr:row>
      <xdr:rowOff>156240</xdr:rowOff>
    </xdr:from>
    <xdr:to>
      <xdr:col>15</xdr:col>
      <xdr:colOff>264240</xdr:colOff>
      <xdr:row>14</xdr:row>
      <xdr:rowOff>156240</xdr:rowOff>
    </xdr:to>
    <xdr:sp>
      <xdr:nvSpPr>
        <xdr:cNvPr id="25" name=""/>
        <xdr:cNvSpPr/>
      </xdr:nvSpPr>
      <xdr:spPr>
        <a:xfrm flipH="1">
          <a:off x="98697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154440</xdr:rowOff>
    </xdr:from>
    <xdr:to>
      <xdr:col>30</xdr:col>
      <xdr:colOff>244800</xdr:colOff>
      <xdr:row>2</xdr:row>
      <xdr:rowOff>159840</xdr:rowOff>
    </xdr:to>
    <xdr:sp>
      <xdr:nvSpPr>
        <xdr:cNvPr id="26" name=""/>
        <xdr:cNvSpPr/>
      </xdr:nvSpPr>
      <xdr:spPr>
        <a:xfrm>
          <a:off x="12297960" y="47916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267840</xdr:colOff>
      <xdr:row>14</xdr:row>
      <xdr:rowOff>156960</xdr:rowOff>
    </xdr:from>
    <xdr:to>
      <xdr:col>20</xdr:col>
      <xdr:colOff>267840</xdr:colOff>
      <xdr:row>14</xdr:row>
      <xdr:rowOff>162000</xdr:rowOff>
    </xdr:to>
    <xdr:sp>
      <xdr:nvSpPr>
        <xdr:cNvPr id="27" name=""/>
        <xdr:cNvSpPr/>
      </xdr:nvSpPr>
      <xdr:spPr>
        <a:xfrm flipH="1">
          <a:off x="109371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228788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158400</xdr:rowOff>
    </xdr:from>
    <xdr:to>
      <xdr:col>19</xdr:col>
      <xdr:colOff>257040</xdr:colOff>
      <xdr:row>9</xdr:row>
      <xdr:rowOff>2880</xdr:rowOff>
    </xdr:to>
    <xdr:sp>
      <xdr:nvSpPr>
        <xdr:cNvPr id="29" name=""/>
        <xdr:cNvSpPr/>
      </xdr:nvSpPr>
      <xdr:spPr>
        <a:xfrm>
          <a:off x="11197440" y="48312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155520</xdr:rowOff>
    </xdr:from>
    <xdr:to>
      <xdr:col>20</xdr:col>
      <xdr:colOff>258120</xdr:colOff>
      <xdr:row>8</xdr:row>
      <xdr:rowOff>159480</xdr:rowOff>
    </xdr:to>
    <xdr:sp>
      <xdr:nvSpPr>
        <xdr:cNvPr id="30" name=""/>
        <xdr:cNvSpPr/>
      </xdr:nvSpPr>
      <xdr:spPr>
        <a:xfrm flipH="1" flipV="1">
          <a:off x="11193840" y="1455480"/>
          <a:ext cx="27504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7996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498860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255680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264960</xdr:colOff>
      <xdr:row>11</xdr:row>
      <xdr:rowOff>153000</xdr:rowOff>
    </xdr:from>
    <xdr:to>
      <xdr:col>29</xdr:col>
      <xdr:colOff>257760</xdr:colOff>
      <xdr:row>11</xdr:row>
      <xdr:rowOff>157680</xdr:rowOff>
    </xdr:to>
    <xdr:sp>
      <xdr:nvSpPr>
        <xdr:cNvPr id="34" name=""/>
        <xdr:cNvSpPr/>
      </xdr:nvSpPr>
      <xdr:spPr>
        <a:xfrm flipH="1" flipV="1">
          <a:off x="12557520" y="194364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263880</xdr:colOff>
      <xdr:row>2</xdr:row>
      <xdr:rowOff>146880</xdr:rowOff>
    </xdr:from>
    <xdr:to>
      <xdr:col>29</xdr:col>
      <xdr:colOff>264960</xdr:colOff>
      <xdr:row>12</xdr:row>
      <xdr:rowOff>22680</xdr:rowOff>
    </xdr:to>
    <xdr:sp>
      <xdr:nvSpPr>
        <xdr:cNvPr id="35" name=""/>
        <xdr:cNvSpPr/>
      </xdr:nvSpPr>
      <xdr:spPr>
        <a:xfrm flipH="1">
          <a:off x="13908960" y="47160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64724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6056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70516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160560</xdr:rowOff>
    </xdr:from>
    <xdr:to>
      <xdr:col>51</xdr:col>
      <xdr:colOff>8640</xdr:colOff>
      <xdr:row>3</xdr:row>
      <xdr:rowOff>3600</xdr:rowOff>
    </xdr:to>
    <xdr:sp>
      <xdr:nvSpPr>
        <xdr:cNvPr id="39" name=""/>
        <xdr:cNvSpPr/>
      </xdr:nvSpPr>
      <xdr:spPr>
        <a:xfrm flipV="1">
          <a:off x="19076040" y="48528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251280</xdr:colOff>
      <xdr:row>2</xdr:row>
      <xdr:rowOff>155880</xdr:rowOff>
    </xdr:from>
    <xdr:to>
      <xdr:col>56</xdr:col>
      <xdr:colOff>20520</xdr:colOff>
      <xdr:row>2</xdr:row>
      <xdr:rowOff>156960</xdr:rowOff>
    </xdr:to>
    <xdr:sp>
      <xdr:nvSpPr>
        <xdr:cNvPr id="40" name=""/>
        <xdr:cNvSpPr/>
      </xdr:nvSpPr>
      <xdr:spPr>
        <a:xfrm>
          <a:off x="20388600" y="48060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156960</xdr:rowOff>
    </xdr:from>
    <xdr:to>
      <xdr:col>60</xdr:col>
      <xdr:colOff>262080</xdr:colOff>
      <xdr:row>3</xdr:row>
      <xdr:rowOff>3600</xdr:rowOff>
    </xdr:to>
    <xdr:sp>
      <xdr:nvSpPr>
        <xdr:cNvPr id="41" name=""/>
        <xdr:cNvSpPr/>
      </xdr:nvSpPr>
      <xdr:spPr>
        <a:xfrm flipV="1">
          <a:off x="21741840" y="48168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1800</xdr:colOff>
      <xdr:row>2</xdr:row>
      <xdr:rowOff>156960</xdr:rowOff>
    </xdr:from>
    <xdr:to>
      <xdr:col>66</xdr:col>
      <xdr:colOff>1800</xdr:colOff>
      <xdr:row>3</xdr:row>
      <xdr:rowOff>3600</xdr:rowOff>
    </xdr:to>
    <xdr:sp>
      <xdr:nvSpPr>
        <xdr:cNvPr id="42" name=""/>
        <xdr:cNvSpPr/>
      </xdr:nvSpPr>
      <xdr:spPr>
        <a:xfrm flipV="1">
          <a:off x="23114520" y="48168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263520</xdr:colOff>
      <xdr:row>3</xdr:row>
      <xdr:rowOff>2880</xdr:rowOff>
    </xdr:from>
    <xdr:to>
      <xdr:col>64</xdr:col>
      <xdr:colOff>269640</xdr:colOff>
      <xdr:row>14</xdr:row>
      <xdr:rowOff>162000</xdr:rowOff>
    </xdr:to>
    <xdr:sp>
      <xdr:nvSpPr>
        <xdr:cNvPr id="43" name=""/>
        <xdr:cNvSpPr/>
      </xdr:nvSpPr>
      <xdr:spPr>
        <a:xfrm>
          <a:off x="233762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160560</xdr:rowOff>
    </xdr:from>
    <xdr:to>
      <xdr:col>19</xdr:col>
      <xdr:colOff>259920</xdr:colOff>
      <xdr:row>3</xdr:row>
      <xdr:rowOff>4320</xdr:rowOff>
    </xdr:to>
    <xdr:sp>
      <xdr:nvSpPr>
        <xdr:cNvPr id="44" name=""/>
        <xdr:cNvSpPr/>
      </xdr:nvSpPr>
      <xdr:spPr>
        <a:xfrm flipV="1">
          <a:off x="10948320" y="48528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268920</xdr:colOff>
      <xdr:row>14</xdr:row>
      <xdr:rowOff>159480</xdr:rowOff>
    </xdr:from>
    <xdr:to>
      <xdr:col>64</xdr:col>
      <xdr:colOff>254520</xdr:colOff>
      <xdr:row>15</xdr:row>
      <xdr:rowOff>2880</xdr:rowOff>
    </xdr:to>
    <xdr:sp>
      <xdr:nvSpPr>
        <xdr:cNvPr id="45" name=""/>
        <xdr:cNvSpPr/>
      </xdr:nvSpPr>
      <xdr:spPr>
        <a:xfrm>
          <a:off x="13643280" y="243792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Online_Shop.Projek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P"/>
      <sheetName val="Netzplan"/>
      <sheetName val="Gantt"/>
    </sheetNames>
    <sheetDataSet>
      <sheetData sheetId="0"/>
      <sheetData sheetId="1">
        <row r="2">
          <cell r="G2">
            <v>5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3</v>
          </cell>
        </row>
        <row r="6">
          <cell r="G6">
            <v>7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2</v>
          </cell>
        </row>
        <row r="12">
          <cell r="G12">
            <v>10</v>
          </cell>
        </row>
        <row r="13">
          <cell r="G13">
            <v>3</v>
          </cell>
        </row>
        <row r="14">
          <cell r="G14">
            <v>3</v>
          </cell>
        </row>
        <row r="15">
          <cell r="G15">
            <v>1</v>
          </cell>
        </row>
        <row r="16">
          <cell r="G16">
            <v>5</v>
          </cell>
        </row>
        <row r="17">
          <cell r="G17">
            <v>1</v>
          </cell>
        </row>
      </sheetData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I33" activeCellId="0" sqref="I33"/>
    </sheetView>
  </sheetViews>
  <sheetFormatPr defaultColWidth="13.0195312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K1" colorId="64" zoomScale="180" zoomScaleNormal="180" zoomScalePageLayoutView="100" workbookViewId="0">
      <selection pane="topLeft" activeCell="J2" activeCellId="0" sqref="J2"/>
    </sheetView>
  </sheetViews>
  <sheetFormatPr defaultColWidth="11.7226562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Q5" s="29" t="n">
        <f aca="false">S5-Q4</f>
        <v>9</v>
      </c>
      <c r="R5" s="30"/>
      <c r="S5" s="29" t="n">
        <f aca="false">MIN(V5,V11)</f>
        <v>10</v>
      </c>
      <c r="V5" s="29" t="n">
        <f aca="false">X5-V4</f>
        <v>14</v>
      </c>
      <c r="W5" s="30"/>
      <c r="X5" s="29" t="n">
        <f aca="false">AF5</f>
        <v>18</v>
      </c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6" t="n">
        <v>3</v>
      </c>
      <c r="H8" s="27" t="s">
        <v>53</v>
      </c>
      <c r="I8" s="28" t="n">
        <v>1</v>
      </c>
      <c r="J8" s="31" t="n">
        <f aca="false">ROUND(G8/(H8*I8),0)</f>
        <v>3</v>
      </c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36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3.05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36" t="n">
        <v>10</v>
      </c>
      <c r="H12" s="27" t="s">
        <v>53</v>
      </c>
      <c r="I12" s="28" t="n">
        <v>0.5</v>
      </c>
      <c r="J12" s="31" t="n">
        <f aca="false">ROUND(G12/(H12*I12),0)</f>
        <v>20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AA14" s="29" t="n">
        <f aca="false">X14</f>
        <v>9</v>
      </c>
      <c r="AB14" s="30"/>
      <c r="AC14" s="29" t="n">
        <f aca="false">AA14+AA16</f>
        <v>29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3.05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36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11" ySplit="0" topLeftCell="L1" activePane="topRight" state="frozen"/>
      <selection pane="topLeft" activeCell="A1" activeCellId="0" sqref="A1"/>
      <selection pane="topRight" activeCell="BN1" activeCellId="0" sqref="BN1"/>
    </sheetView>
  </sheetViews>
  <sheetFormatPr defaultColWidth="11.640625" defaultRowHeight="12.8" zeroHeight="false" outlineLevelRow="0" outlineLevelCol="2"/>
  <cols>
    <col collapsed="false" customWidth="true" hidden="true" outlineLevel="1" max="5" min="5" style="0" width="16.2"/>
    <col collapsed="false" customWidth="true" hidden="true" outlineLevel="1" max="6" min="6" style="0" width="11.52"/>
    <col collapsed="false" customWidth="true" hidden="true" outlineLevel="2" max="9" min="7" style="0" width="11.52"/>
    <col collapsed="true" customWidth="false" hidden="false" outlineLevel="0" max="10" min="10" style="0" width="11.59"/>
    <col collapsed="false" customWidth="true" hidden="false" outlineLevel="1" max="11" min="11" style="0" width="3.59"/>
    <col collapsed="false" customWidth="true" hidden="false" outlineLevel="0" max="65" min="12" style="0" width="3.59"/>
    <col collapsed="false" customWidth="true" hidden="false" outlineLevel="0" max="66" min="66" style="0" width="18.08"/>
  </cols>
  <sheetData>
    <row r="1" customFormat="false" ht="41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2" t="s">
        <v>48</v>
      </c>
      <c r="H1" s="22" t="s">
        <v>49</v>
      </c>
      <c r="I1" s="23" t="s">
        <v>50</v>
      </c>
      <c r="J1" s="22" t="s">
        <v>51</v>
      </c>
      <c r="K1" s="22"/>
      <c r="L1" s="41" t="n">
        <v>44515</v>
      </c>
      <c r="M1" s="41" t="n">
        <v>44516</v>
      </c>
      <c r="N1" s="41" t="n">
        <v>44517</v>
      </c>
      <c r="O1" s="41" t="n">
        <v>44518</v>
      </c>
      <c r="P1" s="41" t="n">
        <v>44519</v>
      </c>
      <c r="Q1" s="41" t="n">
        <v>44520</v>
      </c>
      <c r="R1" s="41" t="n">
        <v>44521</v>
      </c>
      <c r="S1" s="41" t="n">
        <v>44522</v>
      </c>
      <c r="T1" s="41" t="n">
        <v>44523</v>
      </c>
      <c r="U1" s="41" t="n">
        <v>44524</v>
      </c>
      <c r="V1" s="41" t="n">
        <v>44525</v>
      </c>
      <c r="W1" s="41" t="n">
        <v>44526</v>
      </c>
      <c r="X1" s="41" t="n">
        <v>44527</v>
      </c>
      <c r="Y1" s="41" t="n">
        <v>44528</v>
      </c>
      <c r="Z1" s="41" t="n">
        <v>44529</v>
      </c>
      <c r="AA1" s="41" t="n">
        <v>44530</v>
      </c>
      <c r="AB1" s="41" t="n">
        <v>44531</v>
      </c>
      <c r="AC1" s="41" t="n">
        <v>44532</v>
      </c>
      <c r="AD1" s="41" t="n">
        <v>44533</v>
      </c>
      <c r="AE1" s="41" t="n">
        <v>44534</v>
      </c>
      <c r="AF1" s="41" t="n">
        <v>44535</v>
      </c>
      <c r="AG1" s="41" t="n">
        <v>44536</v>
      </c>
      <c r="AH1" s="41" t="n">
        <v>44537</v>
      </c>
      <c r="AI1" s="41" t="n">
        <v>44538</v>
      </c>
      <c r="AJ1" s="41" t="n">
        <v>44539</v>
      </c>
      <c r="AK1" s="41" t="n">
        <v>44540</v>
      </c>
      <c r="AL1" s="41" t="n">
        <v>44541</v>
      </c>
      <c r="AM1" s="41" t="n">
        <v>44542</v>
      </c>
      <c r="AN1" s="41" t="n">
        <v>44543</v>
      </c>
      <c r="AO1" s="41" t="n">
        <v>44544</v>
      </c>
      <c r="AP1" s="41" t="n">
        <v>44545</v>
      </c>
      <c r="AQ1" s="41" t="n">
        <v>44546</v>
      </c>
      <c r="AR1" s="41" t="n">
        <v>44547</v>
      </c>
      <c r="AS1" s="41" t="n">
        <v>44548</v>
      </c>
      <c r="AT1" s="41" t="n">
        <v>44549</v>
      </c>
      <c r="AU1" s="41" t="n">
        <v>44550</v>
      </c>
      <c r="AV1" s="41" t="n">
        <v>44551</v>
      </c>
      <c r="AW1" s="41" t="n">
        <v>44552</v>
      </c>
      <c r="AX1" s="41" t="n">
        <v>44553</v>
      </c>
      <c r="AY1" s="42" t="n">
        <v>44554</v>
      </c>
      <c r="AZ1" s="41" t="n">
        <v>44555</v>
      </c>
      <c r="BA1" s="41" t="n">
        <v>44556</v>
      </c>
      <c r="BB1" s="41" t="n">
        <v>44557</v>
      </c>
      <c r="BC1" s="41" t="n">
        <v>44558</v>
      </c>
      <c r="BD1" s="41" t="n">
        <v>44559</v>
      </c>
      <c r="BE1" s="41" t="n">
        <v>44560</v>
      </c>
      <c r="BF1" s="42" t="n">
        <v>44561</v>
      </c>
      <c r="BG1" s="41" t="n">
        <v>44562</v>
      </c>
      <c r="BH1" s="41" t="n">
        <v>44563</v>
      </c>
      <c r="BI1" s="41" t="n">
        <v>44564</v>
      </c>
      <c r="BJ1" s="41" t="n">
        <v>44565</v>
      </c>
      <c r="BK1" s="41" t="n">
        <v>44566</v>
      </c>
      <c r="BL1" s="42" t="n">
        <v>44567</v>
      </c>
      <c r="BM1" s="41" t="n">
        <v>44568</v>
      </c>
      <c r="BN1" s="43" t="s">
        <v>60</v>
      </c>
    </row>
    <row r="2" customFormat="false" ht="12.85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31" t="n">
        <f aca="false">[1]Netzplan!G2</f>
        <v>5</v>
      </c>
      <c r="H2" s="31" t="str">
        <f aca="false">Netzplan!H2</f>
        <v>1</v>
      </c>
      <c r="I2" s="28" t="n">
        <f aca="false">Netzplan!I2</f>
        <v>1</v>
      </c>
      <c r="J2" s="44" t="n">
        <f aca="false">ROUND(G2/(H2*I2),0)</f>
        <v>5</v>
      </c>
      <c r="K2" s="45" t="n">
        <f aca="false">SUM(L2:BM2)</f>
        <v>5</v>
      </c>
      <c r="L2" s="46" t="n">
        <v>1</v>
      </c>
      <c r="M2" s="46" t="n">
        <v>1</v>
      </c>
      <c r="N2" s="46" t="n">
        <v>1</v>
      </c>
      <c r="O2" s="46" t="n">
        <v>1</v>
      </c>
      <c r="P2" s="46" t="n">
        <v>1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8"/>
      <c r="AZ2" s="47"/>
      <c r="BA2" s="47"/>
      <c r="BB2" s="47"/>
      <c r="BC2" s="47"/>
      <c r="BD2" s="47"/>
      <c r="BE2" s="47"/>
      <c r="BF2" s="48"/>
      <c r="BG2" s="47"/>
      <c r="BH2" s="47"/>
      <c r="BI2" s="47"/>
      <c r="BJ2" s="47"/>
      <c r="BK2" s="47"/>
      <c r="BL2" s="48"/>
      <c r="BM2" s="49"/>
    </row>
    <row r="3" customFormat="false" ht="12.85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f aca="false">[1]Netzplan!G3</f>
        <v>1</v>
      </c>
      <c r="H3" s="31" t="str">
        <f aca="false">Netzplan!H3</f>
        <v>1</v>
      </c>
      <c r="I3" s="28" t="n">
        <f aca="false">Netzplan!I3</f>
        <v>1</v>
      </c>
      <c r="J3" s="44" t="n">
        <f aca="false">ROUND(G3/(H3*I3),0)</f>
        <v>1</v>
      </c>
      <c r="K3" s="45" t="n">
        <f aca="false">SUM(L3:BM3)</f>
        <v>1</v>
      </c>
      <c r="L3" s="47"/>
      <c r="M3" s="47"/>
      <c r="N3" s="47"/>
      <c r="O3" s="47"/>
      <c r="P3" s="47"/>
      <c r="Q3" s="47"/>
      <c r="R3" s="47"/>
      <c r="S3" s="50" t="n">
        <v>1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8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  <c r="BK3" s="47"/>
      <c r="BL3" s="48"/>
      <c r="BM3" s="49"/>
    </row>
    <row r="4" customFormat="false" ht="12.85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f aca="false">[1]Netzplan!G4</f>
        <v>4</v>
      </c>
      <c r="H4" s="31" t="str">
        <f aca="false">Netzplan!H4</f>
        <v>1</v>
      </c>
      <c r="I4" s="28" t="n">
        <f aca="false">Netzplan!I4</f>
        <v>1</v>
      </c>
      <c r="J4" s="44" t="n">
        <f aca="false">ROUND(G4/(H4*I4),0)</f>
        <v>4</v>
      </c>
      <c r="K4" s="45" t="n">
        <f aca="false">SUM(L4:BM4)</f>
        <v>4</v>
      </c>
      <c r="L4" s="47"/>
      <c r="M4" s="47"/>
      <c r="N4" s="47"/>
      <c r="O4" s="47"/>
      <c r="P4" s="47"/>
      <c r="Q4" s="47"/>
      <c r="R4" s="47"/>
      <c r="S4" s="47"/>
      <c r="T4" s="50" t="n">
        <v>1</v>
      </c>
      <c r="U4" s="50" t="n">
        <v>1</v>
      </c>
      <c r="V4" s="50" t="n">
        <v>1</v>
      </c>
      <c r="W4" s="50" t="n">
        <v>1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8"/>
      <c r="AZ4" s="47"/>
      <c r="BA4" s="47"/>
      <c r="BB4" s="47"/>
      <c r="BC4" s="47"/>
      <c r="BD4" s="47"/>
      <c r="BE4" s="47"/>
      <c r="BF4" s="48"/>
      <c r="BG4" s="47"/>
      <c r="BH4" s="47"/>
      <c r="BI4" s="47"/>
      <c r="BJ4" s="47"/>
      <c r="BK4" s="47"/>
      <c r="BL4" s="48"/>
      <c r="BM4" s="49"/>
    </row>
    <row r="5" customFormat="false" ht="12.85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f aca="false">[1]Netzplan!G5</f>
        <v>3</v>
      </c>
      <c r="H5" s="31" t="str">
        <f aca="false">Netzplan!H5</f>
        <v>1</v>
      </c>
      <c r="I5" s="28" t="n">
        <f aca="false">Netzplan!I5</f>
        <v>1</v>
      </c>
      <c r="J5" s="44" t="n">
        <f aca="false">ROUND(G5/(H5*I5),0)</f>
        <v>3</v>
      </c>
      <c r="K5" s="45" t="n">
        <f aca="false">SUM(L5:BM5)</f>
        <v>3</v>
      </c>
      <c r="L5" s="47"/>
      <c r="M5" s="47"/>
      <c r="N5" s="47"/>
      <c r="O5" s="47"/>
      <c r="P5" s="47"/>
      <c r="Q5" s="47"/>
      <c r="R5" s="47"/>
      <c r="S5" s="47"/>
      <c r="T5" s="50" t="n">
        <v>1</v>
      </c>
      <c r="U5" s="50" t="n">
        <v>1</v>
      </c>
      <c r="V5" s="50" t="n">
        <v>1</v>
      </c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8"/>
      <c r="AZ5" s="47"/>
      <c r="BA5" s="47"/>
      <c r="BB5" s="47"/>
      <c r="BC5" s="47"/>
      <c r="BD5" s="47"/>
      <c r="BE5" s="47"/>
      <c r="BF5" s="48"/>
      <c r="BG5" s="47"/>
      <c r="BH5" s="47"/>
      <c r="BI5" s="47"/>
      <c r="BJ5" s="47"/>
      <c r="BK5" s="47"/>
      <c r="BL5" s="48"/>
      <c r="BM5" s="49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1" t="n">
        <f aca="false">[1]Netzplan!G6</f>
        <v>7</v>
      </c>
      <c r="H6" s="31" t="str">
        <f aca="false">Netzplan!H6</f>
        <v>2</v>
      </c>
      <c r="I6" s="28" t="n">
        <f aca="false">Netzplan!I6</f>
        <v>0.75</v>
      </c>
      <c r="J6" s="44" t="n">
        <f aca="false">ROUND(G6/(H6*I6),0)</f>
        <v>5</v>
      </c>
      <c r="K6" s="45" t="n">
        <f aca="false">SUM(L6:BM6)</f>
        <v>5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50" t="n">
        <v>1</v>
      </c>
      <c r="X6" s="47"/>
      <c r="Y6" s="47"/>
      <c r="Z6" s="50" t="n">
        <v>1</v>
      </c>
      <c r="AA6" s="50" t="n">
        <v>1</v>
      </c>
      <c r="AB6" s="50" t="n">
        <v>1</v>
      </c>
      <c r="AC6" s="50" t="n">
        <v>1</v>
      </c>
      <c r="AD6" s="50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8"/>
      <c r="AZ6" s="47"/>
      <c r="BA6" s="47"/>
      <c r="BB6" s="47"/>
      <c r="BC6" s="47"/>
      <c r="BD6" s="47"/>
      <c r="BE6" s="47"/>
      <c r="BF6" s="48"/>
      <c r="BG6" s="47"/>
      <c r="BH6" s="47"/>
      <c r="BI6" s="47"/>
      <c r="BJ6" s="47"/>
      <c r="BK6" s="47"/>
      <c r="BL6" s="48"/>
      <c r="BM6" s="49"/>
    </row>
    <row r="7" customFormat="false" ht="12.85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f aca="false">[1]Netzplan!G7</f>
        <v>1</v>
      </c>
      <c r="H7" s="31" t="str">
        <f aca="false">Netzplan!H7</f>
        <v>1</v>
      </c>
      <c r="I7" s="28" t="n">
        <f aca="false">Netzplan!I7</f>
        <v>1</v>
      </c>
      <c r="J7" s="44" t="n">
        <f aca="false">ROUND(G7/(H7*I7),0)</f>
        <v>1</v>
      </c>
      <c r="K7" s="45" t="n">
        <f aca="false">SUM(L7:BM7)</f>
        <v>1</v>
      </c>
      <c r="L7" s="47"/>
      <c r="M7" s="47"/>
      <c r="N7" s="47"/>
      <c r="O7" s="47"/>
      <c r="P7" s="47"/>
      <c r="Q7" s="47"/>
      <c r="R7" s="47"/>
      <c r="S7" s="46" t="n">
        <v>1</v>
      </c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8"/>
      <c r="AZ7" s="47"/>
      <c r="BA7" s="47"/>
      <c r="BB7" s="47"/>
      <c r="BC7" s="47"/>
      <c r="BD7" s="47"/>
      <c r="BE7" s="47"/>
      <c r="BF7" s="48"/>
      <c r="BG7" s="47"/>
      <c r="BH7" s="47"/>
      <c r="BI7" s="47"/>
      <c r="BJ7" s="47"/>
      <c r="BK7" s="47"/>
      <c r="BL7" s="48"/>
      <c r="BM7" s="49"/>
    </row>
    <row r="8" customFormat="false" ht="12.85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1" t="n">
        <f aca="false">[1]Netzplan!G8</f>
        <v>3</v>
      </c>
      <c r="H8" s="31" t="str">
        <f aca="false">Netzplan!H8</f>
        <v>1</v>
      </c>
      <c r="I8" s="28" t="n">
        <f aca="false">Netzplan!I8</f>
        <v>1</v>
      </c>
      <c r="J8" s="44" t="n">
        <f aca="false">ROUND(G8/(H8*I8),0)</f>
        <v>3</v>
      </c>
      <c r="K8" s="45" t="n">
        <f aca="false">SUM(L8:BM8)</f>
        <v>3</v>
      </c>
      <c r="L8" s="47"/>
      <c r="M8" s="47"/>
      <c r="N8" s="47"/>
      <c r="O8" s="47"/>
      <c r="P8" s="47"/>
      <c r="Q8" s="47"/>
      <c r="R8" s="47"/>
      <c r="S8" s="47"/>
      <c r="T8" s="46" t="n">
        <v>1</v>
      </c>
      <c r="U8" s="46" t="n">
        <v>1</v>
      </c>
      <c r="V8" s="46" t="n">
        <v>1</v>
      </c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8"/>
      <c r="AZ8" s="47"/>
      <c r="BA8" s="47"/>
      <c r="BB8" s="47"/>
      <c r="BC8" s="47"/>
      <c r="BD8" s="47"/>
      <c r="BE8" s="47"/>
      <c r="BF8" s="48"/>
      <c r="BG8" s="47"/>
      <c r="BH8" s="47"/>
      <c r="BI8" s="47"/>
      <c r="BJ8" s="47"/>
      <c r="BK8" s="47"/>
      <c r="BL8" s="48"/>
      <c r="BM8" s="49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51" t="n">
        <f aca="false">[1]Netzplan!G9</f>
        <v>2</v>
      </c>
      <c r="H9" s="31" t="str">
        <f aca="false">Netzplan!H9</f>
        <v>2</v>
      </c>
      <c r="I9" s="28" t="n">
        <f aca="false">Netzplan!I9</f>
        <v>0.75</v>
      </c>
      <c r="J9" s="44" t="n">
        <f aca="false">ROUND(G9/(H9*I9),0)</f>
        <v>1</v>
      </c>
      <c r="K9" s="45" t="n">
        <f aca="false">SUM(L9:BM9)</f>
        <v>1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50"/>
      <c r="AA9" s="50"/>
      <c r="AB9" s="50"/>
      <c r="AC9" s="50"/>
      <c r="AD9" s="50" t="n">
        <v>1</v>
      </c>
      <c r="AE9" s="47"/>
      <c r="AF9" s="47"/>
      <c r="AG9" s="50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8"/>
      <c r="AZ9" s="47"/>
      <c r="BA9" s="47"/>
      <c r="BB9" s="47"/>
      <c r="BC9" s="47"/>
      <c r="BD9" s="47"/>
      <c r="BE9" s="47"/>
      <c r="BF9" s="48"/>
      <c r="BG9" s="47"/>
      <c r="BH9" s="47"/>
      <c r="BI9" s="47"/>
      <c r="BJ9" s="47"/>
      <c r="BK9" s="47"/>
      <c r="BL9" s="48"/>
      <c r="BM9" s="49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51" t="n">
        <f aca="false">[1]Netzplan!G10</f>
        <v>2</v>
      </c>
      <c r="H10" s="31" t="str">
        <f aca="false">Netzplan!H10</f>
        <v>2</v>
      </c>
      <c r="I10" s="28" t="n">
        <f aca="false">Netzplan!I10</f>
        <v>0.75</v>
      </c>
      <c r="J10" s="44" t="n">
        <f aca="false">ROUND(G10/(H10*I10),0)</f>
        <v>1</v>
      </c>
      <c r="K10" s="45" t="n">
        <f aca="false">SUM(L10:BM10)</f>
        <v>1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 t="n">
        <v>1</v>
      </c>
      <c r="AH10" s="50"/>
      <c r="AI10" s="50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8"/>
      <c r="AZ10" s="47"/>
      <c r="BA10" s="47"/>
      <c r="BB10" s="47"/>
      <c r="BC10" s="47"/>
      <c r="BD10" s="47"/>
      <c r="BE10" s="47"/>
      <c r="BF10" s="48"/>
      <c r="BG10" s="47"/>
      <c r="BH10" s="47"/>
      <c r="BI10" s="47"/>
      <c r="BJ10" s="47"/>
      <c r="BK10" s="47"/>
      <c r="BL10" s="48"/>
      <c r="BM10" s="49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51" t="n">
        <f aca="false">[1]Netzplan!G11</f>
        <v>2</v>
      </c>
      <c r="H11" s="31" t="str">
        <f aca="false">Netzplan!H11</f>
        <v>2</v>
      </c>
      <c r="I11" s="28" t="n">
        <f aca="false">Netzplan!I11</f>
        <v>0.75</v>
      </c>
      <c r="J11" s="44" t="n">
        <f aca="false">ROUND(G11/(H11*I11),0)</f>
        <v>1</v>
      </c>
      <c r="K11" s="45" t="n">
        <f aca="false">SUM(L11:BM11)</f>
        <v>1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 t="n">
        <v>1</v>
      </c>
      <c r="AI11" s="52"/>
      <c r="AJ11" s="50"/>
      <c r="AK11" s="50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8"/>
      <c r="AZ11" s="47"/>
      <c r="BA11" s="47"/>
      <c r="BB11" s="47"/>
      <c r="BC11" s="47"/>
      <c r="BD11" s="47"/>
      <c r="BE11" s="47"/>
      <c r="BF11" s="48"/>
      <c r="BG11" s="47"/>
      <c r="BH11" s="47"/>
      <c r="BI11" s="47"/>
      <c r="BJ11" s="47"/>
      <c r="BK11" s="47"/>
      <c r="BL11" s="48"/>
      <c r="BM11" s="49"/>
    </row>
    <row r="12" customFormat="false" ht="12.85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51" t="n">
        <f aca="false">[1]Netzplan!G12</f>
        <v>10</v>
      </c>
      <c r="H12" s="31" t="str">
        <f aca="false">Netzplan!H12</f>
        <v>1</v>
      </c>
      <c r="I12" s="28" t="n">
        <f aca="false">Netzplan!I12</f>
        <v>0.5</v>
      </c>
      <c r="J12" s="44" t="n">
        <f aca="false">ROUND(G12/(H12*I12),0)</f>
        <v>20</v>
      </c>
      <c r="K12" s="45" t="n">
        <f aca="false">SUM(L12:BM12)</f>
        <v>20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6" t="n">
        <v>1</v>
      </c>
      <c r="X12" s="47"/>
      <c r="Y12" s="47"/>
      <c r="Z12" s="46" t="n">
        <v>1</v>
      </c>
      <c r="AA12" s="46" t="n">
        <v>1</v>
      </c>
      <c r="AB12" s="46" t="n">
        <v>1</v>
      </c>
      <c r="AC12" s="46" t="n">
        <v>1</v>
      </c>
      <c r="AD12" s="46" t="n">
        <v>1</v>
      </c>
      <c r="AE12" s="47"/>
      <c r="AF12" s="47"/>
      <c r="AG12" s="46" t="n">
        <v>1</v>
      </c>
      <c r="AH12" s="46" t="n">
        <v>1</v>
      </c>
      <c r="AI12" s="46" t="n">
        <v>1</v>
      </c>
      <c r="AJ12" s="46" t="n">
        <v>1</v>
      </c>
      <c r="AK12" s="46" t="n">
        <v>1</v>
      </c>
      <c r="AL12" s="47"/>
      <c r="AM12" s="47"/>
      <c r="AN12" s="46" t="n">
        <v>1</v>
      </c>
      <c r="AO12" s="46" t="n">
        <v>1</v>
      </c>
      <c r="AP12" s="46" t="n">
        <v>1</v>
      </c>
      <c r="AQ12" s="46" t="n">
        <v>1</v>
      </c>
      <c r="AR12" s="46" t="n">
        <v>1</v>
      </c>
      <c r="AS12" s="47"/>
      <c r="AT12" s="47"/>
      <c r="AU12" s="46" t="n">
        <v>1</v>
      </c>
      <c r="AV12" s="46" t="n">
        <v>1</v>
      </c>
      <c r="AW12" s="46" t="n">
        <v>1</v>
      </c>
      <c r="AX12" s="46" t="n">
        <v>1</v>
      </c>
      <c r="AY12" s="48"/>
      <c r="AZ12" s="47"/>
      <c r="BA12" s="47"/>
      <c r="BB12" s="47"/>
      <c r="BC12" s="47"/>
      <c r="BD12" s="47"/>
      <c r="BE12" s="47"/>
      <c r="BF12" s="48"/>
      <c r="BG12" s="47"/>
      <c r="BH12" s="47"/>
      <c r="BI12" s="52"/>
      <c r="BJ12" s="47"/>
      <c r="BK12" s="47"/>
      <c r="BL12" s="48"/>
      <c r="BM12" s="49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51" t="n">
        <f aca="false">[1]Netzplan!G13</f>
        <v>3</v>
      </c>
      <c r="H13" s="31" t="str">
        <f aca="false">Netzplan!H13</f>
        <v>2</v>
      </c>
      <c r="I13" s="28" t="n">
        <f aca="false">Netzplan!I13</f>
        <v>0.75</v>
      </c>
      <c r="J13" s="44" t="n">
        <f aca="false">ROUND(G13/(H13*I13),0)</f>
        <v>2</v>
      </c>
      <c r="K13" s="45" t="n">
        <f aca="false">SUM(L13:BM13)</f>
        <v>2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 t="n">
        <v>1</v>
      </c>
      <c r="AJ13" s="47" t="n">
        <v>1</v>
      </c>
      <c r="AK13" s="52"/>
      <c r="AL13" s="47"/>
      <c r="AM13" s="47"/>
      <c r="AN13" s="50"/>
      <c r="AO13" s="50"/>
      <c r="AP13" s="50"/>
      <c r="AQ13" s="50"/>
      <c r="AR13" s="50"/>
      <c r="AS13" s="47"/>
      <c r="AT13" s="47"/>
      <c r="AU13" s="47"/>
      <c r="AV13" s="47"/>
      <c r="AW13" s="47"/>
      <c r="AX13" s="47"/>
      <c r="AY13" s="48"/>
      <c r="AZ13" s="47"/>
      <c r="BA13" s="47"/>
      <c r="BB13" s="47"/>
      <c r="BC13" s="47"/>
      <c r="BD13" s="47"/>
      <c r="BE13" s="47"/>
      <c r="BF13" s="48"/>
      <c r="BG13" s="47"/>
      <c r="BH13" s="47"/>
      <c r="BI13" s="47"/>
      <c r="BJ13" s="47"/>
      <c r="BK13" s="47"/>
      <c r="BL13" s="48"/>
      <c r="BM13" s="49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51" t="n">
        <f aca="false">[1]Netzplan!G14</f>
        <v>3</v>
      </c>
      <c r="H14" s="31" t="str">
        <f aca="false">Netzplan!H14</f>
        <v>2</v>
      </c>
      <c r="I14" s="28" t="n">
        <f aca="false">Netzplan!I14</f>
        <v>0.75</v>
      </c>
      <c r="J14" s="44" t="n">
        <f aca="false">ROUND(G14/(H14*I14),0)</f>
        <v>2</v>
      </c>
      <c r="K14" s="45" t="n">
        <f aca="false">SUM(L14:BM14)</f>
        <v>2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 t="n">
        <v>1</v>
      </c>
      <c r="AL14" s="47"/>
      <c r="AM14" s="47"/>
      <c r="AN14" s="47" t="n">
        <v>1</v>
      </c>
      <c r="AO14" s="47"/>
      <c r="AP14" s="52"/>
      <c r="AQ14" s="50"/>
      <c r="AR14" s="50"/>
      <c r="AS14" s="47"/>
      <c r="AT14" s="47"/>
      <c r="AU14" s="50"/>
      <c r="AV14" s="50"/>
      <c r="AW14" s="50"/>
      <c r="AX14" s="47"/>
      <c r="AY14" s="48"/>
      <c r="AZ14" s="47"/>
      <c r="BA14" s="47"/>
      <c r="BB14" s="47"/>
      <c r="BC14" s="47"/>
      <c r="BD14" s="47"/>
      <c r="BE14" s="47"/>
      <c r="BF14" s="48"/>
      <c r="BG14" s="47"/>
      <c r="BH14" s="47"/>
      <c r="BI14" s="47"/>
      <c r="BJ14" s="47"/>
      <c r="BK14" s="47"/>
      <c r="BL14" s="48"/>
      <c r="BM14" s="49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51" t="n">
        <f aca="false">[1]Netzplan!G15</f>
        <v>1</v>
      </c>
      <c r="H15" s="31" t="str">
        <f aca="false">Netzplan!H15</f>
        <v>2</v>
      </c>
      <c r="I15" s="28" t="n">
        <f aca="false">Netzplan!I15</f>
        <v>0.75</v>
      </c>
      <c r="J15" s="44" t="n">
        <f aca="false">ROUND(G15/(H15*I15),0)</f>
        <v>1</v>
      </c>
      <c r="K15" s="45" t="n">
        <f aca="false">SUM(L15:BM15)</f>
        <v>1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 t="n">
        <v>1</v>
      </c>
      <c r="AP15" s="47"/>
      <c r="AQ15" s="47"/>
      <c r="AR15" s="47"/>
      <c r="AS15" s="47"/>
      <c r="AT15" s="47"/>
      <c r="AU15" s="47"/>
      <c r="AV15" s="50"/>
      <c r="AW15" s="47"/>
      <c r="AX15" s="47"/>
      <c r="AY15" s="48"/>
      <c r="AZ15" s="47"/>
      <c r="BA15" s="47"/>
      <c r="BB15" s="47"/>
      <c r="BC15" s="47"/>
      <c r="BD15" s="47"/>
      <c r="BE15" s="47"/>
      <c r="BF15" s="48"/>
      <c r="BG15" s="47"/>
      <c r="BH15" s="47"/>
      <c r="BI15" s="47"/>
      <c r="BJ15" s="47"/>
      <c r="BK15" s="47"/>
      <c r="BL15" s="48"/>
      <c r="BM15" s="49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51" t="n">
        <f aca="false">[1]Netzplan!G16</f>
        <v>5</v>
      </c>
      <c r="H16" s="31" t="str">
        <f aca="false">Netzplan!H16</f>
        <v>2</v>
      </c>
      <c r="I16" s="28" t="n">
        <f aca="false">Netzplan!I16</f>
        <v>0.75</v>
      </c>
      <c r="J16" s="44" t="n">
        <f aca="false">ROUND(G16/(H16*I16),0)</f>
        <v>3</v>
      </c>
      <c r="K16" s="45" t="n">
        <f aca="false">SUM(L16:BM16)</f>
        <v>3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0" t="n">
        <v>1</v>
      </c>
      <c r="AQ16" s="47" t="n">
        <v>1</v>
      </c>
      <c r="AR16" s="47" t="n">
        <v>1</v>
      </c>
      <c r="AS16" s="47"/>
      <c r="AT16" s="47"/>
      <c r="AU16" s="47"/>
      <c r="AV16" s="47"/>
      <c r="AW16" s="50"/>
      <c r="AX16" s="50"/>
      <c r="AY16" s="48"/>
      <c r="AZ16" s="47"/>
      <c r="BA16" s="47"/>
      <c r="BB16" s="50"/>
      <c r="BC16" s="50"/>
      <c r="BD16" s="50"/>
      <c r="BE16" s="47"/>
      <c r="BF16" s="48"/>
      <c r="BG16" s="47"/>
      <c r="BH16" s="47"/>
      <c r="BI16" s="47"/>
      <c r="BJ16" s="52"/>
      <c r="BK16" s="47"/>
      <c r="BL16" s="48"/>
      <c r="BM16" s="49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53" t="n">
        <f aca="false">[1]Netzplan!G17</f>
        <v>1</v>
      </c>
      <c r="H17" s="31" t="str">
        <f aca="false">Netzplan!H17</f>
        <v>1</v>
      </c>
      <c r="I17" s="28" t="n">
        <f aca="false">Netzplan!I17</f>
        <v>1</v>
      </c>
      <c r="J17" s="44" t="n">
        <f aca="false">ROUND(G17/(H17*I17),0)</f>
        <v>1</v>
      </c>
      <c r="K17" s="45" t="n">
        <f aca="false">SUM(L17:BM17)</f>
        <v>1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5"/>
      <c r="AZ17" s="54"/>
      <c r="BA17" s="54"/>
      <c r="BB17" s="46" t="n">
        <v>1</v>
      </c>
      <c r="BC17" s="50"/>
      <c r="BD17" s="54"/>
      <c r="BE17" s="54"/>
      <c r="BF17" s="55"/>
      <c r="BG17" s="54"/>
      <c r="BH17" s="54"/>
      <c r="BI17" s="54"/>
      <c r="BJ17" s="54"/>
      <c r="BK17" s="54"/>
      <c r="BL17" s="55"/>
      <c r="BM17" s="56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AV15:BM15 L10:AH12 BF12:BH12 BJ12:BM12 BK16:BM16 L13:AJ13 L14:AO14 L15:AT15 L17:BM17 AI10:BM10 AJ11:BM11 AL13:BM13 AQ14:BM14 AW16:BI16 L16:AO16 AQ16:AU16 L1:BM9 AI12:BA12">
    <cfRule type="expression" priority="2" aboveAverage="0" equalAverage="0" bottom="0" percent="0" rank="0" text="" dxfId="1">
      <formula>IF(OR(WEEKDAY(L$1)=7,WEEKDAY(L$1)=1),1,0)</formula>
    </cfRule>
  </conditionalFormatting>
  <conditionalFormatting sqref="L2:BM17">
    <cfRule type="cellIs" priority="3" operator="equal" aboveAverage="0" equalAverage="0" bottom="0" percent="0" rank="0" text="" dxfId="2">
      <formula>1</formula>
    </cfRule>
  </conditionalFormatting>
  <conditionalFormatting sqref="K2:K17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2021-11-25T21:31:34Z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