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MV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<sst xmlns="http://schemas.openxmlformats.org/spreadsheetml/2006/main" count="266" uniqueCount="68">
  <si>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</si>
  <si>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</si>
  <si>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</si>
  <si>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</si>
  <si>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</si>
  <si>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K(%)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</si>
  <si>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</si>
  <si>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</si>
  <si>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</si>
  <si>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</si>
  <si>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</si>
  <si>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</si>
  <si>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</si>
  <si>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</si>
  <si>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</si>
  <si>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</si>
  <si>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</si>
  <si>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</si>
  <si>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</si>
  <si>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</si>
  <si>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Dauer = Aufwand (PT) / (Anzahl Personen * Kapazität (%))</t>
  </si>
  <si>
    <t xml:space="preserve">I</t>
  </si>
  <si>
    <t xml:space="preserve">Gesamtpuffer (GP) = SAZ – FAZ = SEZ – FEZ</t>
  </si>
  <si>
    <t xml:space="preserve"> </t>
  </si>
  <si>
    <t xml:space="preserve">J</t>
  </si>
  <si>
    <t xml:space="preserve">Freier Puffer (FP) = kleinste FAZ der Nachfolger – FEZ</t>
  </si>
  <si>
    <t xml:space="preserve">Personentage (PT) = Wie lange braucht eine Person</t>
  </si>
  <si>
    <t xml:space="preserve">L</t>
  </si>
  <si>
    <t xml:space="preserve">kritischer Pfad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</si>
  <si>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</si>
  <si>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</si>
  <si>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</si>
  <si>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</si>
  <si>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</si>
  <si>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</si>
  <si>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</si>
  <si>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</si>
  <si>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</si>
  <si>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</si>
  <si>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</si>
  <si>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</si>
  <si>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</si>
  <si>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</si>
  <si>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</si>
  <si>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</si>
  <si>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</si>
  <si>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</si>
  <si>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</si>
  <si>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</si>
  <si>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</si>
  <si>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</si>
  <si>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</si>
  <si>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FP = kleinste FAZ(Nachfolger)- FEZ</t>
  </si>
  <si>
    <t xml:space="preserve">Datum</t>
  </si>
  <si>
    <t xml:space="preserve">Feiertag</t>
  </si>
  <si>
    <t xml:space="preserve">Neujahr</t>
  </si>
  <si>
    <t xml:space="preserve">Gründonnerstag</t>
  </si>
  <si>
    <t xml:space="preserve">Karfreitag</t>
  </si>
  <si>
    <t xml:space="preserve">Ostersonntag</t>
  </si>
  <si>
    <t xml:space="preserve">Ostermontag</t>
  </si>
  <si>
    <t xml:space="preserve">Tag der Arbeit</t>
  </si>
  <si>
    <t xml:space="preserve">Christi Himmelfahrt</t>
  </si>
  <si>
    <t xml:space="preserve">Pfingstsonntag</t>
  </si>
  <si>
    <t xml:space="preserve">Pfingstmontag</t>
  </si>
  <si>
    <t xml:space="preserve">Tag der Deutschen Einheit</t>
  </si>
  <si>
    <t xml:space="preserve">Reformationstag</t>
  </si>
  <si>
    <t xml:space="preserve">1. Weihnachtsfeiertag</t>
  </si>
  <si>
    <t xml:space="preserve">2. Weihnachtsfeiertag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</si>
</sst>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 %"/>
    <numFmt numFmtId="166" formatCode="General"/>
    <numFmt numFmtId="167" formatCode="@"/>
    <numFmt numFmtId="168" formatCode="[$-F800]dddd&quot;, &quot;mmmm\ dd&quot;, &quot;yy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3465A4"/>
      </patternFill>
    </fill>
    <fill>
      <patternFill patternType="solid">
        <fgColor rgb="FF81D41A"/>
        <bgColor rgb="FFA9D18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8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3">
    <dxf>
      <font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67"/>
  <sheetViews>
    <sheetView showFormulas="false" showGridLines="true" showRowColHeaders="true" showZeros="true" rightToLeft="false" tabSelected="true" showOutlineSymbols="true" defaultGridColor="true" view="normal" topLeftCell="A4" colorId="64" zoomScale="130" zoomScaleNormal="130" zoomScalePageLayoutView="100" workbookViewId="0">
      <selection pane="topLeft" activeCell="AN11" activeCellId="0" sqref="AN11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0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1</v>
      </c>
      <c r="I2" s="7" t="n">
        <v>1</v>
      </c>
      <c r="J2" s="8" t="n">
        <v>1</v>
      </c>
      <c r="K2" s="4" t="n">
        <f aca="false">ROUNDUP(H2/(I2*J2),0)</f>
        <v>1</v>
      </c>
      <c r="L2" s="9" t="n">
        <f aca="false">SUM($M2:$BN2)</f>
        <v>0</v>
      </c>
      <c r="O2" s="10" t="s">
        <v>11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15</v>
      </c>
      <c r="I3" s="7" t="n">
        <v>2</v>
      </c>
      <c r="J3" s="8" t="n">
        <v>0.6</v>
      </c>
      <c r="K3" s="4" t="n">
        <f aca="false">ROUNDUP(H3/(I3*J3),0)</f>
        <v>13</v>
      </c>
      <c r="L3" s="9" t="n">
        <f aca="false">SUM($M3:$BN3)</f>
        <v>0</v>
      </c>
      <c r="O3" s="13" t="s">
        <v>12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12</v>
      </c>
      <c r="I4" s="7" t="n">
        <v>2</v>
      </c>
      <c r="J4" s="8" t="n">
        <v>0.4</v>
      </c>
      <c r="K4" s="4" t="n">
        <f aca="false">ROUNDUP(H4/(I4*J4),0)</f>
        <v>15</v>
      </c>
      <c r="L4" s="9" t="n">
        <f aca="false">SUM($M4:$BN4)</f>
        <v>0</v>
      </c>
      <c r="O4" s="14" t="s">
        <v>15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9</v>
      </c>
      <c r="I5" s="7" t="n">
        <v>1</v>
      </c>
      <c r="J5" s="8" t="n">
        <v>1</v>
      </c>
      <c r="K5" s="4" t="n">
        <f aca="false">ROUNDUP(H5/(I5*J5),0)</f>
        <v>9</v>
      </c>
      <c r="L5" s="9" t="n">
        <f aca="false">SUM($M5:$BN5)</f>
        <v>0</v>
      </c>
      <c r="N5" s="15"/>
      <c r="O5" s="16" t="s">
        <v>17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5</v>
      </c>
      <c r="I6" s="7" t="n">
        <v>1</v>
      </c>
      <c r="J6" s="8" t="n">
        <v>1</v>
      </c>
      <c r="K6" s="4" t="n">
        <f aca="false">ROUNDUP(H6/(I6*J6),0)</f>
        <v>5</v>
      </c>
      <c r="L6" s="9" t="n">
        <f aca="false">SUM($M6:$BN6)</f>
        <v>0</v>
      </c>
      <c r="O6" s="17" t="s">
        <v>19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8" t="s">
        <v>20</v>
      </c>
      <c r="AF6" s="18"/>
      <c r="AG6" s="18"/>
      <c r="AH6" s="18"/>
      <c r="AI6" s="18"/>
      <c r="AJ6" s="19"/>
      <c r="AK6" s="19"/>
      <c r="AL6" s="19"/>
      <c r="AM6" s="19"/>
      <c r="AN6" s="19"/>
      <c r="AO6" s="19"/>
      <c r="AP6" s="19"/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21</v>
      </c>
      <c r="F7" s="6"/>
      <c r="G7" s="6"/>
      <c r="H7" s="4" t="n">
        <v>8</v>
      </c>
      <c r="I7" s="7" t="n">
        <v>1</v>
      </c>
      <c r="J7" s="8" t="n">
        <v>1</v>
      </c>
      <c r="K7" s="4" t="n">
        <f aca="false">ROUNDUP(H7/(I7*J7),0)</f>
        <v>8</v>
      </c>
      <c r="L7" s="9" t="n">
        <f aca="false">SUM($M7:$BN7)</f>
        <v>0</v>
      </c>
      <c r="O7" s="20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24</v>
      </c>
      <c r="F8" s="6" t="s">
        <v>23</v>
      </c>
      <c r="G8" s="6"/>
      <c r="H8" s="4" t="n">
        <v>5</v>
      </c>
      <c r="I8" s="7" t="n">
        <v>1</v>
      </c>
      <c r="J8" s="8" t="n">
        <v>1</v>
      </c>
      <c r="K8" s="4" t="n">
        <f aca="false">ROUNDUP(H8/(I8*J8),0)</f>
        <v>5</v>
      </c>
      <c r="L8" s="9" t="n">
        <f aca="false">SUM($M8:$BN8)</f>
        <v>0</v>
      </c>
      <c r="O8" s="21" t="s">
        <v>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12.75" hidden="false" customHeight="false" outlineLevel="0" collapsed="false">
      <c r="A9" s="4" t="s">
        <v>18</v>
      </c>
      <c r="B9" s="12" t="s">
        <v>13</v>
      </c>
      <c r="C9" s="12"/>
      <c r="D9" s="12"/>
      <c r="E9" s="6" t="s">
        <v>7</v>
      </c>
      <c r="F9" s="6"/>
      <c r="G9" s="6"/>
      <c r="H9" s="4" t="n">
        <v>6</v>
      </c>
      <c r="I9" s="7" t="n">
        <v>1</v>
      </c>
      <c r="J9" s="8" t="n">
        <v>1</v>
      </c>
      <c r="K9" s="4" t="n">
        <f aca="false">ROUNDUP(H9/(I9*J9),0)</f>
        <v>6</v>
      </c>
      <c r="L9" s="9" t="n">
        <f aca="false">SUM($M9:$BN9)</f>
        <v>0</v>
      </c>
    </row>
    <row r="10" customFormat="false" ht="12.75" hidden="false" customHeight="false" outlineLevel="0" collapsed="false">
      <c r="A10" s="4" t="s">
        <v>21</v>
      </c>
      <c r="B10" s="12" t="s">
        <v>14</v>
      </c>
      <c r="C10" s="12"/>
      <c r="D10" s="12"/>
      <c r="E10" s="6" t="s">
        <v>7</v>
      </c>
      <c r="F10" s="6"/>
      <c r="G10" s="6"/>
      <c r="H10" s="4" t="n">
        <v>5</v>
      </c>
      <c r="I10" s="7" t="n">
        <v>1</v>
      </c>
      <c r="J10" s="8" t="n">
        <v>1</v>
      </c>
      <c r="K10" s="4" t="n">
        <f aca="false">ROUNDUP(H10/(I10*J10),0)</f>
        <v>5</v>
      </c>
      <c r="L10" s="9" t="n">
        <f aca="false">SUM($M10:$BN10)</f>
        <v>0</v>
      </c>
      <c r="O10" s="22" t="s">
        <v>26</v>
      </c>
    </row>
    <row r="11" customFormat="false" ht="12.75" hidden="false" customHeight="false" outlineLevel="0" collapsed="false">
      <c r="A11" s="4" t="s">
        <v>24</v>
      </c>
      <c r="B11" s="12" t="s">
        <v>16</v>
      </c>
      <c r="C11" s="12"/>
      <c r="D11" s="12"/>
      <c r="E11" s="6" t="s">
        <v>27</v>
      </c>
      <c r="F11" s="6"/>
      <c r="G11" s="6"/>
      <c r="H11" s="4" t="n">
        <v>4</v>
      </c>
      <c r="I11" s="7" t="n">
        <v>1</v>
      </c>
      <c r="J11" s="8" t="n">
        <v>1</v>
      </c>
      <c r="K11" s="4" t="n">
        <f aca="false">ROUNDUP(H11/(I11*J11),0)</f>
        <v>4</v>
      </c>
      <c r="L11" s="9" t="n">
        <f aca="false">SUM($M11:$BN11)</f>
        <v>0</v>
      </c>
    </row>
    <row r="12" customFormat="false" ht="12" hidden="false" customHeight="true" outlineLevel="0" collapsed="false">
      <c r="A12" s="4" t="s">
        <v>7</v>
      </c>
      <c r="B12" s="12" t="s">
        <v>18</v>
      </c>
      <c r="C12" s="12" t="s">
        <v>21</v>
      </c>
      <c r="D12" s="12"/>
      <c r="E12" s="6" t="s">
        <v>27</v>
      </c>
      <c r="F12" s="6"/>
      <c r="G12" s="6"/>
      <c r="H12" s="4" t="n">
        <v>2</v>
      </c>
      <c r="I12" s="7" t="n">
        <v>1</v>
      </c>
      <c r="J12" s="8" t="n">
        <v>1</v>
      </c>
      <c r="K12" s="4" t="n">
        <f aca="false">ROUNDUP(H12/(I12*J12),0)</f>
        <v>2</v>
      </c>
      <c r="L12" s="9" t="n">
        <f aca="false">SUM($M12:$BN12)</f>
        <v>0</v>
      </c>
    </row>
    <row r="13" customFormat="false" ht="12.75" hidden="false" customHeight="false" outlineLevel="0" collapsed="false">
      <c r="A13" s="4" t="s">
        <v>27</v>
      </c>
      <c r="B13" s="12" t="s">
        <v>24</v>
      </c>
      <c r="C13" s="12" t="s">
        <v>7</v>
      </c>
      <c r="D13" s="12"/>
      <c r="E13" s="6"/>
      <c r="F13" s="6"/>
      <c r="G13" s="6"/>
      <c r="H13" s="4" t="n">
        <v>2</v>
      </c>
      <c r="I13" s="7" t="n">
        <v>1</v>
      </c>
      <c r="J13" s="8" t="n">
        <v>1</v>
      </c>
      <c r="K13" s="4" t="n">
        <f aca="false">ROUNDUP(H13/(I13*J13),0)</f>
        <v>2</v>
      </c>
      <c r="L13" s="9" t="n">
        <f aca="false">SUM($M13:$BN13)</f>
        <v>0</v>
      </c>
    </row>
    <row r="15" customFormat="false" ht="12.75" hidden="false" customHeight="false" outlineLevel="0" collapsed="false">
      <c r="A15" s="23" t="n">
        <v>0</v>
      </c>
      <c r="B15" s="24"/>
      <c r="C15" s="25" t="n">
        <f aca="false">A15+A17</f>
        <v>1</v>
      </c>
      <c r="F15" s="23" t="n">
        <f aca="false">C15</f>
        <v>1</v>
      </c>
      <c r="G15" s="24"/>
      <c r="H15" s="25" t="n">
        <f aca="false">F15+F17</f>
        <v>14</v>
      </c>
      <c r="K15" s="23" t="n">
        <f aca="false">H15</f>
        <v>14</v>
      </c>
      <c r="L15" s="24"/>
      <c r="M15" s="25" t="n">
        <f aca="false">K15+K17</f>
        <v>23</v>
      </c>
      <c r="P15" s="23" t="n">
        <f aca="false">M15</f>
        <v>23</v>
      </c>
      <c r="Q15" s="24"/>
      <c r="R15" s="25" t="n">
        <f aca="false">P15+P17</f>
        <v>28</v>
      </c>
      <c r="U15" s="23" t="n">
        <f aca="false">R15</f>
        <v>28</v>
      </c>
      <c r="V15" s="24"/>
      <c r="W15" s="25" t="n">
        <f aca="false">U15+U17</f>
        <v>32</v>
      </c>
      <c r="Z15" s="23" t="n">
        <f aca="false">MAX(W15,W20)</f>
        <v>32</v>
      </c>
      <c r="AA15" s="24"/>
      <c r="AB15" s="25" t="n">
        <f aca="false">Z15+Z17</f>
        <v>34</v>
      </c>
    </row>
    <row r="16" customFormat="false" ht="12.75" hidden="false" customHeight="false" outlineLevel="0" collapsed="false">
      <c r="A16" s="26" t="s">
        <v>8</v>
      </c>
      <c r="B16" s="26"/>
      <c r="C16" s="26"/>
      <c r="D16" s="27"/>
      <c r="E16" s="28"/>
      <c r="F16" s="26" t="s">
        <v>9</v>
      </c>
      <c r="G16" s="26"/>
      <c r="H16" s="26"/>
      <c r="I16" s="27"/>
      <c r="J16" s="28"/>
      <c r="K16" s="26" t="s">
        <v>6</v>
      </c>
      <c r="L16" s="26"/>
      <c r="M16" s="26"/>
      <c r="N16" s="27"/>
      <c r="O16" s="28"/>
      <c r="P16" s="26" t="s">
        <v>16</v>
      </c>
      <c r="Q16" s="26"/>
      <c r="R16" s="26"/>
      <c r="S16" s="27"/>
      <c r="T16" s="28"/>
      <c r="U16" s="26" t="s">
        <v>24</v>
      </c>
      <c r="V16" s="26"/>
      <c r="W16" s="26"/>
      <c r="X16" s="27"/>
      <c r="Y16" s="28"/>
      <c r="Z16" s="26" t="s">
        <v>27</v>
      </c>
      <c r="AA16" s="26"/>
      <c r="AB16" s="26"/>
    </row>
    <row r="17" customFormat="false" ht="12.75" hidden="false" customHeight="false" outlineLevel="0" collapsed="false">
      <c r="A17" s="29" t="n">
        <f aca="false">VLOOKUP(A16,$A$2:$K$13,11)</f>
        <v>1</v>
      </c>
      <c r="B17" s="30" t="n">
        <f aca="false">C18-C15</f>
        <v>0</v>
      </c>
      <c r="C17" s="31"/>
      <c r="D17" s="32"/>
      <c r="F17" s="29" t="n">
        <f aca="false">VLOOKUP(F16,$A$2:$K$13,11)</f>
        <v>13</v>
      </c>
      <c r="G17" s="30" t="n">
        <f aca="false">H18-H15</f>
        <v>0</v>
      </c>
      <c r="H17" s="31"/>
      <c r="K17" s="29" t="n">
        <f aca="false">VLOOKUP(K16,$A$2:$K$13,11)</f>
        <v>9</v>
      </c>
      <c r="L17" s="30" t="n">
        <f aca="false">M18-M15</f>
        <v>0</v>
      </c>
      <c r="M17" s="31"/>
      <c r="P17" s="29" t="n">
        <f aca="false">VLOOKUP(P16,$A$2:$K$13,11)</f>
        <v>5</v>
      </c>
      <c r="Q17" s="30" t="n">
        <f aca="false">R18-R15</f>
        <v>0</v>
      </c>
      <c r="R17" s="31"/>
      <c r="U17" s="29" t="n">
        <f aca="false">VLOOKUP(U16,$A$2:$K$13,11)</f>
        <v>4</v>
      </c>
      <c r="V17" s="30" t="n">
        <f aca="false">W18-W15</f>
        <v>0</v>
      </c>
      <c r="W17" s="31"/>
      <c r="Y17" s="33"/>
      <c r="Z17" s="29" t="n">
        <f aca="false">VLOOKUP(Z16,$A$2:$K$13,11)</f>
        <v>2</v>
      </c>
      <c r="AA17" s="30" t="n">
        <f aca="false">AB18-AB15</f>
        <v>0</v>
      </c>
      <c r="AB17" s="31"/>
      <c r="AD17" s="22" t="s">
        <v>28</v>
      </c>
    </row>
    <row r="18" customFormat="false" ht="12.75" hidden="false" customHeight="false" outlineLevel="0" collapsed="false">
      <c r="A18" s="34" t="n">
        <f aca="false">C18-A17</f>
        <v>0</v>
      </c>
      <c r="B18" s="24"/>
      <c r="C18" s="35" t="n">
        <f aca="false">MIN(F18,F23)</f>
        <v>1</v>
      </c>
      <c r="D18" s="36"/>
      <c r="F18" s="34" t="n">
        <f aca="false">H18-F17</f>
        <v>1</v>
      </c>
      <c r="G18" s="24"/>
      <c r="H18" s="35" t="n">
        <f aca="false">K18</f>
        <v>14</v>
      </c>
      <c r="K18" s="34" t="n">
        <f aca="false">M18-K17</f>
        <v>14</v>
      </c>
      <c r="L18" s="24"/>
      <c r="M18" s="35" t="n">
        <f aca="false">P18</f>
        <v>23</v>
      </c>
      <c r="P18" s="34" t="n">
        <f aca="false">R18-P17</f>
        <v>23</v>
      </c>
      <c r="Q18" s="24"/>
      <c r="R18" s="35" t="n">
        <f aca="false">U18</f>
        <v>28</v>
      </c>
      <c r="U18" s="34" t="n">
        <f aca="false">W18-U17</f>
        <v>28</v>
      </c>
      <c r="V18" s="24"/>
      <c r="W18" s="35" t="n">
        <f aca="false">Z18</f>
        <v>32</v>
      </c>
      <c r="X18" s="37"/>
      <c r="Z18" s="34" t="n">
        <f aca="false">AB18-Z17</f>
        <v>32</v>
      </c>
      <c r="AA18" s="24"/>
      <c r="AB18" s="35" t="n">
        <f aca="false">AB15</f>
        <v>34</v>
      </c>
    </row>
    <row r="19" customFormat="false" ht="12.75" hidden="false" customHeight="false" outlineLevel="0" collapsed="false">
      <c r="D19" s="37"/>
      <c r="X19" s="37"/>
    </row>
    <row r="20" customFormat="false" ht="12.75" hidden="false" customHeight="false" outlineLevel="0" collapsed="false">
      <c r="D20" s="37"/>
      <c r="F20" s="23" t="n">
        <f aca="false">C15</f>
        <v>1</v>
      </c>
      <c r="G20" s="24"/>
      <c r="H20" s="25" t="n">
        <f aca="false">F20+F22</f>
        <v>16</v>
      </c>
      <c r="K20" s="23" t="n">
        <f aca="false">H20</f>
        <v>16</v>
      </c>
      <c r="L20" s="24"/>
      <c r="M20" s="25" t="n">
        <f aca="false">K20+K22</f>
        <v>21</v>
      </c>
      <c r="P20" s="23" t="n">
        <f aca="false">M20</f>
        <v>21</v>
      </c>
      <c r="Q20" s="24"/>
      <c r="R20" s="25" t="n">
        <f aca="false">P20+P22</f>
        <v>27</v>
      </c>
      <c r="U20" s="23" t="n">
        <f aca="false">MAX(R20,R25)</f>
        <v>29</v>
      </c>
      <c r="V20" s="24"/>
      <c r="W20" s="25" t="n">
        <f aca="false">U20+U22</f>
        <v>31</v>
      </c>
      <c r="X20" s="37"/>
    </row>
    <row r="21" customFormat="false" ht="12.75" hidden="false" customHeight="false" outlineLevel="0" collapsed="false">
      <c r="D21" s="37"/>
      <c r="E21" s="38"/>
      <c r="F21" s="26" t="s">
        <v>10</v>
      </c>
      <c r="G21" s="26"/>
      <c r="H21" s="26"/>
      <c r="I21" s="27"/>
      <c r="J21" s="28"/>
      <c r="K21" s="26" t="s">
        <v>13</v>
      </c>
      <c r="L21" s="26"/>
      <c r="M21" s="26"/>
      <c r="N21" s="27"/>
      <c r="O21" s="28"/>
      <c r="P21" s="26" t="s">
        <v>18</v>
      </c>
      <c r="Q21" s="26"/>
      <c r="R21" s="26"/>
      <c r="S21" s="27"/>
      <c r="T21" s="28"/>
      <c r="U21" s="26" t="s">
        <v>7</v>
      </c>
      <c r="V21" s="26"/>
      <c r="W21" s="26"/>
      <c r="X21" s="39"/>
    </row>
    <row r="22" customFormat="false" ht="12.75" hidden="false" customHeight="false" outlineLevel="0" collapsed="false">
      <c r="F22" s="29" t="n">
        <f aca="false">VLOOKUP(F21,$A$2:$K$13,11)</f>
        <v>15</v>
      </c>
      <c r="G22" s="30" t="n">
        <f aca="false">H23-H20</f>
        <v>1</v>
      </c>
      <c r="H22" s="31"/>
      <c r="I22" s="32"/>
      <c r="K22" s="29" t="n">
        <f aca="false">VLOOKUP(K21,$A$2:$K$13,11)</f>
        <v>5</v>
      </c>
      <c r="L22" s="30" t="n">
        <f aca="false">M23-M20</f>
        <v>3</v>
      </c>
      <c r="M22" s="31"/>
      <c r="P22" s="29" t="n">
        <f aca="false">VLOOKUP(P21,$A$2:$K$13,11)</f>
        <v>6</v>
      </c>
      <c r="Q22" s="30" t="n">
        <f aca="false">R23-R20</f>
        <v>3</v>
      </c>
      <c r="R22" s="31"/>
      <c r="T22" s="28"/>
      <c r="U22" s="29" t="n">
        <f aca="false">VLOOKUP(U21,$A$2:$K$13,11)</f>
        <v>2</v>
      </c>
      <c r="V22" s="30" t="n">
        <f aca="false">W23-W20</f>
        <v>1</v>
      </c>
      <c r="W22" s="31"/>
    </row>
    <row r="23" customFormat="false" ht="12.75" hidden="false" customHeight="false" outlineLevel="0" collapsed="false">
      <c r="F23" s="34" t="n">
        <f aca="false">H23-F22</f>
        <v>2</v>
      </c>
      <c r="G23" s="24"/>
      <c r="H23" s="35" t="n">
        <f aca="false">MIN(K23,K28)</f>
        <v>17</v>
      </c>
      <c r="I23" s="36"/>
      <c r="K23" s="34" t="n">
        <f aca="false">M23-K22</f>
        <v>19</v>
      </c>
      <c r="L23" s="24"/>
      <c r="M23" s="35" t="n">
        <f aca="false">P23</f>
        <v>24</v>
      </c>
      <c r="P23" s="34" t="n">
        <f aca="false">R23-P22</f>
        <v>24</v>
      </c>
      <c r="Q23" s="24"/>
      <c r="R23" s="35" t="n">
        <f aca="false">U23</f>
        <v>30</v>
      </c>
      <c r="S23" s="37"/>
      <c r="U23" s="34" t="n">
        <f aca="false">W23-U22</f>
        <v>30</v>
      </c>
      <c r="V23" s="24"/>
      <c r="W23" s="35" t="n">
        <f aca="false">Z18</f>
        <v>32</v>
      </c>
    </row>
    <row r="24" customFormat="false" ht="12.75" hidden="false" customHeight="false" outlineLevel="0" collapsed="false">
      <c r="I24" s="37"/>
      <c r="S24" s="37"/>
    </row>
    <row r="25" customFormat="false" ht="12.75" hidden="false" customHeight="false" outlineLevel="0" collapsed="false">
      <c r="I25" s="37"/>
      <c r="K25" s="23" t="n">
        <f aca="false">H20</f>
        <v>16</v>
      </c>
      <c r="L25" s="24"/>
      <c r="M25" s="25" t="n">
        <f aca="false">K25+K27</f>
        <v>24</v>
      </c>
      <c r="P25" s="23" t="n">
        <f aca="false">M25</f>
        <v>24</v>
      </c>
      <c r="Q25" s="24"/>
      <c r="R25" s="25" t="n">
        <f aca="false">P25+P27</f>
        <v>29</v>
      </c>
      <c r="S25" s="37"/>
    </row>
    <row r="26" customFormat="false" ht="12.75" hidden="false" customHeight="false" outlineLevel="0" collapsed="false">
      <c r="I26" s="37"/>
      <c r="J26" s="38"/>
      <c r="K26" s="26" t="s">
        <v>14</v>
      </c>
      <c r="L26" s="26"/>
      <c r="M26" s="26"/>
      <c r="N26" s="27"/>
      <c r="O26" s="28"/>
      <c r="P26" s="26" t="s">
        <v>21</v>
      </c>
      <c r="Q26" s="26"/>
      <c r="R26" s="26"/>
      <c r="S26" s="39"/>
    </row>
    <row r="27" customFormat="false" ht="12.75" hidden="false" customHeight="false" outlineLevel="0" collapsed="false">
      <c r="K27" s="29" t="n">
        <f aca="false">VLOOKUP(K26,$A$2:$K$13,11)</f>
        <v>8</v>
      </c>
      <c r="L27" s="30" t="n">
        <f aca="false">M28-M25</f>
        <v>1</v>
      </c>
      <c r="M27" s="31"/>
      <c r="P27" s="29" t="n">
        <f aca="false">VLOOKUP(P26,$A$2:$K$13,11)</f>
        <v>5</v>
      </c>
      <c r="Q27" s="30" t="n">
        <f aca="false">R28-R25</f>
        <v>1</v>
      </c>
      <c r="R27" s="31"/>
    </row>
    <row r="28" customFormat="false" ht="12.75" hidden="false" customHeight="false" outlineLevel="0" collapsed="false">
      <c r="K28" s="34" t="n">
        <f aca="false">M28-K27</f>
        <v>17</v>
      </c>
      <c r="L28" s="24"/>
      <c r="M28" s="35" t="n">
        <f aca="false">P28</f>
        <v>25</v>
      </c>
      <c r="P28" s="34" t="n">
        <f aca="false">R28-P27</f>
        <v>25</v>
      </c>
      <c r="Q28" s="24"/>
      <c r="R28" s="35" t="n">
        <f aca="false">U23</f>
        <v>30</v>
      </c>
    </row>
    <row r="35" customFormat="false" ht="52.95" hidden="false" customHeight="false" outlineLevel="0" collapsed="false">
      <c r="A35" s="40" t="s">
        <v>29</v>
      </c>
      <c r="C35" s="41" t="s">
        <v>30</v>
      </c>
    </row>
    <row r="36" customFormat="false" ht="12.75" hidden="false" customHeight="false" outlineLevel="0" collapsed="false">
      <c r="A36" s="23" t="s">
        <v>31</v>
      </c>
      <c r="B36" s="24"/>
      <c r="C36" s="25" t="s">
        <v>32</v>
      </c>
      <c r="D36" s="22" t="s">
        <v>33</v>
      </c>
      <c r="H36" s="42" t="s">
        <v>34</v>
      </c>
      <c r="I36" s="42"/>
      <c r="J36" s="42"/>
      <c r="K36" s="42"/>
      <c r="L36" s="42"/>
      <c r="M36" s="42"/>
      <c r="N36" s="42"/>
      <c r="O36" s="42"/>
      <c r="P36" s="42"/>
    </row>
    <row r="37" customFormat="false" ht="12.75" hidden="false" customHeight="false" outlineLevel="0" collapsed="false">
      <c r="A37" s="26" t="s">
        <v>0</v>
      </c>
      <c r="B37" s="26"/>
      <c r="C37" s="26"/>
      <c r="H37" s="42" t="s">
        <v>35</v>
      </c>
      <c r="I37" s="42"/>
      <c r="J37" s="42"/>
      <c r="K37" s="42"/>
      <c r="L37" s="42"/>
      <c r="M37" s="42"/>
      <c r="N37" s="42"/>
      <c r="O37" s="42"/>
      <c r="P37" s="42"/>
    </row>
    <row r="38" customFormat="false" ht="12.75" hidden="false" customHeight="false" outlineLevel="0" collapsed="false">
      <c r="A38" s="29" t="s">
        <v>6</v>
      </c>
      <c r="B38" s="43" t="s">
        <v>36</v>
      </c>
      <c r="C38" s="44" t="s">
        <v>37</v>
      </c>
      <c r="D38" s="22" t="s">
        <v>38</v>
      </c>
      <c r="H38" s="42" t="s">
        <v>39</v>
      </c>
      <c r="I38" s="42"/>
      <c r="J38" s="42"/>
      <c r="K38" s="42"/>
      <c r="L38" s="42"/>
      <c r="M38" s="42"/>
      <c r="N38" s="42"/>
      <c r="O38" s="42"/>
      <c r="P38" s="42"/>
    </row>
    <row r="39" customFormat="false" ht="12.75" hidden="false" customHeight="false" outlineLevel="0" collapsed="false">
      <c r="A39" s="34" t="s">
        <v>40</v>
      </c>
      <c r="B39" s="24"/>
      <c r="C39" s="35" t="s">
        <v>41</v>
      </c>
      <c r="D39" s="22" t="s">
        <v>42</v>
      </c>
      <c r="H39" s="42" t="s">
        <v>43</v>
      </c>
      <c r="I39" s="42"/>
      <c r="J39" s="42"/>
      <c r="K39" s="42"/>
      <c r="L39" s="42"/>
      <c r="M39" s="42"/>
      <c r="N39" s="42"/>
      <c r="O39" s="42"/>
      <c r="P39" s="42"/>
    </row>
    <row r="41" customFormat="false" ht="12.75" hidden="false" customHeight="false" outlineLevel="0" collapsed="false">
      <c r="J41" s="45"/>
      <c r="K41" s="45"/>
    </row>
    <row r="42" customFormat="false" ht="12.75" hidden="false" customHeight="false" outlineLevel="0" collapsed="false">
      <c r="J42" s="46"/>
      <c r="K42" s="45"/>
    </row>
    <row r="43" customFormat="false" ht="12.75" hidden="false" customHeight="false" outlineLevel="0" collapsed="false">
      <c r="J43" s="47"/>
      <c r="K43" s="45"/>
    </row>
    <row r="44" customFormat="false" ht="12.75" hidden="false" customHeight="false" outlineLevel="0" collapsed="false">
      <c r="J44" s="46"/>
      <c r="K44" s="45"/>
    </row>
    <row r="45" customFormat="false" ht="12.75" hidden="false" customHeight="false" outlineLevel="0" collapsed="false">
      <c r="J45" s="46"/>
      <c r="K45" s="45"/>
    </row>
    <row r="46" customFormat="false" ht="12.75" hidden="false" customHeight="false" outlineLevel="0" collapsed="false">
      <c r="J46" s="46"/>
      <c r="K46" s="45"/>
    </row>
    <row r="47" customFormat="false" ht="12.75" hidden="false" customHeight="false" outlineLevel="0" collapsed="false">
      <c r="J47" s="46"/>
      <c r="K47" s="45"/>
    </row>
    <row r="48" customFormat="false" ht="12.75" hidden="false" customHeight="false" outlineLevel="0" collapsed="false">
      <c r="J48" s="46"/>
      <c r="K48" s="45"/>
    </row>
    <row r="49" customFormat="false" ht="12.75" hidden="false" customHeight="false" outlineLevel="0" collapsed="false">
      <c r="J49" s="46"/>
      <c r="K49" s="45"/>
    </row>
    <row r="50" customFormat="false" ht="12.75" hidden="false" customHeight="false" outlineLevel="0" collapsed="false">
      <c r="J50" s="46"/>
      <c r="K50" s="45"/>
    </row>
    <row r="51" customFormat="false" ht="12.75" hidden="false" customHeight="false" outlineLevel="0" collapsed="false">
      <c r="J51" s="46"/>
      <c r="K51" s="45"/>
    </row>
    <row r="52" customFormat="false" ht="12.75" hidden="false" customHeight="false" outlineLevel="0" collapsed="false">
      <c r="J52" s="46"/>
      <c r="K52" s="45"/>
    </row>
    <row r="53" customFormat="false" ht="12.75" hidden="false" customHeight="false" outlineLevel="0" collapsed="false">
      <c r="J53" s="45"/>
      <c r="K53" s="45"/>
    </row>
    <row r="54" customFormat="false" ht="12.75" hidden="false" customHeight="false" outlineLevel="0" collapsed="false">
      <c r="A54" s="48"/>
      <c r="B54" s="45"/>
      <c r="C54" s="45"/>
      <c r="D54" s="45"/>
      <c r="E54" s="45"/>
      <c r="F54" s="45"/>
      <c r="G54" s="45"/>
      <c r="H54" s="45"/>
      <c r="I54" s="45"/>
      <c r="J54" s="45"/>
      <c r="K54" s="45"/>
    </row>
    <row r="55" customFormat="false" ht="12.75" hidden="false" customHeight="false" outlineLevel="0" collapsed="false">
      <c r="A55" s="48"/>
      <c r="B55" s="46" t="s">
        <v>31</v>
      </c>
      <c r="C55" s="46"/>
      <c r="D55" s="46" t="s">
        <v>32</v>
      </c>
      <c r="E55" s="46"/>
      <c r="F55" s="46"/>
      <c r="G55" s="46"/>
      <c r="H55" s="46"/>
      <c r="I55" s="46"/>
    </row>
    <row r="56" customFormat="false" ht="12.75" hidden="false" customHeight="false" outlineLevel="0" collapsed="false">
      <c r="A56" s="48"/>
      <c r="B56" s="49" t="s">
        <v>0</v>
      </c>
      <c r="C56" s="49"/>
      <c r="D56" s="49"/>
      <c r="E56" s="46"/>
      <c r="F56" s="47" t="s">
        <v>44</v>
      </c>
      <c r="G56" s="47"/>
      <c r="H56" s="47"/>
      <c r="I56" s="47"/>
    </row>
    <row r="57" customFormat="false" ht="12.75" hidden="false" customHeight="false" outlineLevel="0" collapsed="false">
      <c r="A57" s="48"/>
      <c r="B57" s="50" t="s">
        <v>6</v>
      </c>
      <c r="C57" s="51" t="s">
        <v>36</v>
      </c>
      <c r="D57" s="50" t="s">
        <v>37</v>
      </c>
      <c r="E57" s="46"/>
      <c r="F57" s="46"/>
      <c r="G57" s="46"/>
      <c r="H57" s="46"/>
      <c r="I57" s="46"/>
    </row>
    <row r="58" customFormat="false" ht="12.75" hidden="false" customHeight="false" outlineLevel="0" collapsed="false">
      <c r="A58" s="48"/>
      <c r="B58" s="46" t="s">
        <v>40</v>
      </c>
      <c r="C58" s="46"/>
      <c r="D58" s="46" t="s">
        <v>41</v>
      </c>
      <c r="E58" s="46"/>
      <c r="F58" s="46"/>
      <c r="G58" s="46"/>
      <c r="H58" s="46"/>
      <c r="I58" s="46"/>
    </row>
    <row r="59" customFormat="false" ht="12.75" hidden="false" customHeight="false" outlineLevel="0" collapsed="false">
      <c r="A59" s="48"/>
      <c r="B59" s="46"/>
      <c r="C59" s="46"/>
      <c r="D59" s="46"/>
      <c r="E59" s="46"/>
      <c r="F59" s="46"/>
      <c r="G59" s="46"/>
      <c r="H59" s="46"/>
      <c r="I59" s="46"/>
    </row>
    <row r="60" customFormat="false" ht="12.75" hidden="false" customHeight="false" outlineLevel="0" collapsed="false">
      <c r="A60" s="48"/>
      <c r="B60" s="52" t="s">
        <v>31</v>
      </c>
      <c r="C60" s="46" t="s">
        <v>45</v>
      </c>
      <c r="D60" s="46"/>
      <c r="E60" s="46"/>
      <c r="F60" s="46"/>
      <c r="G60" s="46"/>
      <c r="H60" s="46"/>
      <c r="I60" s="46"/>
    </row>
    <row r="61" customFormat="false" ht="12.75" hidden="false" customHeight="false" outlineLevel="0" collapsed="false">
      <c r="A61" s="48"/>
      <c r="B61" s="52" t="s">
        <v>40</v>
      </c>
      <c r="C61" s="46" t="s">
        <v>46</v>
      </c>
      <c r="D61" s="46"/>
      <c r="E61" s="46"/>
      <c r="F61" s="46"/>
      <c r="G61" s="46"/>
      <c r="H61" s="46"/>
      <c r="I61" s="46"/>
    </row>
    <row r="62" customFormat="false" ht="12.75" hidden="false" customHeight="false" outlineLevel="0" collapsed="false">
      <c r="A62" s="48"/>
      <c r="B62" s="52" t="s">
        <v>32</v>
      </c>
      <c r="C62" s="46" t="s">
        <v>47</v>
      </c>
      <c r="D62" s="46"/>
      <c r="E62" s="46"/>
      <c r="F62" s="46"/>
      <c r="G62" s="46"/>
      <c r="H62" s="46"/>
      <c r="I62" s="46"/>
    </row>
    <row r="63" customFormat="false" ht="12.75" hidden="false" customHeight="false" outlineLevel="0" collapsed="false">
      <c r="A63" s="48"/>
      <c r="B63" s="52" t="s">
        <v>41</v>
      </c>
      <c r="C63" s="46" t="s">
        <v>48</v>
      </c>
      <c r="D63" s="46"/>
      <c r="E63" s="46"/>
      <c r="F63" s="46"/>
      <c r="G63" s="46"/>
      <c r="H63" s="46"/>
      <c r="I63" s="46"/>
    </row>
    <row r="64" customFormat="false" ht="12.75" hidden="false" customHeight="false" outlineLevel="0" collapsed="false">
      <c r="A64" s="48"/>
      <c r="B64" s="50" t="s">
        <v>6</v>
      </c>
      <c r="C64" s="46" t="s">
        <v>49</v>
      </c>
      <c r="D64" s="46"/>
      <c r="E64" s="46"/>
      <c r="F64" s="46"/>
      <c r="G64" s="46"/>
      <c r="H64" s="46"/>
      <c r="I64" s="46"/>
    </row>
    <row r="65" customFormat="false" ht="12.75" hidden="false" customHeight="false" outlineLevel="0" collapsed="false">
      <c r="A65" s="48"/>
      <c r="B65" s="51" t="s">
        <v>36</v>
      </c>
      <c r="C65" s="46" t="s">
        <v>50</v>
      </c>
      <c r="D65" s="46"/>
      <c r="E65" s="46"/>
      <c r="F65" s="46"/>
      <c r="G65" s="46"/>
      <c r="H65" s="46"/>
      <c r="I65" s="46"/>
    </row>
    <row r="66" customFormat="false" ht="12.75" hidden="false" customHeight="false" outlineLevel="0" collapsed="false">
      <c r="A66" s="48"/>
      <c r="B66" s="53" t="s">
        <v>37</v>
      </c>
      <c r="C66" s="45" t="s">
        <v>51</v>
      </c>
      <c r="D66" s="45"/>
      <c r="E66" s="45"/>
      <c r="F66" s="45"/>
      <c r="G66" s="45"/>
      <c r="H66" s="45"/>
      <c r="I66" s="45"/>
    </row>
    <row r="67" customFormat="false" ht="12.75" hidden="false" customHeight="false" outlineLevel="0" collapsed="false">
      <c r="A67" s="48"/>
      <c r="B67" s="45"/>
      <c r="C67" s="45"/>
      <c r="D67" s="45"/>
      <c r="E67" s="45"/>
      <c r="F67" s="45"/>
      <c r="G67" s="45"/>
      <c r="H67" s="45"/>
      <c r="I67" s="45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:L13">
    <cfRule type="cellIs" priority="2" operator="equal" aboveAverage="0" equalAverage="0" bottom="0" percent="0" rank="0" text="" dxfId="0">
      <formula>K3</formula>
    </cfRule>
  </conditionalFormatting>
  <conditionalFormatting sqref="L27">
    <cfRule type="cellIs" priority="3" operator="equal" aboveAverage="0" equalAverage="0" bottom="0" percent="0" rank="0" text="" dxfId="1">
      <formula>0</formula>
    </cfRule>
  </conditionalFormatting>
  <conditionalFormatting sqref="AA17">
    <cfRule type="cellIs" priority="4" operator="equal" aboveAverage="0" equalAverage="0" bottom="0" percent="0" rank="0" text="" dxfId="2">
      <formula>0</formula>
    </cfRule>
  </conditionalFormatting>
  <conditionalFormatting sqref="V22">
    <cfRule type="cellIs" priority="5" operator="equal" aboveAverage="0" equalAverage="0" bottom="0" percent="0" rank="0" text="" dxfId="3">
      <formula>0</formula>
    </cfRule>
  </conditionalFormatting>
  <conditionalFormatting sqref="V17">
    <cfRule type="cellIs" priority="6" operator="equal" aboveAverage="0" equalAverage="0" bottom="0" percent="0" rank="0" text="" dxfId="4">
      <formula>0</formula>
    </cfRule>
  </conditionalFormatting>
  <conditionalFormatting sqref="Q17 Q27">
    <cfRule type="cellIs" priority="7" operator="equal" aboveAverage="0" equalAverage="0" bottom="0" percent="0" rank="0" text="" dxfId="5">
      <formula>0</formula>
    </cfRule>
  </conditionalFormatting>
  <conditionalFormatting sqref="Q22">
    <cfRule type="cellIs" priority="8" operator="equal" aboveAverage="0" equalAverage="0" bottom="0" percent="0" rank="0" text="" dxfId="6">
      <formula>0</formula>
    </cfRule>
  </conditionalFormatting>
  <conditionalFormatting sqref="L22">
    <cfRule type="cellIs" priority="9" operator="equal" aboveAverage="0" equalAverage="0" bottom="0" percent="0" rank="0" text="" dxfId="7">
      <formula>0</formula>
    </cfRule>
  </conditionalFormatting>
  <conditionalFormatting sqref="L17">
    <cfRule type="cellIs" priority="10" operator="equal" aboveAverage="0" equalAverage="0" bottom="0" percent="0" rank="0" text="" dxfId="8">
      <formula>0</formula>
    </cfRule>
  </conditionalFormatting>
  <conditionalFormatting sqref="G22">
    <cfRule type="cellIs" priority="11" operator="equal" aboveAverage="0" equalAverage="0" bottom="0" percent="0" rank="0" text="" dxfId="9">
      <formula>0</formula>
    </cfRule>
  </conditionalFormatting>
  <conditionalFormatting sqref="G17">
    <cfRule type="cellIs" priority="12" operator="equal" aboveAverage="0" equalAverage="0" bottom="0" percent="0" rank="0" text="" dxfId="10">
      <formula>0</formula>
    </cfRule>
  </conditionalFormatting>
  <conditionalFormatting sqref="B38">
    <cfRule type="cellIs" priority="13" operator="equal" aboveAverage="0" equalAverage="0" bottom="0" percent="0" rank="0" text="" dxfId="11">
      <formula>0</formula>
    </cfRule>
  </conditionalFormatting>
  <conditionalFormatting sqref="B17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W14" activeCellId="0" sqref="W14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6</v>
      </c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7</v>
      </c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7</v>
      </c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4</v>
      </c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4</v>
      </c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18</v>
      </c>
      <c r="F7" s="6"/>
      <c r="G7" s="6"/>
      <c r="H7" s="4" t="n">
        <v>5</v>
      </c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21</v>
      </c>
      <c r="F8" s="6" t="s">
        <v>23</v>
      </c>
      <c r="G8" s="6"/>
      <c r="H8" s="54" t="n">
        <v>3</v>
      </c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6</v>
      </c>
    </row>
    <row r="10" customFormat="false" ht="12.75" hidden="false" customHeight="false" outlineLevel="0" collapsed="false">
      <c r="A10" s="4" t="s">
        <v>21</v>
      </c>
      <c r="B10" s="12" t="s">
        <v>18</v>
      </c>
      <c r="C10" s="12"/>
      <c r="D10" s="12"/>
      <c r="E10" s="6"/>
      <c r="F10" s="6"/>
      <c r="G10" s="6"/>
      <c r="H10" s="4" t="n">
        <v>2</v>
      </c>
    </row>
    <row r="12" customFormat="false" ht="12.75" hidden="false" customHeight="false" outlineLevel="0" collapsed="false">
      <c r="A12" s="23" t="n">
        <v>0</v>
      </c>
      <c r="B12" s="24"/>
      <c r="C12" s="25" t="n">
        <v>6</v>
      </c>
      <c r="F12" s="23" t="n">
        <v>6</v>
      </c>
      <c r="G12" s="24"/>
      <c r="H12" s="25" t="n">
        <v>13</v>
      </c>
      <c r="K12" s="23" t="n">
        <v>13</v>
      </c>
      <c r="L12" s="24"/>
      <c r="M12" s="25" t="n">
        <v>17</v>
      </c>
      <c r="P12" s="23" t="n">
        <v>17</v>
      </c>
      <c r="Q12" s="24"/>
      <c r="R12" s="25" t="n">
        <v>20</v>
      </c>
      <c r="U12" s="23" t="n">
        <v>24</v>
      </c>
      <c r="V12" s="24"/>
      <c r="W12" s="25" t="n">
        <v>26</v>
      </c>
    </row>
    <row r="13" customFormat="false" ht="12.75" hidden="false" customHeight="false" outlineLevel="0" collapsed="false">
      <c r="A13" s="26" t="s">
        <v>8</v>
      </c>
      <c r="B13" s="26"/>
      <c r="C13" s="26"/>
      <c r="D13" s="27"/>
      <c r="E13" s="28"/>
      <c r="F13" s="26" t="s">
        <v>9</v>
      </c>
      <c r="G13" s="26"/>
      <c r="H13" s="26"/>
      <c r="I13" s="27"/>
      <c r="J13" s="28"/>
      <c r="K13" s="26" t="s">
        <v>6</v>
      </c>
      <c r="L13" s="26"/>
      <c r="M13" s="26"/>
      <c r="N13" s="27"/>
      <c r="O13" s="28"/>
      <c r="P13" s="26" t="s">
        <v>16</v>
      </c>
      <c r="Q13" s="26"/>
      <c r="R13" s="26"/>
      <c r="S13" s="27"/>
      <c r="T13" s="28"/>
      <c r="U13" s="26" t="s">
        <v>21</v>
      </c>
      <c r="V13" s="26"/>
      <c r="W13" s="26"/>
    </row>
    <row r="14" customFormat="false" ht="12.75" hidden="false" customHeight="false" outlineLevel="0" collapsed="false">
      <c r="A14" s="29" t="n">
        <f aca="false">VLOOKUP(A13,$A$2:$H$10,8)</f>
        <v>6</v>
      </c>
      <c r="B14" s="30" t="n">
        <v>0</v>
      </c>
      <c r="C14" s="44"/>
      <c r="D14" s="32"/>
      <c r="F14" s="29" t="n">
        <f aca="false">VLOOKUP(F13,$A$2:$H$10,8)</f>
        <v>7</v>
      </c>
      <c r="G14" s="30" t="n">
        <v>4</v>
      </c>
      <c r="H14" s="44"/>
      <c r="K14" s="29" t="n">
        <f aca="false">VLOOKUP(K13,$A$2:$H$10,8)</f>
        <v>4</v>
      </c>
      <c r="L14" s="30" t="n">
        <v>4</v>
      </c>
      <c r="M14" s="44"/>
      <c r="P14" s="29" t="n">
        <f aca="false">VLOOKUP(P13,$A$2:$H$10,8)</f>
        <v>3</v>
      </c>
      <c r="Q14" s="30" t="n">
        <v>4</v>
      </c>
      <c r="R14" s="44"/>
      <c r="S14" s="55"/>
      <c r="T14" s="33"/>
      <c r="U14" s="29" t="n">
        <f aca="false">VLOOKUP(U13,$A$2:$H$10,8)</f>
        <v>2</v>
      </c>
      <c r="V14" s="30" t="n">
        <v>0</v>
      </c>
      <c r="W14" s="44"/>
    </row>
    <row r="15" customFormat="false" ht="12.75" hidden="false" customHeight="false" outlineLevel="0" collapsed="false">
      <c r="A15" s="34" t="n">
        <v>0</v>
      </c>
      <c r="B15" s="24"/>
      <c r="C15" s="35" t="n">
        <v>6</v>
      </c>
      <c r="D15" s="36"/>
      <c r="F15" s="34" t="n">
        <v>10</v>
      </c>
      <c r="G15" s="24"/>
      <c r="H15" s="35" t="n">
        <v>17</v>
      </c>
      <c r="K15" s="34" t="n">
        <v>17</v>
      </c>
      <c r="L15" s="24"/>
      <c r="M15" s="35" t="n">
        <v>21</v>
      </c>
      <c r="P15" s="34" t="n">
        <v>21</v>
      </c>
      <c r="Q15" s="24"/>
      <c r="R15" s="35" t="n">
        <v>24</v>
      </c>
      <c r="S15" s="37"/>
      <c r="U15" s="34" t="n">
        <v>24</v>
      </c>
      <c r="V15" s="24"/>
      <c r="W15" s="35" t="n">
        <v>26</v>
      </c>
    </row>
    <row r="16" customFormat="false" ht="12.75" hidden="false" customHeight="false" outlineLevel="0" collapsed="false">
      <c r="D16" s="37"/>
      <c r="S16" s="37"/>
    </row>
    <row r="17" customFormat="false" ht="12.75" hidden="false" customHeight="false" outlineLevel="0" collapsed="false">
      <c r="D17" s="37"/>
      <c r="S17" s="37"/>
    </row>
    <row r="18" customFormat="false" ht="12.75" hidden="false" customHeight="false" outlineLevel="0" collapsed="false">
      <c r="D18" s="37"/>
      <c r="F18" s="23" t="n">
        <v>6</v>
      </c>
      <c r="G18" s="24"/>
      <c r="H18" s="25" t="n">
        <v>13</v>
      </c>
      <c r="K18" s="23" t="n">
        <v>13</v>
      </c>
      <c r="L18" s="24"/>
      <c r="M18" s="25" t="n">
        <v>17</v>
      </c>
      <c r="P18" s="23" t="n">
        <v>18</v>
      </c>
      <c r="Q18" s="24"/>
      <c r="R18" s="25" t="n">
        <v>24</v>
      </c>
      <c r="S18" s="37"/>
    </row>
    <row r="19" customFormat="false" ht="12.75" hidden="false" customHeight="false" outlineLevel="0" collapsed="false">
      <c r="D19" s="37"/>
      <c r="E19" s="38"/>
      <c r="F19" s="26" t="s">
        <v>10</v>
      </c>
      <c r="G19" s="26"/>
      <c r="H19" s="26"/>
      <c r="I19" s="27"/>
      <c r="J19" s="28"/>
      <c r="K19" s="26" t="s">
        <v>13</v>
      </c>
      <c r="L19" s="26"/>
      <c r="M19" s="26"/>
      <c r="N19" s="27"/>
      <c r="O19" s="28"/>
      <c r="P19" s="26" t="s">
        <v>18</v>
      </c>
      <c r="Q19" s="26"/>
      <c r="R19" s="26"/>
      <c r="S19" s="39"/>
    </row>
    <row r="20" customFormat="false" ht="12.75" hidden="false" customHeight="false" outlineLevel="0" collapsed="false">
      <c r="F20" s="29" t="n">
        <f aca="false">VLOOKUP(F19,$A$2:$H$10,8)</f>
        <v>7</v>
      </c>
      <c r="G20" s="30" t="n">
        <v>0</v>
      </c>
      <c r="H20" s="44"/>
      <c r="I20" s="32"/>
      <c r="K20" s="29" t="n">
        <f aca="false">VLOOKUP(K19,$A$2:$H$10,8)</f>
        <v>4</v>
      </c>
      <c r="L20" s="30" t="n">
        <v>1</v>
      </c>
      <c r="M20" s="44"/>
      <c r="O20" s="33"/>
      <c r="P20" s="29" t="n">
        <f aca="false">VLOOKUP(P19,$A$2:$H$10,8)</f>
        <v>6</v>
      </c>
      <c r="Q20" s="30" t="n">
        <v>0</v>
      </c>
      <c r="R20" s="44"/>
    </row>
    <row r="21" customFormat="false" ht="12.75" hidden="false" customHeight="false" outlineLevel="0" collapsed="false">
      <c r="F21" s="34" t="n">
        <v>6</v>
      </c>
      <c r="G21" s="24"/>
      <c r="H21" s="35" t="n">
        <v>13</v>
      </c>
      <c r="I21" s="36"/>
      <c r="K21" s="34" t="n">
        <v>14</v>
      </c>
      <c r="L21" s="24"/>
      <c r="M21" s="35" t="n">
        <v>18</v>
      </c>
      <c r="N21" s="37"/>
      <c r="P21" s="34" t="n">
        <v>18</v>
      </c>
      <c r="Q21" s="24"/>
      <c r="R21" s="35" t="n">
        <v>24</v>
      </c>
    </row>
    <row r="22" customFormat="false" ht="12.75" hidden="false" customHeight="false" outlineLevel="0" collapsed="false">
      <c r="I22" s="37"/>
      <c r="N22" s="37"/>
    </row>
    <row r="23" customFormat="false" ht="12.75" hidden="false" customHeight="false" outlineLevel="0" collapsed="false">
      <c r="I23" s="37"/>
      <c r="N23" s="37"/>
    </row>
    <row r="24" customFormat="false" ht="12.75" hidden="false" customHeight="false" outlineLevel="0" collapsed="false">
      <c r="I24" s="37"/>
      <c r="K24" s="23" t="n">
        <v>13</v>
      </c>
      <c r="L24" s="24"/>
      <c r="M24" s="25" t="n">
        <v>18</v>
      </c>
      <c r="N24" s="37"/>
    </row>
    <row r="25" customFormat="false" ht="12.75" hidden="false" customHeight="false" outlineLevel="0" collapsed="false">
      <c r="I25" s="37"/>
      <c r="J25" s="38"/>
      <c r="K25" s="26" t="s">
        <v>14</v>
      </c>
      <c r="L25" s="26"/>
      <c r="M25" s="26"/>
      <c r="N25" s="39"/>
    </row>
    <row r="26" customFormat="false" ht="12.75" hidden="false" customHeight="false" outlineLevel="0" collapsed="false">
      <c r="K26" s="29" t="n">
        <f aca="false">VLOOKUP(K25,$A$2:$H$10,8)</f>
        <v>5</v>
      </c>
      <c r="L26" s="43" t="n">
        <v>0</v>
      </c>
      <c r="M26" s="44"/>
    </row>
    <row r="27" customFormat="false" ht="12.75" hidden="false" customHeight="false" outlineLevel="0" collapsed="false">
      <c r="K27" s="34" t="n">
        <v>13</v>
      </c>
      <c r="L27" s="24"/>
      <c r="M27" s="35" t="n"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3">
      <formula>0</formula>
    </cfRule>
  </conditionalFormatting>
  <conditionalFormatting sqref="Q20">
    <cfRule type="cellIs" priority="3" operator="equal" aboveAverage="0" equalAverage="0" bottom="0" percent="0" rank="0" text="" dxfId="14">
      <formula>0</formula>
    </cfRule>
  </conditionalFormatting>
  <conditionalFormatting sqref="L20">
    <cfRule type="cellIs" priority="4" operator="equal" aboveAverage="0" equalAverage="0" bottom="0" percent="0" rank="0" text="" dxfId="15">
      <formula>0</formula>
    </cfRule>
  </conditionalFormatting>
  <conditionalFormatting sqref="G20">
    <cfRule type="cellIs" priority="5" operator="equal" aboveAverage="0" equalAverage="0" bottom="0" percent="0" rank="0" text="" dxfId="16">
      <formula>0</formula>
    </cfRule>
  </conditionalFormatting>
  <conditionalFormatting sqref="B14">
    <cfRule type="cellIs" priority="6" operator="equal" aboveAverage="0" equalAverage="0" bottom="0" percent="0" rank="0" text="" dxfId="17">
      <formula>0</formula>
    </cfRule>
  </conditionalFormatting>
  <conditionalFormatting sqref="G14">
    <cfRule type="cellIs" priority="7" operator="equal" aboveAverage="0" equalAverage="0" bottom="0" percent="0" rank="0" text="" dxfId="18">
      <formula>0</formula>
    </cfRule>
  </conditionalFormatting>
  <conditionalFormatting sqref="L14">
    <cfRule type="cellIs" priority="8" operator="equal" aboveAverage="0" equalAverage="0" bottom="0" percent="0" rank="0" text="" dxfId="19">
      <formula>0</formula>
    </cfRule>
  </conditionalFormatting>
  <conditionalFormatting sqref="Q14">
    <cfRule type="cellIs" priority="9" operator="equal" aboveAverage="0" equalAverage="0" bottom="0" percent="0" rank="0" text="" dxfId="20">
      <formula>0</formula>
    </cfRule>
  </conditionalFormatting>
  <conditionalFormatting sqref="V14">
    <cfRule type="cellIs" priority="10" operator="equal" aboveAverage="0" equalAverage="0" bottom="0" percent="0" rank="0" text="" dxfId="21">
      <formula>0</formula>
    </cfRule>
  </conditionalFormatting>
  <conditionalFormatting sqref="H8">
    <cfRule type="cellIs" priority="11" operator="equal" aboveAverage="0" equalAverage="0" bottom="0" percent="0" rank="0" text="" dxfId="2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B8" activeCellId="0" sqref="B8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15</v>
      </c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16</v>
      </c>
      <c r="F3" s="6"/>
      <c r="G3" s="6"/>
      <c r="H3" s="4" t="n">
        <v>6</v>
      </c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14</v>
      </c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6</v>
      </c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14</v>
      </c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7</v>
      </c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15</v>
      </c>
      <c r="P9" s="42" t="s">
        <v>52</v>
      </c>
      <c r="Q9" s="42"/>
      <c r="R9" s="42"/>
      <c r="S9" s="42"/>
      <c r="T9" s="42"/>
      <c r="U9" s="42"/>
      <c r="V9" s="42"/>
      <c r="W9" s="42"/>
    </row>
    <row r="10" customFormat="false" ht="12.75" hidden="false" customHeight="false" outlineLevel="0" collapsed="false">
      <c r="A10" s="4" t="s">
        <v>21</v>
      </c>
      <c r="B10" s="12" t="s">
        <v>16</v>
      </c>
      <c r="C10" s="12" t="s">
        <v>18</v>
      </c>
      <c r="D10" s="12"/>
      <c r="E10" s="6"/>
      <c r="F10" s="6"/>
      <c r="G10" s="6"/>
      <c r="H10" s="4" t="n">
        <v>4</v>
      </c>
    </row>
    <row r="12" customFormat="false" ht="12.75" hidden="false" customHeight="false" outlineLevel="0" collapsed="false">
      <c r="A12" s="23" t="n">
        <v>0</v>
      </c>
      <c r="B12" s="24"/>
      <c r="C12" s="25" t="n">
        <f aca="false">A12+A14</f>
        <v>15</v>
      </c>
      <c r="F12" s="23" t="n">
        <f aca="false">C12</f>
        <v>15</v>
      </c>
      <c r="G12" s="24"/>
      <c r="H12" s="25" t="n">
        <f aca="false">F12+F14</f>
        <v>21</v>
      </c>
      <c r="P12" s="23" t="n">
        <f aca="false">H12</f>
        <v>21</v>
      </c>
      <c r="Q12" s="24"/>
      <c r="R12" s="25" t="n">
        <f aca="false">P12+P14</f>
        <v>28</v>
      </c>
      <c r="U12" s="23" t="n">
        <f aca="false">MAX(R12,R18)</f>
        <v>59</v>
      </c>
      <c r="V12" s="24"/>
      <c r="W12" s="25" t="n">
        <f aca="false">U12+U14</f>
        <v>63</v>
      </c>
    </row>
    <row r="13" customFormat="false" ht="12.75" hidden="false" customHeight="false" outlineLevel="0" collapsed="false">
      <c r="A13" s="26" t="s">
        <v>8</v>
      </c>
      <c r="B13" s="26"/>
      <c r="C13" s="26"/>
      <c r="D13" s="27"/>
      <c r="E13" s="28"/>
      <c r="F13" s="26" t="s">
        <v>9</v>
      </c>
      <c r="G13" s="26"/>
      <c r="H13" s="26"/>
      <c r="I13" s="27"/>
      <c r="J13" s="28"/>
      <c r="K13" s="27"/>
      <c r="L13" s="56"/>
      <c r="M13" s="28"/>
      <c r="N13" s="27"/>
      <c r="O13" s="28"/>
      <c r="P13" s="26" t="s">
        <v>16</v>
      </c>
      <c r="Q13" s="26"/>
      <c r="R13" s="26"/>
      <c r="S13" s="27"/>
      <c r="T13" s="28"/>
      <c r="U13" s="26" t="s">
        <v>21</v>
      </c>
      <c r="V13" s="26"/>
      <c r="W13" s="26"/>
    </row>
    <row r="14" customFormat="false" ht="12.75" hidden="false" customHeight="false" outlineLevel="0" collapsed="false">
      <c r="A14" s="29" t="n">
        <f aca="false">VLOOKUP(A13,$A$2:$H$10,8)</f>
        <v>15</v>
      </c>
      <c r="B14" s="30" t="n">
        <f aca="false">C15-C12</f>
        <v>0</v>
      </c>
      <c r="C14" s="44"/>
      <c r="D14" s="32"/>
      <c r="F14" s="29" t="n">
        <f aca="false">VLOOKUP(F13,$A$2:$H$10,8)</f>
        <v>6</v>
      </c>
      <c r="G14" s="30" t="n">
        <f aca="false">H15-H12</f>
        <v>31</v>
      </c>
      <c r="H14" s="44"/>
      <c r="P14" s="29" t="n">
        <f aca="false">VLOOKUP(P13,$A$2:$H$10,8)</f>
        <v>7</v>
      </c>
      <c r="Q14" s="30" t="n">
        <f aca="false">R15-R12</f>
        <v>31</v>
      </c>
      <c r="R14" s="44"/>
      <c r="S14" s="55"/>
      <c r="T14" s="33"/>
      <c r="U14" s="29" t="n">
        <f aca="false">VLOOKUP(U13,$A$2:$H$10,8)</f>
        <v>4</v>
      </c>
      <c r="V14" s="43" t="n">
        <f aca="false">W15-W12</f>
        <v>0</v>
      </c>
      <c r="W14" s="44"/>
    </row>
    <row r="15" customFormat="false" ht="12.75" hidden="false" customHeight="false" outlineLevel="0" collapsed="false">
      <c r="A15" s="34" t="n">
        <f aca="false">C15-A14</f>
        <v>0</v>
      </c>
      <c r="B15" s="24"/>
      <c r="C15" s="35" t="n">
        <f aca="false">MIN(F15,F21,F27)</f>
        <v>15</v>
      </c>
      <c r="D15" s="36"/>
      <c r="F15" s="34" t="n">
        <f aca="false">H15-F14</f>
        <v>46</v>
      </c>
      <c r="G15" s="24"/>
      <c r="H15" s="35" t="n">
        <f aca="false">P15</f>
        <v>52</v>
      </c>
      <c r="P15" s="34" t="n">
        <f aca="false">R15-P14</f>
        <v>52</v>
      </c>
      <c r="Q15" s="24"/>
      <c r="R15" s="35" t="n">
        <f aca="false">U15</f>
        <v>59</v>
      </c>
      <c r="S15" s="37"/>
      <c r="U15" s="34" t="n">
        <f aca="false">W15-U14</f>
        <v>59</v>
      </c>
      <c r="V15" s="24"/>
      <c r="W15" s="35" t="n">
        <f aca="false">W12</f>
        <v>63</v>
      </c>
    </row>
    <row r="16" customFormat="false" ht="12.75" hidden="false" customHeight="false" outlineLevel="0" collapsed="false">
      <c r="C16" s="57"/>
      <c r="D16" s="37"/>
      <c r="S16" s="37"/>
    </row>
    <row r="17" customFormat="false" ht="12.75" hidden="false" customHeight="false" outlineLevel="0" collapsed="false">
      <c r="C17" s="37"/>
      <c r="D17" s="37"/>
      <c r="S17" s="37"/>
    </row>
    <row r="18" customFormat="false" ht="12.75" hidden="false" customHeight="false" outlineLevel="0" collapsed="false">
      <c r="C18" s="37"/>
      <c r="D18" s="37"/>
      <c r="F18" s="23" t="n">
        <f aca="false">C12</f>
        <v>15</v>
      </c>
      <c r="G18" s="24"/>
      <c r="H18" s="25" t="n">
        <f aca="false">F18+F20</f>
        <v>29</v>
      </c>
      <c r="K18" s="23" t="n">
        <f aca="false">H18</f>
        <v>29</v>
      </c>
      <c r="L18" s="24"/>
      <c r="M18" s="25" t="n">
        <f aca="false">K18+K20</f>
        <v>44</v>
      </c>
      <c r="P18" s="23" t="n">
        <f aca="false">MAX(M18,M24)</f>
        <v>44</v>
      </c>
      <c r="Q18" s="24"/>
      <c r="R18" s="25" t="n">
        <f aca="false">P18+P20</f>
        <v>59</v>
      </c>
      <c r="S18" s="37"/>
    </row>
    <row r="19" customFormat="false" ht="12.75" hidden="false" customHeight="false" outlineLevel="0" collapsed="false">
      <c r="C19" s="37"/>
      <c r="D19" s="37"/>
      <c r="E19" s="38"/>
      <c r="F19" s="26" t="s">
        <v>10</v>
      </c>
      <c r="G19" s="26"/>
      <c r="H19" s="26"/>
      <c r="I19" s="27"/>
      <c r="J19" s="28"/>
      <c r="K19" s="26" t="s">
        <v>13</v>
      </c>
      <c r="L19" s="26"/>
      <c r="M19" s="26"/>
      <c r="N19" s="27"/>
      <c r="O19" s="28"/>
      <c r="P19" s="26" t="s">
        <v>18</v>
      </c>
      <c r="Q19" s="26"/>
      <c r="R19" s="26"/>
      <c r="S19" s="39"/>
    </row>
    <row r="20" customFormat="false" ht="12.75" hidden="false" customHeight="false" outlineLevel="0" collapsed="false">
      <c r="C20" s="37"/>
      <c r="F20" s="29" t="n">
        <f aca="false">VLOOKUP(F19,$A$2:$H$10,8)</f>
        <v>14</v>
      </c>
      <c r="G20" s="30" t="n">
        <f aca="false">H21-H18</f>
        <v>0</v>
      </c>
      <c r="H20" s="44"/>
      <c r="I20" s="55"/>
      <c r="K20" s="29" t="n">
        <f aca="false">VLOOKUP(K19,$A$2:$H$10,8)</f>
        <v>15</v>
      </c>
      <c r="L20" s="30" t="n">
        <f aca="false">M21-M18</f>
        <v>0</v>
      </c>
      <c r="M20" s="44"/>
      <c r="O20" s="33"/>
      <c r="P20" s="29" t="n">
        <f aca="false">VLOOKUP(P19,$A$2:$H$10,8)</f>
        <v>15</v>
      </c>
      <c r="Q20" s="30" t="n">
        <f aca="false">R21-R18</f>
        <v>0</v>
      </c>
      <c r="R20" s="44"/>
    </row>
    <row r="21" customFormat="false" ht="12.75" hidden="false" customHeight="false" outlineLevel="0" collapsed="false">
      <c r="C21" s="37"/>
      <c r="F21" s="34" t="n">
        <f aca="false">H21-F20</f>
        <v>15</v>
      </c>
      <c r="G21" s="24"/>
      <c r="H21" s="35" t="n">
        <f aca="false">K21</f>
        <v>29</v>
      </c>
      <c r="K21" s="34" t="n">
        <f aca="false">M21-K20</f>
        <v>29</v>
      </c>
      <c r="L21" s="24"/>
      <c r="M21" s="35" t="n">
        <f aca="false">P21</f>
        <v>44</v>
      </c>
      <c r="N21" s="37"/>
      <c r="P21" s="34" t="n">
        <f aca="false">R21-P20</f>
        <v>44</v>
      </c>
      <c r="Q21" s="24"/>
      <c r="R21" s="35" t="n">
        <f aca="false">U15</f>
        <v>59</v>
      </c>
    </row>
    <row r="22" customFormat="false" ht="12.75" hidden="false" customHeight="false" outlineLevel="0" collapsed="false">
      <c r="C22" s="37"/>
      <c r="N22" s="37"/>
    </row>
    <row r="23" customFormat="false" ht="12.75" hidden="false" customHeight="false" outlineLevel="0" collapsed="false">
      <c r="C23" s="37"/>
      <c r="N23" s="37"/>
    </row>
    <row r="24" customFormat="false" ht="12.75" hidden="false" customHeight="false" outlineLevel="0" collapsed="false">
      <c r="C24" s="37"/>
      <c r="F24" s="23" t="n">
        <f aca="false">C12</f>
        <v>15</v>
      </c>
      <c r="G24" s="24"/>
      <c r="H24" s="25" t="n">
        <f aca="false">F24+F26</f>
        <v>21</v>
      </c>
      <c r="K24" s="23" t="n">
        <f aca="false">H24</f>
        <v>21</v>
      </c>
      <c r="L24" s="24"/>
      <c r="M24" s="25" t="n">
        <f aca="false">K24+K26</f>
        <v>35</v>
      </c>
      <c r="N24" s="37"/>
    </row>
    <row r="25" customFormat="false" ht="12.75" hidden="false" customHeight="false" outlineLevel="0" collapsed="false">
      <c r="C25" s="37"/>
      <c r="D25" s="58"/>
      <c r="E25" s="28"/>
      <c r="F25" s="59" t="s">
        <v>6</v>
      </c>
      <c r="G25" s="59"/>
      <c r="H25" s="59"/>
      <c r="I25" s="56"/>
      <c r="J25" s="56"/>
      <c r="K25" s="60" t="s">
        <v>14</v>
      </c>
      <c r="L25" s="60"/>
      <c r="M25" s="60"/>
      <c r="N25" s="39"/>
    </row>
    <row r="26" customFormat="false" ht="12.75" hidden="false" customHeight="false" outlineLevel="0" collapsed="false">
      <c r="F26" s="29" t="n">
        <f aca="false">VLOOKUP(F25,$A$2:$H$10,8)</f>
        <v>6</v>
      </c>
      <c r="G26" s="30" t="n">
        <f aca="false">H27-H24</f>
        <v>9</v>
      </c>
      <c r="H26" s="44"/>
      <c r="K26" s="29" t="n">
        <f aca="false">VLOOKUP(K25,$A$2:$H$10,8)</f>
        <v>14</v>
      </c>
      <c r="L26" s="30" t="n">
        <f aca="false">M27-M24</f>
        <v>9</v>
      </c>
      <c r="M26" s="44"/>
    </row>
    <row r="27" customFormat="false" ht="12.75" hidden="false" customHeight="false" outlineLevel="0" collapsed="false">
      <c r="F27" s="34" t="n">
        <f aca="false">H27-F26</f>
        <v>24</v>
      </c>
      <c r="G27" s="24"/>
      <c r="H27" s="35" t="n">
        <f aca="false">K27</f>
        <v>30</v>
      </c>
      <c r="K27" s="34" t="n">
        <f aca="false">M27-K26</f>
        <v>30</v>
      </c>
      <c r="L27" s="24"/>
      <c r="M27" s="35" t="n">
        <f aca="false">P21</f>
        <v>44</v>
      </c>
    </row>
  </sheetData>
  <mergeCells count="12">
    <mergeCell ref="B1:D1"/>
    <mergeCell ref="E1:G1"/>
    <mergeCell ref="P9:W9"/>
    <mergeCell ref="A13:C13"/>
    <mergeCell ref="F13:H13"/>
    <mergeCell ref="P13:R13"/>
    <mergeCell ref="U13:W13"/>
    <mergeCell ref="F19:H19"/>
    <mergeCell ref="K19:M19"/>
    <mergeCell ref="P19:R19"/>
    <mergeCell ref="F25:H25"/>
    <mergeCell ref="K25:M25"/>
  </mergeCells>
  <conditionalFormatting sqref="V14">
    <cfRule type="cellIs" priority="2" operator="equal" aboveAverage="0" equalAverage="0" bottom="0" percent="0" rank="0" text="" dxfId="23">
      <formula>0</formula>
    </cfRule>
  </conditionalFormatting>
  <conditionalFormatting sqref="Q20">
    <cfRule type="cellIs" priority="3" operator="equal" aboveAverage="0" equalAverage="0" bottom="0" percent="0" rank="0" text="" dxfId="24">
      <formula>0</formula>
    </cfRule>
  </conditionalFormatting>
  <conditionalFormatting sqref="Q14">
    <cfRule type="cellIs" priority="4" operator="equal" aboveAverage="0" equalAverage="0" bottom="0" percent="0" rank="0" text="" dxfId="25">
      <formula>0</formula>
    </cfRule>
  </conditionalFormatting>
  <conditionalFormatting sqref="L26">
    <cfRule type="cellIs" priority="5" operator="equal" aboveAverage="0" equalAverage="0" bottom="0" percent="0" rank="0" text="" dxfId="26">
      <formula>0</formula>
    </cfRule>
  </conditionalFormatting>
  <conditionalFormatting sqref="L20">
    <cfRule type="cellIs" priority="6" operator="equal" aboveAverage="0" equalAverage="0" bottom="0" percent="0" rank="0" text="" dxfId="27">
      <formula>0</formula>
    </cfRule>
  </conditionalFormatting>
  <conditionalFormatting sqref="G26">
    <cfRule type="cellIs" priority="7" operator="equal" aboveAverage="0" equalAverage="0" bottom="0" percent="0" rank="0" text="" dxfId="28">
      <formula>0</formula>
    </cfRule>
  </conditionalFormatting>
  <conditionalFormatting sqref="G20">
    <cfRule type="cellIs" priority="8" operator="equal" aboveAverage="0" equalAverage="0" bottom="0" percent="0" rank="0" text="" dxfId="29">
      <formula>0</formula>
    </cfRule>
  </conditionalFormatting>
  <conditionalFormatting sqref="G14">
    <cfRule type="cellIs" priority="9" operator="equal" aboveAverage="0" equalAverage="0" bottom="0" percent="0" rank="0" text="" dxfId="30">
      <formula>0</formula>
    </cfRule>
  </conditionalFormatting>
  <conditionalFormatting sqref="B14">
    <cfRule type="cellIs" priority="10" operator="equal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4</v>
      </c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9</v>
      </c>
      <c r="F3" s="6"/>
      <c r="G3" s="6"/>
      <c r="H3" s="4" t="n">
        <v>9</v>
      </c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7</v>
      </c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15</v>
      </c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13</v>
      </c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11</v>
      </c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24</v>
      </c>
      <c r="F9" s="6"/>
      <c r="G9" s="6"/>
      <c r="H9" s="4" t="n">
        <v>7</v>
      </c>
    </row>
    <row r="10" customFormat="false" ht="12.75" hidden="false" customHeight="false" outlineLevel="0" collapsed="false">
      <c r="A10" s="4" t="s">
        <v>21</v>
      </c>
      <c r="B10" s="12" t="s">
        <v>16</v>
      </c>
      <c r="C10" s="12" t="s">
        <v>18</v>
      </c>
      <c r="D10" s="12"/>
      <c r="E10" s="6" t="s">
        <v>7</v>
      </c>
      <c r="F10" s="6"/>
      <c r="G10" s="6"/>
      <c r="H10" s="4" t="n">
        <v>10</v>
      </c>
    </row>
    <row r="11" customFormat="false" ht="12.75" hidden="false" customHeight="false" outlineLevel="0" collapsed="false">
      <c r="A11" s="4" t="s">
        <v>24</v>
      </c>
      <c r="B11" s="12" t="s">
        <v>18</v>
      </c>
      <c r="C11" s="12"/>
      <c r="D11" s="12"/>
      <c r="E11" s="6" t="s">
        <v>7</v>
      </c>
      <c r="F11" s="6"/>
      <c r="G11" s="6"/>
      <c r="H11" s="4" t="n">
        <v>10</v>
      </c>
    </row>
    <row r="12" customFormat="false" ht="12.75" hidden="false" customHeight="false" outlineLevel="0" collapsed="false">
      <c r="A12" s="4" t="s">
        <v>7</v>
      </c>
      <c r="B12" s="12" t="s">
        <v>21</v>
      </c>
      <c r="C12" s="12" t="s">
        <v>24</v>
      </c>
      <c r="D12" s="12"/>
      <c r="E12" s="6"/>
      <c r="F12" s="6"/>
      <c r="G12" s="6"/>
      <c r="H12" s="4" t="n">
        <v>4</v>
      </c>
    </row>
    <row r="14" customFormat="false" ht="12.75" hidden="false" customHeight="false" outlineLevel="0" collapsed="false">
      <c r="A14" s="23" t="n">
        <v>0</v>
      </c>
      <c r="B14" s="24"/>
      <c r="C14" s="25" t="n">
        <f aca="false">A14+A16</f>
        <v>4</v>
      </c>
      <c r="F14" s="23" t="n">
        <f aca="false">C14</f>
        <v>4</v>
      </c>
      <c r="G14" s="24"/>
      <c r="H14" s="25" t="n">
        <f aca="false">F14+F16</f>
        <v>13</v>
      </c>
      <c r="P14" s="23" t="n">
        <f aca="false">H14</f>
        <v>13</v>
      </c>
      <c r="Q14" s="24"/>
      <c r="R14" s="25" t="n">
        <f aca="false">P14+P16</f>
        <v>24</v>
      </c>
      <c r="U14" s="23" t="n">
        <f aca="false">R14</f>
        <v>24</v>
      </c>
      <c r="V14" s="24"/>
      <c r="W14" s="25" t="n">
        <f aca="false">U14+U16</f>
        <v>34</v>
      </c>
    </row>
    <row r="15" customFormat="false" ht="12.75" hidden="false" customHeight="false" outlineLevel="0" collapsed="false">
      <c r="A15" s="26" t="s">
        <v>8</v>
      </c>
      <c r="B15" s="26"/>
      <c r="C15" s="26"/>
      <c r="D15" s="27"/>
      <c r="E15" s="28"/>
      <c r="F15" s="26" t="s">
        <v>9</v>
      </c>
      <c r="G15" s="26"/>
      <c r="H15" s="26"/>
      <c r="I15" s="27"/>
      <c r="J15" s="28"/>
      <c r="K15" s="27"/>
      <c r="L15" s="56"/>
      <c r="M15" s="28"/>
      <c r="N15" s="27"/>
      <c r="O15" s="28"/>
      <c r="P15" s="26" t="s">
        <v>16</v>
      </c>
      <c r="Q15" s="26"/>
      <c r="R15" s="26"/>
      <c r="S15" s="27"/>
      <c r="T15" s="28"/>
      <c r="U15" s="26" t="s">
        <v>21</v>
      </c>
      <c r="V15" s="26"/>
      <c r="W15" s="26"/>
      <c r="X15" s="27"/>
    </row>
    <row r="16" customFormat="false" ht="12.75" hidden="false" customHeight="false" outlineLevel="0" collapsed="false">
      <c r="A16" s="29" t="n">
        <f aca="false">VLOOKUP(A15,$A$2:$H$12,8)</f>
        <v>4</v>
      </c>
      <c r="B16" s="30" t="n">
        <f aca="false">C17-C14</f>
        <v>0</v>
      </c>
      <c r="C16" s="44" t="n">
        <f aca="false">MIN(F14,F20,F26)-C14</f>
        <v>0</v>
      </c>
      <c r="D16" s="32"/>
      <c r="F16" s="29" t="n">
        <f aca="false">VLOOKUP(F15,$A$2:$H$12,8)</f>
        <v>9</v>
      </c>
      <c r="G16" s="30" t="n">
        <f aca="false">H17-H14</f>
        <v>15</v>
      </c>
      <c r="H16" s="44" t="n">
        <f aca="false">P14-H14</f>
        <v>0</v>
      </c>
      <c r="P16" s="29" t="n">
        <f aca="false">VLOOKUP(P15,$A$2:$H$12,8)</f>
        <v>11</v>
      </c>
      <c r="Q16" s="30" t="n">
        <f aca="false">R17-R14</f>
        <v>15</v>
      </c>
      <c r="R16" s="44" t="n">
        <f aca="false">U14-R14</f>
        <v>0</v>
      </c>
      <c r="S16" s="55"/>
      <c r="T16" s="61"/>
      <c r="U16" s="29" t="n">
        <f aca="false">VLOOKUP(U15,$A$2:$H$12,8)</f>
        <v>10</v>
      </c>
      <c r="V16" s="30" t="n">
        <f aca="false">W17-W14</f>
        <v>15</v>
      </c>
      <c r="W16" s="44" t="n">
        <f aca="false">Z17-W14</f>
        <v>15</v>
      </c>
      <c r="X16" s="62"/>
    </row>
    <row r="17" customFormat="false" ht="12.75" hidden="false" customHeight="false" outlineLevel="0" collapsed="false">
      <c r="A17" s="34" t="n">
        <f aca="false">C17-A16</f>
        <v>0</v>
      </c>
      <c r="B17" s="24"/>
      <c r="C17" s="35" t="n">
        <f aca="false">MIN(F17,F23,F29)</f>
        <v>4</v>
      </c>
      <c r="D17" s="36"/>
      <c r="F17" s="34" t="n">
        <f aca="false">H17-F16</f>
        <v>19</v>
      </c>
      <c r="G17" s="24"/>
      <c r="H17" s="35" t="n">
        <f aca="false">P17</f>
        <v>28</v>
      </c>
      <c r="P17" s="34" t="n">
        <f aca="false">R17-P16</f>
        <v>28</v>
      </c>
      <c r="Q17" s="24"/>
      <c r="R17" s="63" t="n">
        <f aca="false">U17</f>
        <v>39</v>
      </c>
      <c r="U17" s="34" t="n">
        <f aca="false">W17-U16</f>
        <v>39</v>
      </c>
      <c r="V17" s="24"/>
      <c r="W17" s="35" t="n">
        <f aca="false">Z20</f>
        <v>49</v>
      </c>
      <c r="X17" s="64"/>
      <c r="Y17" s="38"/>
      <c r="Z17" s="23" t="n">
        <f aca="false">MAX(W14,W20)</f>
        <v>49</v>
      </c>
      <c r="AA17" s="24"/>
      <c r="AB17" s="25" t="n">
        <f aca="false">Z17+Z19</f>
        <v>53</v>
      </c>
    </row>
    <row r="18" customFormat="false" ht="12.75" hidden="false" customHeight="false" outlineLevel="0" collapsed="false">
      <c r="C18" s="57"/>
      <c r="D18" s="37"/>
      <c r="Z18" s="26" t="s">
        <v>7</v>
      </c>
      <c r="AA18" s="26"/>
      <c r="AB18" s="26"/>
    </row>
    <row r="19" customFormat="false" ht="12.75" hidden="false" customHeight="false" outlineLevel="0" collapsed="false">
      <c r="C19" s="37"/>
      <c r="D19" s="37"/>
      <c r="Y19" s="28"/>
      <c r="Z19" s="29" t="n">
        <f aca="false">VLOOKUP(Z18,$A$2:$H$12,8)</f>
        <v>4</v>
      </c>
      <c r="AA19" s="30" t="n">
        <f aca="false">AB20-AB17</f>
        <v>0</v>
      </c>
      <c r="AB19" s="44" t="n">
        <v>0</v>
      </c>
    </row>
    <row r="20" customFormat="false" ht="12.75" hidden="false" customHeight="false" outlineLevel="0" collapsed="false">
      <c r="C20" s="37"/>
      <c r="D20" s="37"/>
      <c r="F20" s="23" t="n">
        <f aca="false">C14</f>
        <v>4</v>
      </c>
      <c r="G20" s="24"/>
      <c r="H20" s="25" t="n">
        <f aca="false">F20+F22</f>
        <v>11</v>
      </c>
      <c r="K20" s="23" t="n">
        <f aca="false">H20</f>
        <v>11</v>
      </c>
      <c r="L20" s="24"/>
      <c r="M20" s="25" t="n">
        <f aca="false">K20+K22</f>
        <v>26</v>
      </c>
      <c r="P20" s="23" t="n">
        <f aca="false">MAX(M20,M26)</f>
        <v>32</v>
      </c>
      <c r="Q20" s="24"/>
      <c r="R20" s="25" t="n">
        <f aca="false">P20+P22</f>
        <v>39</v>
      </c>
      <c r="U20" s="23" t="n">
        <f aca="false">R20</f>
        <v>39</v>
      </c>
      <c r="V20" s="24"/>
      <c r="W20" s="25" t="n">
        <f aca="false">U20+U22</f>
        <v>49</v>
      </c>
      <c r="X20" s="64"/>
      <c r="Z20" s="34" t="n">
        <f aca="false">AB20-Z19</f>
        <v>49</v>
      </c>
      <c r="AA20" s="24"/>
      <c r="AB20" s="35" t="n">
        <f aca="false">AB17</f>
        <v>53</v>
      </c>
    </row>
    <row r="21" customFormat="false" ht="12.75" hidden="false" customHeight="false" outlineLevel="0" collapsed="false">
      <c r="C21" s="37"/>
      <c r="D21" s="37"/>
      <c r="E21" s="38"/>
      <c r="F21" s="26" t="s">
        <v>10</v>
      </c>
      <c r="G21" s="26"/>
      <c r="H21" s="26"/>
      <c r="I21" s="27"/>
      <c r="J21" s="28"/>
      <c r="K21" s="26" t="s">
        <v>13</v>
      </c>
      <c r="L21" s="26"/>
      <c r="M21" s="26"/>
      <c r="N21" s="27"/>
      <c r="O21" s="28"/>
      <c r="P21" s="59" t="s">
        <v>18</v>
      </c>
      <c r="Q21" s="59"/>
      <c r="R21" s="59"/>
      <c r="S21" s="56"/>
      <c r="T21" s="56"/>
      <c r="U21" s="60" t="s">
        <v>24</v>
      </c>
      <c r="V21" s="60"/>
      <c r="W21" s="60"/>
      <c r="X21" s="39"/>
    </row>
    <row r="22" customFormat="false" ht="12.75" hidden="false" customHeight="false" outlineLevel="0" collapsed="false">
      <c r="C22" s="37"/>
      <c r="F22" s="29" t="n">
        <f aca="false">VLOOKUP(F21,$A$2:$H$12,8)</f>
        <v>7</v>
      </c>
      <c r="G22" s="30" t="n">
        <f aca="false">H23-H20</f>
        <v>6</v>
      </c>
      <c r="H22" s="44" t="n">
        <f aca="false">K20-H20</f>
        <v>0</v>
      </c>
      <c r="I22" s="55"/>
      <c r="K22" s="29" t="n">
        <f aca="false">VLOOKUP(K21,$A$2:$H$12,8)</f>
        <v>15</v>
      </c>
      <c r="L22" s="30" t="n">
        <f aca="false">M23-M20</f>
        <v>6</v>
      </c>
      <c r="M22" s="44" t="n">
        <f aca="false">P20-M20</f>
        <v>6</v>
      </c>
      <c r="O22" s="33"/>
      <c r="P22" s="29" t="n">
        <f aca="false">VLOOKUP(P21,$A$2:$H$12,8)</f>
        <v>7</v>
      </c>
      <c r="Q22" s="30" t="n">
        <f aca="false">R23-R20</f>
        <v>0</v>
      </c>
      <c r="R22" s="44" t="n">
        <f aca="false">U20-R20</f>
        <v>0</v>
      </c>
      <c r="U22" s="29" t="n">
        <f aca="false">VLOOKUP(U21,$A$2:$H$12,8)</f>
        <v>10</v>
      </c>
      <c r="V22" s="30" t="n">
        <f aca="false">W23-W20</f>
        <v>0</v>
      </c>
      <c r="W22" s="44" t="n">
        <f aca="false">Z17-W20</f>
        <v>0</v>
      </c>
    </row>
    <row r="23" customFormat="false" ht="12.75" hidden="false" customHeight="false" outlineLevel="0" collapsed="false">
      <c r="C23" s="37"/>
      <c r="F23" s="34" t="n">
        <f aca="false">H23-F22</f>
        <v>10</v>
      </c>
      <c r="G23" s="24"/>
      <c r="H23" s="63" t="n">
        <f aca="false">K23</f>
        <v>17</v>
      </c>
      <c r="K23" s="34" t="n">
        <f aca="false">M23-K22</f>
        <v>17</v>
      </c>
      <c r="L23" s="24"/>
      <c r="M23" s="63" t="n">
        <f aca="false">P23</f>
        <v>32</v>
      </c>
      <c r="N23" s="37"/>
      <c r="P23" s="34" t="n">
        <f aca="false">R23-P22</f>
        <v>32</v>
      </c>
      <c r="Q23" s="24"/>
      <c r="R23" s="63" t="n">
        <f aca="false">U23</f>
        <v>39</v>
      </c>
      <c r="U23" s="34" t="n">
        <f aca="false">W23-U22</f>
        <v>39</v>
      </c>
      <c r="V23" s="24"/>
      <c r="W23" s="35" t="n">
        <f aca="false">Z20</f>
        <v>49</v>
      </c>
    </row>
    <row r="24" customFormat="false" ht="12.75" hidden="false" customHeight="false" outlineLevel="0" collapsed="false">
      <c r="C24" s="37"/>
      <c r="N24" s="37"/>
    </row>
    <row r="25" customFormat="false" ht="12.75" hidden="false" customHeight="false" outlineLevel="0" collapsed="false">
      <c r="C25" s="37"/>
      <c r="N25" s="37"/>
    </row>
    <row r="26" customFormat="false" ht="12.75" hidden="false" customHeight="false" outlineLevel="0" collapsed="false">
      <c r="C26" s="37"/>
      <c r="F26" s="23" t="n">
        <f aca="false">C14</f>
        <v>4</v>
      </c>
      <c r="G26" s="24"/>
      <c r="H26" s="25" t="n">
        <f aca="false">F26+F28</f>
        <v>19</v>
      </c>
      <c r="K26" s="23" t="n">
        <f aca="false">H26</f>
        <v>19</v>
      </c>
      <c r="L26" s="24"/>
      <c r="M26" s="25" t="n">
        <f aca="false">K26+K28</f>
        <v>32</v>
      </c>
      <c r="N26" s="37"/>
    </row>
    <row r="27" customFormat="false" ht="12.75" hidden="false" customHeight="false" outlineLevel="0" collapsed="false">
      <c r="C27" s="37"/>
      <c r="D27" s="58"/>
      <c r="E27" s="28"/>
      <c r="F27" s="59" t="s">
        <v>6</v>
      </c>
      <c r="G27" s="59"/>
      <c r="H27" s="59"/>
      <c r="I27" s="56"/>
      <c r="J27" s="56"/>
      <c r="K27" s="60" t="s">
        <v>14</v>
      </c>
      <c r="L27" s="60"/>
      <c r="M27" s="60"/>
      <c r="N27" s="39"/>
    </row>
    <row r="28" customFormat="false" ht="12.75" hidden="false" customHeight="false" outlineLevel="0" collapsed="false">
      <c r="F28" s="29" t="n">
        <f aca="false">VLOOKUP(F27,$A$2:$H$12,8)</f>
        <v>15</v>
      </c>
      <c r="G28" s="30" t="n">
        <f aca="false">H29-H26</f>
        <v>0</v>
      </c>
      <c r="H28" s="44" t="n">
        <f aca="false">K26-H26</f>
        <v>0</v>
      </c>
      <c r="K28" s="29" t="n">
        <f aca="false">VLOOKUP(K27,$A$2:$H$12,8)</f>
        <v>13</v>
      </c>
      <c r="L28" s="43" t="n">
        <f aca="false">M29-M26</f>
        <v>0</v>
      </c>
      <c r="M28" s="44" t="n">
        <f aca="false">P20-M26</f>
        <v>0</v>
      </c>
    </row>
    <row r="29" customFormat="false" ht="12.75" hidden="false" customHeight="false" outlineLevel="0" collapsed="false">
      <c r="F29" s="34" t="n">
        <f aca="false">H29-F28</f>
        <v>4</v>
      </c>
      <c r="G29" s="24"/>
      <c r="H29" s="63" t="n">
        <f aca="false">K29</f>
        <v>19</v>
      </c>
      <c r="K29" s="34" t="n">
        <f aca="false">M29-K28</f>
        <v>19</v>
      </c>
      <c r="L29" s="24"/>
      <c r="M29" s="35" t="n">
        <f aca="false">P23</f>
        <v>32</v>
      </c>
    </row>
  </sheetData>
  <mergeCells count="13">
    <mergeCell ref="B1:D1"/>
    <mergeCell ref="E1:G1"/>
    <mergeCell ref="A15:C15"/>
    <mergeCell ref="F15:H15"/>
    <mergeCell ref="P15:R15"/>
    <mergeCell ref="U15:W15"/>
    <mergeCell ref="Z18:AB18"/>
    <mergeCell ref="F21:H21"/>
    <mergeCell ref="K21:M21"/>
    <mergeCell ref="P21:R21"/>
    <mergeCell ref="U21:W21"/>
    <mergeCell ref="F27:H27"/>
    <mergeCell ref="K27:M27"/>
  </mergeCells>
  <conditionalFormatting sqref="L28">
    <cfRule type="cellIs" priority="2" operator="equal" aboveAverage="0" equalAverage="0" bottom="0" percent="0" rank="0" text="" dxfId="32">
      <formula>0</formula>
    </cfRule>
  </conditionalFormatting>
  <conditionalFormatting sqref="G28">
    <cfRule type="cellIs" priority="3" operator="equal" aboveAverage="0" equalAverage="0" bottom="0" percent="0" rank="0" text="" dxfId="33">
      <formula>0</formula>
    </cfRule>
  </conditionalFormatting>
  <conditionalFormatting sqref="G22">
    <cfRule type="cellIs" priority="4" operator="equal" aboveAverage="0" equalAverage="0" bottom="0" percent="0" rank="0" text="" dxfId="34">
      <formula>0</formula>
    </cfRule>
  </conditionalFormatting>
  <conditionalFormatting sqref="L22">
    <cfRule type="cellIs" priority="5" operator="equal" aboveAverage="0" equalAverage="0" bottom="0" percent="0" rank="0" text="" dxfId="35">
      <formula>0</formula>
    </cfRule>
  </conditionalFormatting>
  <conditionalFormatting sqref="Q22">
    <cfRule type="cellIs" priority="6" operator="equal" aboveAverage="0" equalAverage="0" bottom="0" percent="0" rank="0" text="" dxfId="36">
      <formula>0</formula>
    </cfRule>
  </conditionalFormatting>
  <conditionalFormatting sqref="V22">
    <cfRule type="cellIs" priority="7" operator="equal" aboveAverage="0" equalAverage="0" bottom="0" percent="0" rank="0" text="" dxfId="37">
      <formula>0</formula>
    </cfRule>
  </conditionalFormatting>
  <conditionalFormatting sqref="AA19">
    <cfRule type="cellIs" priority="8" operator="equal" aboveAverage="0" equalAverage="0" bottom="0" percent="0" rank="0" text="" dxfId="38">
      <formula>0</formula>
    </cfRule>
  </conditionalFormatting>
  <conditionalFormatting sqref="V16">
    <cfRule type="cellIs" priority="9" operator="equal" aboveAverage="0" equalAverage="0" bottom="0" percent="0" rank="0" text="" dxfId="39">
      <formula>0</formula>
    </cfRule>
  </conditionalFormatting>
  <conditionalFormatting sqref="Q16">
    <cfRule type="cellIs" priority="10" operator="equal" aboveAverage="0" equalAverage="0" bottom="0" percent="0" rank="0" text="" dxfId="40">
      <formula>0</formula>
    </cfRule>
  </conditionalFormatting>
  <conditionalFormatting sqref="G16">
    <cfRule type="cellIs" priority="11" operator="equal" aboveAverage="0" equalAverage="0" bottom="0" percent="0" rank="0" text="" dxfId="41">
      <formula>0</formula>
    </cfRule>
  </conditionalFormatting>
  <conditionalFormatting sqref="B16">
    <cfRule type="cellIs" priority="12" operator="equal" aboveAverage="0" equalAverage="0" bottom="0" percent="0" rank="0" text="" dxfId="4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65" width="25.85"/>
  </cols>
  <sheetData>
    <row r="1" customFormat="false" ht="12.75" hidden="false" customHeight="false" outlineLevel="0" collapsed="false">
      <c r="A1" s="65" t="s">
        <v>53</v>
      </c>
      <c r="B1" s="22" t="s">
        <v>54</v>
      </c>
    </row>
    <row r="2" customFormat="false" ht="12.75" hidden="false" customHeight="false" outlineLevel="0" collapsed="false">
      <c r="A2" s="65" t="n">
        <v>44927</v>
      </c>
      <c r="B2" s="22" t="s">
        <v>55</v>
      </c>
    </row>
    <row r="3" customFormat="false" ht="12.75" hidden="false" customHeight="false" outlineLevel="0" collapsed="false">
      <c r="A3" s="65" t="n">
        <v>45022</v>
      </c>
      <c r="B3" s="22" t="s">
        <v>56</v>
      </c>
    </row>
    <row r="4" customFormat="false" ht="12.75" hidden="false" customHeight="false" outlineLevel="0" collapsed="false">
      <c r="A4" s="65" t="n">
        <v>45023</v>
      </c>
      <c r="B4" s="22" t="s">
        <v>57</v>
      </c>
    </row>
    <row r="5" customFormat="false" ht="12.75" hidden="false" customHeight="false" outlineLevel="0" collapsed="false">
      <c r="A5" s="65" t="n">
        <v>45025</v>
      </c>
      <c r="B5" s="22" t="s">
        <v>58</v>
      </c>
    </row>
    <row r="6" customFormat="false" ht="12.75" hidden="false" customHeight="false" outlineLevel="0" collapsed="false">
      <c r="A6" s="65" t="n">
        <v>45026</v>
      </c>
      <c r="B6" s="22" t="s">
        <v>59</v>
      </c>
    </row>
    <row r="7" customFormat="false" ht="12.75" hidden="false" customHeight="false" outlineLevel="0" collapsed="false">
      <c r="A7" s="65" t="n">
        <v>45047</v>
      </c>
      <c r="B7" s="22" t="s">
        <v>60</v>
      </c>
    </row>
    <row r="8" customFormat="false" ht="12.75" hidden="false" customHeight="false" outlineLevel="0" collapsed="false">
      <c r="A8" s="65" t="n">
        <v>45071</v>
      </c>
      <c r="B8" s="22" t="s">
        <v>61</v>
      </c>
    </row>
    <row r="9" customFormat="false" ht="12.75" hidden="false" customHeight="false" outlineLevel="0" collapsed="false">
      <c r="A9" s="65" t="n">
        <v>45081</v>
      </c>
      <c r="B9" s="22" t="s">
        <v>62</v>
      </c>
    </row>
    <row r="10" customFormat="false" ht="12.75" hidden="false" customHeight="false" outlineLevel="0" collapsed="false">
      <c r="A10" s="65" t="n">
        <v>45082</v>
      </c>
      <c r="B10" s="22" t="s">
        <v>63</v>
      </c>
    </row>
    <row r="11" customFormat="false" ht="12.75" hidden="false" customHeight="false" outlineLevel="0" collapsed="false">
      <c r="A11" s="65" t="n">
        <v>45202</v>
      </c>
      <c r="B11" s="22" t="s">
        <v>64</v>
      </c>
    </row>
    <row r="12" customFormat="false" ht="12.75" hidden="false" customHeight="false" outlineLevel="0" collapsed="false">
      <c r="A12" s="65" t="n">
        <v>45230</v>
      </c>
      <c r="B12" s="22" t="s">
        <v>65</v>
      </c>
    </row>
    <row r="13" customFormat="false" ht="12.75" hidden="false" customHeight="false" outlineLevel="0" collapsed="false">
      <c r="A13" s="65" t="n">
        <v>45285</v>
      </c>
      <c r="B13" s="22" t="s">
        <v>66</v>
      </c>
    </row>
    <row r="14" customFormat="false" ht="12.75" hidden="false" customHeight="false" outlineLevel="0" collapsed="false">
      <c r="A14" s="65" t="n">
        <v>45286</v>
      </c>
      <c r="B14" s="22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2024-04-17T10:32:14Z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