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SP" sheetId="1" state="visible" r:id="rId3"/>
    <sheet name="PSP_2" sheetId="2" state="visible" r:id="rId4"/>
    <sheet name="Netzplan" sheetId="3" state="visible" r:id="rId5"/>
    <sheet name="Gantt" sheetId="4" state="visible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<sst xmlns="http://schemas.openxmlformats.org/spreadsheetml/2006/main" count="472" uniqueCount="144">
  <si>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</si>
  <si>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</si>
  <si>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</si>
  <si>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</si>
  <si>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</si>
  <si>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</si>
  <si>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</si>
  <si>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</si>
  <si>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</si>
  <si>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</si>
  <si>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</si>
  <si>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</si>
  <si>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</si>
  <si>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</si>
  <si>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</si>
  <si>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</si>
  <si>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</si>
  <si>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</si>
  <si>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</si>
  <si>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</si>
  <si>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</si>
  <si>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</si>
  <si>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</si>
  <si>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</si>
  <si>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</si>
  <si>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</si>
  <si>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</si>
  <si>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</si>
  <si>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</si>
  <si>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</si>
  <si>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</si>
  <si>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</si>
  <si>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</si>
  <si>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</si>
  <si>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</si>
  <si>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</si>
  <si>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</si>
  <si>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</si>
  <si>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</si>
  <si>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</si>
  <si>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</si>
  <si>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</si>
  <si>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</si>
  <si>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</si>
  <si>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</si>
  <si>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</si>
  <si>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</si>
  <si>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</si>
  <si>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</si>
  <si>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</si>
  <si>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</si>
  <si>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</si>
  <si>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</si>
  <si>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</si>
  <si>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</si>
  <si>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</si>
  <si>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</si>
  <si>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</si>
  <si>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</si>
  <si>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</si>
  <si>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</si>
  <si>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</si>
  <si>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</si>
  <si>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</si>
  <si>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</si>
  <si>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</si>
  <si>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</si>
  <si>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</si>
  <si>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</si>
  <si>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</si>
  <si>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</si>
  <si>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</si>
  <si>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</si>
  <si>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</si>
  <si>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</si>
  <si>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</si>
  <si>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</si>
  <si>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</si>
  <si>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</si>
  <si>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</si>
  <si>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</si>
  <si>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</si>
  <si>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</si>
  <si>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</si>
  <si>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</si>
  <si>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</si>
  <si>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</si>
  <si>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</si>
  <si>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</si>
  <si>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</si>
  <si>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</si>
  <si>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</si>
  <si>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</si>
  <si>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</si>
  <si>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</si>
  <si>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</si>
  <si>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</si>
  <si>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</si>
  <si>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</si>
  <si>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Ressourcen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</si>
  <si>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</si>
  <si>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</si>
  <si>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</si>
  <si>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</si>
  <si>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</si>
  <si>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</si>
  <si>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</si>
  <si>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</si>
  <si>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</si>
  <si>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</si>
  <si>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</si>
  <si>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</si>
  <si>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</si>
  <si>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</si>
  <si>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</si>
  <si>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</si>
  <si>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</si>
  <si>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</si>
  <si>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</si>
  <si>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</si>
  <si>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</si>
  <si>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</si>
  <si>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</si>
  <si>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</si>
  <si>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</si>
  <si>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</si>
  <si>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</si>
  <si>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</si>
  <si>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</si>
  <si>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</si>
  <si>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</si>
  <si>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</si>
  <si>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</si>
  <si>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</si>
  <si>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</si>
  <si>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</si>
  <si>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</si>
  <si>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</si>
  <si>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</si>
  <si>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</si>
  <si>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</si>
  <si>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</si>
  <si>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</si>
  <si>
    <t xml:space="preserve">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</si>
</sst>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AADCF7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55308D"/>
        <bgColor rgb="FF20386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70" fontId="0" fillId="18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0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106</xdr:row>
      <xdr:rowOff>48240</xdr:rowOff>
    </xdr:from>
    <xdr:to>
      <xdr:col>22</xdr:col>
      <xdr:colOff>102960</xdr:colOff>
      <xdr:row>108</xdr:row>
      <xdr:rowOff>146520</xdr:rowOff>
    </xdr:to>
    <xdr:sp>
      <xdr:nvSpPr>
        <xdr:cNvPr id="0" name="Textfeld 1"/>
        <xdr:cNvSpPr/>
      </xdr:nvSpPr>
      <xdr:spPr>
        <a:xfrm>
          <a:off x="7192440" y="17212320"/>
          <a:ext cx="2242440" cy="42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𝐷𝑎𝑢𝑒𝑟</a:t>
          </a: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25" colorId="64" zoomScale="160" zoomScaleNormal="160" zoomScalePageLayoutView="100" workbookViewId="0">
      <selection pane="topLeft" activeCell="B50" activeCellId="0" sqref="B50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AF3" activeCellId="0" sqref="AF3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true" outlineLevel="1" max="8" min="7" style="3" width="11.57"/>
    <col collapsed="false" customWidth="true" hidden="true" outlineLevel="1" max="9" min="9" style="43" width="11.57"/>
    <col collapsed="false" customWidth="true" hidden="false" outlineLevel="0" max="10" min="10" style="3" width="11.57"/>
    <col collapsed="false" customWidth="true" hidden="false" outlineLevel="0" max="107" min="11" style="44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5" t="s">
        <v>75</v>
      </c>
      <c r="H1" s="45" t="s">
        <v>76</v>
      </c>
      <c r="I1" s="46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7</v>
      </c>
      <c r="AF2" s="52" t="n">
        <f aca="false">MAX(X2,AC8,X14)</f>
        <v>11</v>
      </c>
      <c r="AG2" s="53"/>
      <c r="AH2" s="54" t="n">
        <f aca="false">AF2+AF4</f>
        <v>12</v>
      </c>
      <c r="AK2" s="52" t="n">
        <f aca="false">AH2</f>
        <v>12</v>
      </c>
      <c r="AL2" s="53"/>
      <c r="AM2" s="54" t="n">
        <f aca="false">AK2+AK4</f>
        <v>13</v>
      </c>
      <c r="AP2" s="52" t="n">
        <f aca="false">AM2</f>
        <v>13</v>
      </c>
      <c r="AQ2" s="53"/>
      <c r="AR2" s="54" t="n">
        <f aca="false">AP2+AP4</f>
        <v>14</v>
      </c>
      <c r="AU2" s="52" t="n">
        <f aca="false">AR2</f>
        <v>14</v>
      </c>
      <c r="AV2" s="53"/>
      <c r="AW2" s="54" t="n">
        <f aca="false">AU2+AU4</f>
        <v>16</v>
      </c>
      <c r="AZ2" s="52" t="n">
        <f aca="false">AW2</f>
        <v>16</v>
      </c>
      <c r="BA2" s="53"/>
      <c r="BB2" s="54" t="n">
        <f aca="false">AZ2+AZ4</f>
        <v>18</v>
      </c>
      <c r="BE2" s="52" t="n">
        <f aca="false">BB2</f>
        <v>18</v>
      </c>
      <c r="BF2" s="53"/>
      <c r="BG2" s="54" t="n">
        <f aca="false">BE2+BE4</f>
        <v>19</v>
      </c>
      <c r="BJ2" s="52" t="n">
        <f aca="false">BG2</f>
        <v>19</v>
      </c>
      <c r="BK2" s="53"/>
      <c r="BL2" s="54" t="n">
        <f aca="false">BJ2+BJ4</f>
        <v>22</v>
      </c>
      <c r="BO2" s="52" t="n">
        <f aca="false">MAX(BL2,AC14)</f>
        <v>27</v>
      </c>
      <c r="BP2" s="53"/>
      <c r="BQ2" s="54" t="n">
        <f aca="false">BO2+BO4</f>
        <v>28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v>1</v>
      </c>
      <c r="H3" s="57" t="n">
        <v>2</v>
      </c>
      <c r="I3" s="58" t="n">
        <v>1</v>
      </c>
      <c r="J3" s="56" t="n">
        <f aca="false">ROUND(G3/(H3*I3),0)</f>
        <v>1</v>
      </c>
      <c r="L3" s="59" t="s">
        <v>16</v>
      </c>
      <c r="M3" s="59"/>
      <c r="N3" s="59"/>
      <c r="O3" s="60"/>
      <c r="P3" s="61"/>
      <c r="Q3" s="59" t="s">
        <v>15</v>
      </c>
      <c r="R3" s="59"/>
      <c r="S3" s="59"/>
      <c r="T3" s="60"/>
      <c r="U3" s="61"/>
      <c r="V3" s="59" t="s">
        <v>21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33</v>
      </c>
      <c r="AG3" s="59"/>
      <c r="AH3" s="59"/>
      <c r="AI3" s="60"/>
      <c r="AJ3" s="61"/>
      <c r="AK3" s="59" t="s">
        <v>35</v>
      </c>
      <c r="AL3" s="59"/>
      <c r="AM3" s="59"/>
      <c r="AN3" s="60"/>
      <c r="AO3" s="61"/>
      <c r="AP3" s="59" t="s">
        <v>37</v>
      </c>
      <c r="AQ3" s="59"/>
      <c r="AR3" s="59"/>
      <c r="AS3" s="60"/>
      <c r="AT3" s="61"/>
      <c r="AU3" s="59" t="s">
        <v>23</v>
      </c>
      <c r="AV3" s="59"/>
      <c r="AW3" s="59"/>
      <c r="AX3" s="60"/>
      <c r="AY3" s="61"/>
      <c r="AZ3" s="59" t="s">
        <v>41</v>
      </c>
      <c r="BA3" s="59"/>
      <c r="BB3" s="59"/>
      <c r="BC3" s="60"/>
      <c r="BD3" s="61"/>
      <c r="BE3" s="59" t="s">
        <v>29</v>
      </c>
      <c r="BF3" s="59"/>
      <c r="BG3" s="59"/>
      <c r="BH3" s="60"/>
      <c r="BI3" s="61"/>
      <c r="BJ3" s="59" t="s">
        <v>43</v>
      </c>
      <c r="BK3" s="59"/>
      <c r="BL3" s="59"/>
      <c r="BM3" s="60"/>
      <c r="BN3" s="61"/>
      <c r="BO3" s="59" t="s">
        <v>44</v>
      </c>
      <c r="BP3" s="59"/>
      <c r="BQ3" s="59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v>4</v>
      </c>
      <c r="H4" s="57" t="s">
        <v>81</v>
      </c>
      <c r="I4" s="58" t="n">
        <v>1</v>
      </c>
      <c r="J4" s="56" t="n">
        <f aca="false">ROUND(G4/(H4*I4),0)</f>
        <v>4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5</v>
      </c>
      <c r="S4" s="65" t="n">
        <f aca="false">MIN(V2,V8)-S2</f>
        <v>0</v>
      </c>
      <c r="T4" s="66"/>
      <c r="V4" s="63" t="n">
        <f aca="false">J4</f>
        <v>4</v>
      </c>
      <c r="W4" s="64" t="n">
        <f aca="false">X5-X2</f>
        <v>9</v>
      </c>
      <c r="X4" s="65" t="n">
        <f aca="false">AF2-X2</f>
        <v>4</v>
      </c>
      <c r="AE4" s="67"/>
      <c r="AF4" s="63" t="n">
        <f aca="false">J9</f>
        <v>1</v>
      </c>
      <c r="AG4" s="64" t="n">
        <f aca="false">AH5-AH2</f>
        <v>5</v>
      </c>
      <c r="AH4" s="65" t="n">
        <f aca="false">AK2-AH2</f>
        <v>0</v>
      </c>
      <c r="AK4" s="63" t="n">
        <f aca="false">J10</f>
        <v>1</v>
      </c>
      <c r="AL4" s="64" t="n">
        <f aca="false">AM5-AM2</f>
        <v>5</v>
      </c>
      <c r="AM4" s="65" t="n">
        <f aca="false">AP2-AM2</f>
        <v>0</v>
      </c>
      <c r="AP4" s="63" t="n">
        <f aca="false">J11</f>
        <v>1</v>
      </c>
      <c r="AQ4" s="64" t="n">
        <f aca="false">AR5-AR2</f>
        <v>5</v>
      </c>
      <c r="AR4" s="65" t="n">
        <f aca="false">AU2-AR2</f>
        <v>0</v>
      </c>
      <c r="AU4" s="63" t="n">
        <f aca="false">J13</f>
        <v>2</v>
      </c>
      <c r="AV4" s="64" t="n">
        <f aca="false">AW5-AW2</f>
        <v>5</v>
      </c>
      <c r="AW4" s="65" t="n">
        <f aca="false">AZ2-AW2</f>
        <v>0</v>
      </c>
      <c r="AZ4" s="63" t="n">
        <f aca="false">J14</f>
        <v>2</v>
      </c>
      <c r="BA4" s="64" t="n">
        <f aca="false">BB5-BB2</f>
        <v>5</v>
      </c>
      <c r="BB4" s="65" t="n">
        <f aca="false">BE2-BB2</f>
        <v>0</v>
      </c>
      <c r="BE4" s="63" t="n">
        <f aca="false">J15</f>
        <v>1</v>
      </c>
      <c r="BF4" s="64" t="n">
        <f aca="false">BG5-BG2</f>
        <v>5</v>
      </c>
      <c r="BG4" s="65" t="n">
        <f aca="false">BJ2-BG2</f>
        <v>0</v>
      </c>
      <c r="BJ4" s="63" t="n">
        <f aca="false">J16</f>
        <v>3</v>
      </c>
      <c r="BK4" s="64" t="n">
        <f aca="false">BL5-BL2</f>
        <v>5</v>
      </c>
      <c r="BL4" s="65" t="n">
        <f aca="false">BO2-BL2</f>
        <v>5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v>3</v>
      </c>
      <c r="H5" s="57" t="n">
        <v>2</v>
      </c>
      <c r="I5" s="58" t="n">
        <f aca="false">120%/2</f>
        <v>0.6</v>
      </c>
      <c r="J5" s="56" t="n">
        <f aca="false">ROUND(G5/(H5*I5),0)</f>
        <v>3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7</v>
      </c>
      <c r="R5" s="53"/>
      <c r="S5" s="69" t="n">
        <f aca="false">MIN(V5,V11)</f>
        <v>8</v>
      </c>
      <c r="T5" s="70"/>
      <c r="V5" s="68" t="n">
        <f aca="false">X5-V4</f>
        <v>12</v>
      </c>
      <c r="W5" s="53"/>
      <c r="X5" s="69" t="n">
        <f aca="false">AF5</f>
        <v>16</v>
      </c>
      <c r="AD5" s="70"/>
      <c r="AF5" s="68" t="n">
        <f aca="false">AH5-AF4</f>
        <v>16</v>
      </c>
      <c r="AG5" s="53"/>
      <c r="AH5" s="69" t="n">
        <f aca="false">AK5</f>
        <v>17</v>
      </c>
      <c r="AK5" s="68" t="n">
        <f aca="false">AM5-AK4</f>
        <v>17</v>
      </c>
      <c r="AL5" s="53"/>
      <c r="AM5" s="69" t="n">
        <f aca="false">AP5</f>
        <v>18</v>
      </c>
      <c r="AP5" s="68" t="n">
        <f aca="false">AR5-AP4</f>
        <v>18</v>
      </c>
      <c r="AQ5" s="53"/>
      <c r="AR5" s="69" t="n">
        <f aca="false">AU5</f>
        <v>19</v>
      </c>
      <c r="AU5" s="68" t="n">
        <f aca="false">AW5-AU4</f>
        <v>19</v>
      </c>
      <c r="AV5" s="53"/>
      <c r="AW5" s="69" t="n">
        <f aca="false">AZ5</f>
        <v>21</v>
      </c>
      <c r="AZ5" s="68" t="n">
        <f aca="false">BB5-AZ4</f>
        <v>21</v>
      </c>
      <c r="BA5" s="53"/>
      <c r="BB5" s="69" t="n">
        <f aca="false">BE5</f>
        <v>23</v>
      </c>
      <c r="BE5" s="68" t="n">
        <f aca="false">BG5-BE4</f>
        <v>23</v>
      </c>
      <c r="BF5" s="53"/>
      <c r="BG5" s="69" t="n">
        <f aca="false">BJ5</f>
        <v>24</v>
      </c>
      <c r="BJ5" s="68" t="n">
        <f aca="false">BL5-BJ4</f>
        <v>24</v>
      </c>
      <c r="BK5" s="53"/>
      <c r="BL5" s="69" t="n">
        <f aca="false">BO5</f>
        <v>27</v>
      </c>
      <c r="BM5" s="70"/>
      <c r="BO5" s="68" t="n">
        <f aca="false">BQ5-BO4</f>
        <v>27</v>
      </c>
      <c r="BP5" s="53"/>
      <c r="BQ5" s="69" t="n">
        <f aca="false">BQ2</f>
        <v>28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72" t="n">
        <v>7</v>
      </c>
      <c r="H6" s="57" t="n">
        <v>1</v>
      </c>
      <c r="I6" s="58" t="n">
        <f aca="false">100%+(100%-$I$12)</f>
        <v>1.5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v>1</v>
      </c>
      <c r="H7" s="57" t="s">
        <v>81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72" t="n">
        <v>3</v>
      </c>
      <c r="H8" s="57" t="s">
        <v>81</v>
      </c>
      <c r="I8" s="58" t="n">
        <v>0.8</v>
      </c>
      <c r="J8" s="56" t="n">
        <f aca="false">ROUND(G8/(H8*I8),0)</f>
        <v>4</v>
      </c>
      <c r="O8" s="70"/>
      <c r="T8" s="70"/>
      <c r="V8" s="52" t="n">
        <f aca="false">S2</f>
        <v>3</v>
      </c>
      <c r="W8" s="53"/>
      <c r="X8" s="54" t="n">
        <f aca="false">V8+V10</f>
        <v>6</v>
      </c>
      <c r="AA8" s="52" t="n">
        <f aca="false">X8</f>
        <v>6</v>
      </c>
      <c r="AB8" s="53"/>
      <c r="AC8" s="54" t="n">
        <f aca="false">AA8+AA10</f>
        <v>11</v>
      </c>
      <c r="AD8" s="70"/>
      <c r="AE8" s="70"/>
      <c r="BM8" s="70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72" t="n">
        <v>2</v>
      </c>
      <c r="H9" s="57" t="s">
        <v>81</v>
      </c>
      <c r="I9" s="58" t="n">
        <f aca="false">100%+(100%-$I$12)</f>
        <v>1.5</v>
      </c>
      <c r="J9" s="56" t="n">
        <f aca="false">ROUND(G9/(H9*I9),0)</f>
        <v>1</v>
      </c>
      <c r="O9" s="70"/>
      <c r="T9" s="70"/>
      <c r="V9" s="59" t="s">
        <v>27</v>
      </c>
      <c r="W9" s="59"/>
      <c r="X9" s="59"/>
      <c r="Y9" s="60"/>
      <c r="Z9" s="61"/>
      <c r="AA9" s="59" t="s">
        <v>32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72" t="n">
        <v>2</v>
      </c>
      <c r="H10" s="57" t="s">
        <v>81</v>
      </c>
      <c r="I10" s="58" t="n">
        <f aca="false">100%+(100%-$I$12)</f>
        <v>1.5</v>
      </c>
      <c r="J10" s="56" t="n">
        <f aca="false">ROUND(G10/(H10*I10),0)</f>
        <v>1</v>
      </c>
      <c r="O10" s="70"/>
      <c r="U10" s="74"/>
      <c r="V10" s="63" t="n">
        <f aca="false">J5</f>
        <v>3</v>
      </c>
      <c r="W10" s="64" t="n">
        <f aca="false">X11-X8</f>
        <v>5</v>
      </c>
      <c r="X10" s="65" t="n">
        <f aca="false">AA8-X8</f>
        <v>0</v>
      </c>
      <c r="AA10" s="63" t="n">
        <f aca="false">J6</f>
        <v>5</v>
      </c>
      <c r="AB10" s="64" t="n">
        <f aca="false">AC11-AC8</f>
        <v>5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72" t="n">
        <v>2</v>
      </c>
      <c r="H11" s="57" t="s">
        <v>81</v>
      </c>
      <c r="I11" s="58" t="n">
        <f aca="false">100%+(100%-$I$12)</f>
        <v>1.5</v>
      </c>
      <c r="J11" s="56" t="n">
        <f aca="false">ROUND(G11/(H11*I11),0)</f>
        <v>1</v>
      </c>
      <c r="O11" s="70"/>
      <c r="V11" s="68" t="n">
        <f aca="false">X11-V10</f>
        <v>8</v>
      </c>
      <c r="W11" s="53"/>
      <c r="X11" s="69" t="n">
        <f aca="false">AA11</f>
        <v>11</v>
      </c>
      <c r="AA11" s="68" t="n">
        <f aca="false">AC11-AA10</f>
        <v>11</v>
      </c>
      <c r="AB11" s="53"/>
      <c r="AC11" s="69" t="n">
        <f aca="false">AF5</f>
        <v>16</v>
      </c>
      <c r="AE11" s="70"/>
      <c r="BM11" s="70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72" t="n">
        <v>10</v>
      </c>
      <c r="H12" s="57" t="n">
        <v>1</v>
      </c>
      <c r="I12" s="58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5"/>
      <c r="BM12" s="70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72" t="n">
        <v>3</v>
      </c>
      <c r="H13" s="57" t="s">
        <v>81</v>
      </c>
      <c r="I13" s="58" t="n">
        <f aca="false">100%+(100%-$I$12)</f>
        <v>1.5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72" t="n">
        <v>3</v>
      </c>
      <c r="H14" s="57" t="s">
        <v>81</v>
      </c>
      <c r="I14" s="58" t="n">
        <f aca="false">100%+(100%-$I$12)</f>
        <v>1.5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52" t="n">
        <f aca="false">S14</f>
        <v>3</v>
      </c>
      <c r="W14" s="53"/>
      <c r="X14" s="54" t="n">
        <f aca="false">V14+V16</f>
        <v>7</v>
      </c>
      <c r="Y14" s="73"/>
      <c r="AA14" s="52" t="n">
        <f aca="false">X14</f>
        <v>7</v>
      </c>
      <c r="AB14" s="53"/>
      <c r="AC14" s="54" t="n">
        <f aca="false">AA14+AA16</f>
        <v>27</v>
      </c>
      <c r="BM14" s="70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72" t="n">
        <v>1</v>
      </c>
      <c r="H15" s="57" t="s">
        <v>81</v>
      </c>
      <c r="I15" s="58" t="n">
        <f aca="false">100%+(100%-$I$12)</f>
        <v>1.5</v>
      </c>
      <c r="J15" s="56" t="n">
        <f aca="false">ROUND(G15/(H15*I15),0)</f>
        <v>1</v>
      </c>
      <c r="O15" s="70"/>
      <c r="P15" s="76"/>
      <c r="Q15" s="59" t="s">
        <v>22</v>
      </c>
      <c r="R15" s="59"/>
      <c r="S15" s="59"/>
      <c r="T15" s="60"/>
      <c r="U15" s="61"/>
      <c r="V15" s="59" t="s">
        <v>28</v>
      </c>
      <c r="W15" s="59"/>
      <c r="X15" s="59"/>
      <c r="Y15" s="60"/>
      <c r="Z15" s="61"/>
      <c r="AA15" s="59" t="s">
        <v>17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5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72" t="n">
        <v>5</v>
      </c>
      <c r="H16" s="57" t="s">
        <v>81</v>
      </c>
      <c r="I16" s="58" t="n">
        <f aca="false">100%+(100%-$I$12)</f>
        <v>1.5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4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79" t="n">
        <v>1</v>
      </c>
      <c r="H17" s="80" t="s">
        <v>81</v>
      </c>
      <c r="I17" s="58" t="n">
        <v>1</v>
      </c>
      <c r="J17" s="79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7</v>
      </c>
      <c r="AA17" s="68" t="n">
        <f aca="false">AC17-AA16</f>
        <v>7</v>
      </c>
      <c r="AB17" s="53"/>
      <c r="AC17" s="69" t="n">
        <f aca="false">BO5</f>
        <v>27</v>
      </c>
    </row>
    <row r="18" customFormat="false" ht="12.75" hidden="false" customHeight="false" outlineLevel="0" collapsed="false">
      <c r="G18" s="81"/>
      <c r="H18" s="81"/>
      <c r="I18" s="81"/>
    </row>
    <row r="19" customFormat="false" ht="12.75" hidden="false" customHeight="false" outlineLevel="0" collapsed="false">
      <c r="A19" s="82" t="s">
        <v>86</v>
      </c>
      <c r="C19" s="83" t="s">
        <v>87</v>
      </c>
    </row>
    <row r="20" customFormat="false" ht="12.75" hidden="false" customHeight="false" outlineLevel="0" collapsed="false">
      <c r="A20" s="52" t="s">
        <v>88</v>
      </c>
      <c r="B20" s="53"/>
      <c r="C20" s="54" t="s">
        <v>89</v>
      </c>
      <c r="D20" s="83" t="s">
        <v>90</v>
      </c>
    </row>
    <row r="21" customFormat="false" ht="12.75" hidden="false" customHeight="false" outlineLevel="0" collapsed="false">
      <c r="A21" s="59" t="s">
        <v>91</v>
      </c>
      <c r="B21" s="59"/>
      <c r="C21" s="59"/>
    </row>
    <row r="22" customFormat="false" ht="12.75" hidden="false" customHeight="false" outlineLevel="0" collapsed="false">
      <c r="A22" s="63" t="s">
        <v>92</v>
      </c>
      <c r="B22" s="84" t="s">
        <v>93</v>
      </c>
      <c r="C22" s="65" t="s">
        <v>94</v>
      </c>
      <c r="D22" s="83" t="s">
        <v>95</v>
      </c>
    </row>
    <row r="23" customFormat="false" ht="12.75" hidden="false" customHeight="false" outlineLevel="0" collapsed="false">
      <c r="A23" s="68" t="s">
        <v>96</v>
      </c>
      <c r="B23" s="53"/>
      <c r="C23" s="69" t="s">
        <v>97</v>
      </c>
      <c r="D23" s="83" t="s">
        <v>98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1" ySplit="0" topLeftCell="L1" activePane="topRight" state="frozen"/>
      <selection pane="topLeft" activeCell="A1" activeCellId="0" sqref="A1"/>
      <selection pane="topRight" activeCell="D22" activeCellId="0" sqref="D22"/>
    </sheetView>
  </sheetViews>
  <sheetFormatPr defaultColWidth="11.5703125" defaultRowHeight="12.75" zeroHeight="false" outlineLevelRow="0" outlineLevelCol="2"/>
  <cols>
    <col collapsed="false" customWidth="true" hidden="true" outlineLevel="1" max="5" min="5" style="44" width="16.14"/>
    <col collapsed="false" customWidth="false" hidden="true" outlineLevel="1" max="6" min="6" style="44" width="11.57"/>
    <col collapsed="false" customWidth="false" hidden="true" outlineLevel="2" max="9" min="7" style="44" width="11.57"/>
    <col collapsed="true" customWidth="false" hidden="false" outlineLevel="0" max="10" min="10" style="44" width="11.57"/>
    <col collapsed="false" customWidth="true" hidden="false" outlineLevel="1" max="11" min="11" style="44" width="3.57"/>
    <col collapsed="false" customWidth="true" hidden="false" outlineLevel="0" max="65" min="12" style="44" width="3.57"/>
    <col collapsed="false" customWidth="true" hidden="false" outlineLevel="0" max="66" min="66" style="44" width="18.14"/>
  </cols>
  <sheetData>
    <row r="1" customFormat="false" ht="40.2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85" t="s">
        <v>75</v>
      </c>
      <c r="H1" s="85" t="s">
        <v>76</v>
      </c>
      <c r="I1" s="86" t="s">
        <v>77</v>
      </c>
      <c r="J1" s="85" t="s">
        <v>78</v>
      </c>
      <c r="K1" s="85"/>
      <c r="L1" s="87" t="n">
        <v>45397</v>
      </c>
      <c r="M1" s="87" t="n">
        <v>45398</v>
      </c>
      <c r="N1" s="87" t="n">
        <v>45399</v>
      </c>
      <c r="O1" s="87" t="n">
        <v>45400</v>
      </c>
      <c r="P1" s="87" t="n">
        <v>45401</v>
      </c>
      <c r="Q1" s="87" t="n">
        <v>45402</v>
      </c>
      <c r="R1" s="87" t="n">
        <v>45403</v>
      </c>
      <c r="S1" s="87" t="n">
        <v>45404</v>
      </c>
      <c r="T1" s="87" t="n">
        <v>45405</v>
      </c>
      <c r="U1" s="87" t="n">
        <v>45406</v>
      </c>
      <c r="V1" s="87" t="n">
        <v>45407</v>
      </c>
      <c r="W1" s="87" t="n">
        <v>45408</v>
      </c>
      <c r="X1" s="87" t="n">
        <v>45409</v>
      </c>
      <c r="Y1" s="87" t="n">
        <v>45410</v>
      </c>
      <c r="Z1" s="87" t="n">
        <v>45411</v>
      </c>
      <c r="AA1" s="87" t="n">
        <v>45412</v>
      </c>
      <c r="AB1" s="88" t="n">
        <v>45413</v>
      </c>
      <c r="AC1" s="87" t="n">
        <v>45414</v>
      </c>
      <c r="AD1" s="87" t="n">
        <v>45415</v>
      </c>
      <c r="AE1" s="87" t="n">
        <v>45416</v>
      </c>
      <c r="AF1" s="87" t="n">
        <v>45417</v>
      </c>
      <c r="AG1" s="87" t="n">
        <v>45418</v>
      </c>
      <c r="AH1" s="87" t="n">
        <v>45419</v>
      </c>
      <c r="AI1" s="87" t="n">
        <v>45420</v>
      </c>
      <c r="AJ1" s="88" t="n">
        <v>45421</v>
      </c>
      <c r="AK1" s="87" t="n">
        <v>45422</v>
      </c>
      <c r="AL1" s="87" t="n">
        <v>45423</v>
      </c>
      <c r="AM1" s="87" t="n">
        <v>45424</v>
      </c>
      <c r="AN1" s="87" t="n">
        <v>45425</v>
      </c>
      <c r="AO1" s="87" t="n">
        <v>45426</v>
      </c>
      <c r="AP1" s="87" t="n">
        <v>45427</v>
      </c>
      <c r="AQ1" s="87" t="n">
        <v>45428</v>
      </c>
      <c r="AR1" s="87" t="n">
        <v>45429</v>
      </c>
      <c r="AS1" s="87" t="n">
        <v>45430</v>
      </c>
      <c r="AT1" s="87" t="n">
        <v>45431</v>
      </c>
      <c r="AU1" s="87" t="n">
        <v>45432</v>
      </c>
      <c r="AV1" s="87" t="n">
        <v>45433</v>
      </c>
      <c r="AW1" s="87" t="n">
        <v>45434</v>
      </c>
      <c r="AX1" s="87" t="n">
        <v>45435</v>
      </c>
      <c r="AY1" s="87" t="n">
        <v>45436</v>
      </c>
      <c r="AZ1" s="87" t="n">
        <v>45437</v>
      </c>
      <c r="BA1" s="87" t="n">
        <v>45438</v>
      </c>
      <c r="BB1" s="87" t="n">
        <v>45439</v>
      </c>
      <c r="BC1" s="87" t="n">
        <v>45440</v>
      </c>
      <c r="BD1" s="87" t="n">
        <v>45441</v>
      </c>
      <c r="BE1" s="88" t="n">
        <v>45442</v>
      </c>
      <c r="BF1" s="87" t="n">
        <v>45443</v>
      </c>
      <c r="BG1" s="87" t="n">
        <v>45444</v>
      </c>
      <c r="BH1" s="87" t="n">
        <v>45445</v>
      </c>
      <c r="BI1" s="87" t="n">
        <v>45446</v>
      </c>
      <c r="BJ1" s="87" t="n">
        <v>45447</v>
      </c>
      <c r="BK1" s="87" t="n">
        <v>45448</v>
      </c>
      <c r="BL1" s="87" t="n">
        <v>45449</v>
      </c>
      <c r="BM1" s="87" t="n">
        <v>45450</v>
      </c>
      <c r="BN1" s="83" t="s">
        <v>99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89" t="n">
        <f aca="false">Netzplan!J2</f>
        <v>2</v>
      </c>
      <c r="K2" s="90" t="n">
        <f aca="false">SUM(L2:BM2)</f>
        <v>0</v>
      </c>
      <c r="L2" s="56"/>
      <c r="M2" s="56"/>
      <c r="N2" s="56"/>
      <c r="O2" s="56"/>
      <c r="P2" s="56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91"/>
      <c r="AC2" s="38"/>
      <c r="AD2" s="38"/>
      <c r="AE2" s="38"/>
      <c r="AF2" s="38"/>
      <c r="AG2" s="38"/>
      <c r="AH2" s="38"/>
      <c r="AI2" s="38"/>
      <c r="AJ2" s="91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92"/>
      <c r="AZ2" s="38"/>
      <c r="BA2" s="38"/>
      <c r="BB2" s="38"/>
      <c r="BC2" s="38"/>
      <c r="BD2" s="38"/>
      <c r="BE2" s="91"/>
      <c r="BF2" s="92"/>
      <c r="BG2" s="38"/>
      <c r="BH2" s="38"/>
      <c r="BI2" s="38"/>
      <c r="BJ2" s="38"/>
      <c r="BK2" s="38"/>
      <c r="BL2" s="92"/>
      <c r="BM2" s="38"/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f aca="false">Netzplan!G3</f>
        <v>1</v>
      </c>
      <c r="H3" s="57" t="n">
        <f aca="false">Netzplan!H3</f>
        <v>2</v>
      </c>
      <c r="I3" s="58" t="n">
        <f aca="false">Netzplan!I3</f>
        <v>1</v>
      </c>
      <c r="J3" s="89" t="n">
        <f aca="false">Netzplan!J3</f>
        <v>1</v>
      </c>
      <c r="K3" s="90" t="n">
        <f aca="false">SUM(L3:BM3)</f>
        <v>0</v>
      </c>
      <c r="L3" s="38"/>
      <c r="M3" s="38"/>
      <c r="N3" s="38"/>
      <c r="O3" s="38"/>
      <c r="P3" s="38"/>
      <c r="Q3" s="38"/>
      <c r="R3" s="38"/>
      <c r="S3" s="56"/>
      <c r="T3" s="38"/>
      <c r="U3" s="38"/>
      <c r="V3" s="38"/>
      <c r="W3" s="38"/>
      <c r="X3" s="38"/>
      <c r="Y3" s="38"/>
      <c r="Z3" s="38"/>
      <c r="AA3" s="38"/>
      <c r="AB3" s="91"/>
      <c r="AC3" s="38"/>
      <c r="AD3" s="38"/>
      <c r="AE3" s="38"/>
      <c r="AF3" s="38"/>
      <c r="AG3" s="38"/>
      <c r="AH3" s="38"/>
      <c r="AI3" s="38"/>
      <c r="AJ3" s="91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92"/>
      <c r="AZ3" s="38"/>
      <c r="BA3" s="38"/>
      <c r="BB3" s="38"/>
      <c r="BC3" s="38"/>
      <c r="BD3" s="38"/>
      <c r="BE3" s="91"/>
      <c r="BF3" s="92"/>
      <c r="BG3" s="38"/>
      <c r="BH3" s="38"/>
      <c r="BI3" s="38"/>
      <c r="BJ3" s="38"/>
      <c r="BK3" s="38"/>
      <c r="BL3" s="92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1</v>
      </c>
      <c r="J4" s="89" t="n">
        <f aca="false">Netzplan!J4</f>
        <v>4</v>
      </c>
      <c r="K4" s="90" t="n">
        <f aca="false">SUM(L4:BM4)</f>
        <v>0</v>
      </c>
      <c r="L4" s="38"/>
      <c r="M4" s="38"/>
      <c r="N4" s="38"/>
      <c r="O4" s="38"/>
      <c r="P4" s="38"/>
      <c r="Q4" s="38"/>
      <c r="R4" s="38"/>
      <c r="S4" s="38"/>
      <c r="T4" s="56"/>
      <c r="U4" s="56"/>
      <c r="V4" s="56"/>
      <c r="W4" s="56"/>
      <c r="X4" s="38"/>
      <c r="Y4" s="38"/>
      <c r="Z4" s="38"/>
      <c r="AA4" s="38"/>
      <c r="AB4" s="91"/>
      <c r="AC4" s="38"/>
      <c r="AD4" s="38"/>
      <c r="AE4" s="38"/>
      <c r="AF4" s="38"/>
      <c r="AG4" s="38"/>
      <c r="AH4" s="38"/>
      <c r="AI4" s="38"/>
      <c r="AJ4" s="91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92"/>
      <c r="AZ4" s="38"/>
      <c r="BA4" s="38"/>
      <c r="BB4" s="38"/>
      <c r="BC4" s="38"/>
      <c r="BD4" s="38"/>
      <c r="BE4" s="91"/>
      <c r="BF4" s="92"/>
      <c r="BG4" s="38"/>
      <c r="BH4" s="38"/>
      <c r="BI4" s="38"/>
      <c r="BJ4" s="38"/>
      <c r="BK4" s="38"/>
      <c r="BL4" s="92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f aca="false">Netzplan!G5</f>
        <v>3</v>
      </c>
      <c r="H5" s="57" t="n">
        <f aca="false">Netzplan!H5</f>
        <v>2</v>
      </c>
      <c r="I5" s="58" t="n">
        <f aca="false">Netzplan!I5</f>
        <v>0.6</v>
      </c>
      <c r="J5" s="89" t="n">
        <f aca="false">Netzplan!J5</f>
        <v>3</v>
      </c>
      <c r="K5" s="90" t="n">
        <f aca="false">SUM(L5:BM5)</f>
        <v>0</v>
      </c>
      <c r="L5" s="38"/>
      <c r="M5" s="38"/>
      <c r="N5" s="38"/>
      <c r="O5" s="38"/>
      <c r="P5" s="38"/>
      <c r="Q5" s="38"/>
      <c r="R5" s="38"/>
      <c r="S5" s="38"/>
      <c r="T5" s="56"/>
      <c r="U5" s="56"/>
      <c r="V5" s="56"/>
      <c r="W5" s="38"/>
      <c r="X5" s="38"/>
      <c r="Y5" s="38"/>
      <c r="Z5" s="38"/>
      <c r="AA5" s="38"/>
      <c r="AB5" s="91"/>
      <c r="AC5" s="38"/>
      <c r="AD5" s="38"/>
      <c r="AE5" s="38"/>
      <c r="AF5" s="38"/>
      <c r="AG5" s="38"/>
      <c r="AH5" s="38"/>
      <c r="AI5" s="38"/>
      <c r="AJ5" s="91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92"/>
      <c r="AZ5" s="38"/>
      <c r="BA5" s="38"/>
      <c r="BB5" s="38"/>
      <c r="BC5" s="38"/>
      <c r="BD5" s="38"/>
      <c r="BE5" s="91"/>
      <c r="BF5" s="92"/>
      <c r="BG5" s="38"/>
      <c r="BH5" s="38"/>
      <c r="BI5" s="38"/>
      <c r="BJ5" s="38"/>
      <c r="BK5" s="38"/>
      <c r="BL5" s="92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56" t="n">
        <f aca="false">Netzplan!G6</f>
        <v>7</v>
      </c>
      <c r="H6" s="57" t="n">
        <f aca="false">Netzplan!H6</f>
        <v>1</v>
      </c>
      <c r="I6" s="58" t="n">
        <f aca="false">Netzplan!I6</f>
        <v>1.5</v>
      </c>
      <c r="J6" s="89" t="n">
        <f aca="false">Netzplan!J6</f>
        <v>5</v>
      </c>
      <c r="K6" s="90" t="n">
        <f aca="false">SUM(L6:BM6)</f>
        <v>0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56"/>
      <c r="X6" s="38"/>
      <c r="Y6" s="38"/>
      <c r="Z6" s="56"/>
      <c r="AA6" s="56"/>
      <c r="AB6" s="93"/>
      <c r="AC6" s="56"/>
      <c r="AD6" s="38"/>
      <c r="AE6" s="38"/>
      <c r="AF6" s="38"/>
      <c r="AG6" s="38"/>
      <c r="AH6" s="38"/>
      <c r="AI6" s="38"/>
      <c r="AJ6" s="91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92"/>
      <c r="AZ6" s="38"/>
      <c r="BA6" s="38"/>
      <c r="BB6" s="38"/>
      <c r="BC6" s="38"/>
      <c r="BD6" s="38"/>
      <c r="BE6" s="91"/>
      <c r="BF6" s="92"/>
      <c r="BG6" s="38"/>
      <c r="BH6" s="38"/>
      <c r="BI6" s="38"/>
      <c r="BJ6" s="38"/>
      <c r="BK6" s="38"/>
      <c r="BL6" s="92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f aca="false">Netzplan!G7</f>
        <v>1</v>
      </c>
      <c r="H7" s="56" t="str">
        <f aca="false">Netzplan!H7</f>
        <v>1</v>
      </c>
      <c r="I7" s="58" t="n">
        <f aca="false">Netzplan!I7</f>
        <v>1</v>
      </c>
      <c r="J7" s="89" t="n">
        <f aca="false">Netzplan!J7</f>
        <v>1</v>
      </c>
      <c r="K7" s="90" t="n">
        <f aca="false">SUM(L7:BM7)</f>
        <v>0</v>
      </c>
      <c r="L7" s="38"/>
      <c r="M7" s="38"/>
      <c r="N7" s="38"/>
      <c r="O7" s="38"/>
      <c r="P7" s="38"/>
      <c r="Q7" s="38"/>
      <c r="R7" s="38"/>
      <c r="S7" s="56"/>
      <c r="T7" s="38"/>
      <c r="U7" s="38"/>
      <c r="V7" s="38"/>
      <c r="W7" s="38"/>
      <c r="X7" s="38"/>
      <c r="Y7" s="38"/>
      <c r="Z7" s="38"/>
      <c r="AA7" s="38"/>
      <c r="AB7" s="91"/>
      <c r="AC7" s="38"/>
      <c r="AD7" s="38"/>
      <c r="AE7" s="38"/>
      <c r="AF7" s="38"/>
      <c r="AG7" s="38"/>
      <c r="AH7" s="38"/>
      <c r="AI7" s="38"/>
      <c r="AJ7" s="91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92"/>
      <c r="AZ7" s="38"/>
      <c r="BA7" s="38"/>
      <c r="BB7" s="38"/>
      <c r="BC7" s="38"/>
      <c r="BD7" s="38"/>
      <c r="BE7" s="91"/>
      <c r="BF7" s="92"/>
      <c r="BG7" s="38"/>
      <c r="BH7" s="38"/>
      <c r="BI7" s="38"/>
      <c r="BJ7" s="38"/>
      <c r="BK7" s="38"/>
      <c r="BL7" s="92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56" t="n">
        <f aca="false">Netzplan!G8</f>
        <v>3</v>
      </c>
      <c r="H8" s="56" t="str">
        <f aca="false">Netzplan!H8</f>
        <v>1</v>
      </c>
      <c r="I8" s="58" t="n">
        <f aca="false">Netzplan!I8</f>
        <v>0.8</v>
      </c>
      <c r="J8" s="89" t="n">
        <f aca="false">Netzplan!J8</f>
        <v>4</v>
      </c>
      <c r="K8" s="90" t="n">
        <f aca="false">SUM(L8:BM8)</f>
        <v>0</v>
      </c>
      <c r="L8" s="38"/>
      <c r="M8" s="38"/>
      <c r="N8" s="38"/>
      <c r="O8" s="38"/>
      <c r="P8" s="38"/>
      <c r="Q8" s="38"/>
      <c r="R8" s="38"/>
      <c r="S8" s="38"/>
      <c r="T8" s="56"/>
      <c r="U8" s="56"/>
      <c r="V8" s="56"/>
      <c r="W8" s="38"/>
      <c r="X8" s="38"/>
      <c r="Y8" s="38"/>
      <c r="Z8" s="38"/>
      <c r="AA8" s="38"/>
      <c r="AB8" s="91"/>
      <c r="AC8" s="38"/>
      <c r="AD8" s="38"/>
      <c r="AE8" s="38"/>
      <c r="AF8" s="38"/>
      <c r="AG8" s="38"/>
      <c r="AH8" s="38"/>
      <c r="AI8" s="38"/>
      <c r="AJ8" s="91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92"/>
      <c r="AZ8" s="38"/>
      <c r="BA8" s="38"/>
      <c r="BB8" s="38"/>
      <c r="BC8" s="38"/>
      <c r="BD8" s="38"/>
      <c r="BE8" s="91"/>
      <c r="BF8" s="92"/>
      <c r="BG8" s="38"/>
      <c r="BH8" s="38"/>
      <c r="BI8" s="38"/>
      <c r="BJ8" s="38"/>
      <c r="BK8" s="38"/>
      <c r="BL8" s="92"/>
      <c r="BM8" s="38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94" t="n">
        <f aca="false">Netzplan!G9</f>
        <v>2</v>
      </c>
      <c r="H9" s="94" t="str">
        <f aca="false">Netzplan!H9</f>
        <v>1</v>
      </c>
      <c r="I9" s="58" t="n">
        <f aca="false">Netzplan!I9</f>
        <v>1.5</v>
      </c>
      <c r="J9" s="89" t="n">
        <f aca="false">Netzplan!J9</f>
        <v>1</v>
      </c>
      <c r="K9" s="90" t="n">
        <f aca="false">SUM(L9:BM9)</f>
        <v>0</v>
      </c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91"/>
      <c r="AC9" s="38"/>
      <c r="AD9" s="56"/>
      <c r="AE9" s="38"/>
      <c r="AF9" s="38"/>
      <c r="AG9" s="56"/>
      <c r="AH9" s="38"/>
      <c r="AI9" s="38"/>
      <c r="AJ9" s="91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92"/>
      <c r="AZ9" s="38"/>
      <c r="BA9" s="38"/>
      <c r="BB9" s="38"/>
      <c r="BC9" s="38"/>
      <c r="BD9" s="38"/>
      <c r="BE9" s="91"/>
      <c r="BF9" s="92"/>
      <c r="BG9" s="38"/>
      <c r="BH9" s="38"/>
      <c r="BI9" s="38"/>
      <c r="BJ9" s="38"/>
      <c r="BK9" s="38"/>
      <c r="BL9" s="92"/>
      <c r="BM9" s="38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94" t="n">
        <f aca="false">Netzplan!G10</f>
        <v>2</v>
      </c>
      <c r="H10" s="94" t="str">
        <f aca="false">Netzplan!H10</f>
        <v>1</v>
      </c>
      <c r="I10" s="58" t="n">
        <f aca="false">Netzplan!I10</f>
        <v>1.5</v>
      </c>
      <c r="J10" s="89" t="n">
        <f aca="false">Netzplan!J10</f>
        <v>1</v>
      </c>
      <c r="K10" s="90" t="n">
        <f aca="false">SUM(L10:BM10)</f>
        <v>0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91"/>
      <c r="AC10" s="38"/>
      <c r="AD10" s="38"/>
      <c r="AE10" s="38"/>
      <c r="AF10" s="38"/>
      <c r="AG10" s="38"/>
      <c r="AH10" s="56"/>
      <c r="AI10" s="56"/>
      <c r="AJ10" s="91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92"/>
      <c r="AZ10" s="38"/>
      <c r="BA10" s="38"/>
      <c r="BB10" s="38"/>
      <c r="BC10" s="38"/>
      <c r="BD10" s="38"/>
      <c r="BE10" s="91"/>
      <c r="BF10" s="92"/>
      <c r="BG10" s="38"/>
      <c r="BH10" s="38"/>
      <c r="BI10" s="38"/>
      <c r="BJ10" s="38"/>
      <c r="BK10" s="38"/>
      <c r="BL10" s="92"/>
      <c r="BM10" s="38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94" t="n">
        <f aca="false">Netzplan!G11</f>
        <v>2</v>
      </c>
      <c r="H11" s="94" t="str">
        <f aca="false">Netzplan!H11</f>
        <v>1</v>
      </c>
      <c r="I11" s="58" t="n">
        <f aca="false">Netzplan!I11</f>
        <v>1.5</v>
      </c>
      <c r="J11" s="89" t="n">
        <f aca="false">Netzplan!J11</f>
        <v>1</v>
      </c>
      <c r="K11" s="90" t="n">
        <f aca="false">SUM(L11:BM11)</f>
        <v>0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91"/>
      <c r="AC11" s="38"/>
      <c r="AD11" s="38"/>
      <c r="AE11" s="38"/>
      <c r="AF11" s="38"/>
      <c r="AG11" s="38"/>
      <c r="AH11" s="38"/>
      <c r="AJ11" s="93"/>
      <c r="AK11" s="56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92"/>
      <c r="AZ11" s="38"/>
      <c r="BA11" s="38"/>
      <c r="BB11" s="38"/>
      <c r="BC11" s="38"/>
      <c r="BD11" s="38"/>
      <c r="BE11" s="91"/>
      <c r="BF11" s="92"/>
      <c r="BG11" s="38"/>
      <c r="BH11" s="38"/>
      <c r="BI11" s="38"/>
      <c r="BJ11" s="38"/>
      <c r="BK11" s="38"/>
      <c r="BL11" s="92"/>
      <c r="BM11" s="38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94" t="n">
        <f aca="false">Netzplan!G12</f>
        <v>10</v>
      </c>
      <c r="H12" s="57" t="n">
        <f aca="false">Netzplan!H12</f>
        <v>1</v>
      </c>
      <c r="I12" s="58" t="n">
        <f aca="false">Netzplan!I12</f>
        <v>0.5</v>
      </c>
      <c r="J12" s="89" t="n">
        <f aca="false">Netzplan!J12</f>
        <v>20</v>
      </c>
      <c r="K12" s="90" t="n">
        <f aca="false">SUM(L12:BM12)</f>
        <v>0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56"/>
      <c r="X12" s="38"/>
      <c r="Y12" s="38"/>
      <c r="Z12" s="38"/>
      <c r="AA12" s="38"/>
      <c r="AB12" s="91"/>
      <c r="AC12" s="38"/>
      <c r="AD12" s="56"/>
      <c r="AE12" s="38"/>
      <c r="AF12" s="38"/>
      <c r="AG12" s="56"/>
      <c r="AH12" s="56"/>
      <c r="AI12" s="56"/>
      <c r="AJ12" s="93"/>
      <c r="AK12" s="56"/>
      <c r="AL12" s="38"/>
      <c r="AM12" s="38"/>
      <c r="AN12" s="38"/>
      <c r="AO12" s="38"/>
      <c r="AP12" s="38"/>
      <c r="AQ12" s="38"/>
      <c r="AR12" s="56"/>
      <c r="AS12" s="38"/>
      <c r="AT12" s="38"/>
      <c r="AU12" s="38"/>
      <c r="AV12" s="38"/>
      <c r="AW12" s="38"/>
      <c r="AX12" s="38"/>
      <c r="AY12" s="92"/>
      <c r="AZ12" s="38"/>
      <c r="BA12" s="38"/>
      <c r="BB12" s="38"/>
      <c r="BC12" s="38"/>
      <c r="BD12" s="38"/>
      <c r="BE12" s="91"/>
      <c r="BF12" s="92"/>
      <c r="BG12" s="38"/>
      <c r="BH12" s="38"/>
      <c r="BJ12" s="38"/>
      <c r="BK12" s="38"/>
      <c r="BL12" s="92"/>
      <c r="BM12" s="38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94" t="n">
        <f aca="false">Netzplan!G13</f>
        <v>3</v>
      </c>
      <c r="H13" s="94" t="str">
        <f aca="false">Netzplan!H13</f>
        <v>1</v>
      </c>
      <c r="I13" s="58" t="n">
        <f aca="false">Netzplan!I13</f>
        <v>1.5</v>
      </c>
      <c r="J13" s="89" t="n">
        <f aca="false">Netzplan!J13</f>
        <v>2</v>
      </c>
      <c r="K13" s="90" t="n">
        <f aca="false">SUM(L13:BM13)</f>
        <v>0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91"/>
      <c r="AC13" s="38"/>
      <c r="AD13" s="38"/>
      <c r="AE13" s="38"/>
      <c r="AF13" s="38"/>
      <c r="AG13" s="38"/>
      <c r="AH13" s="38"/>
      <c r="AI13" s="38"/>
      <c r="AJ13" s="91"/>
      <c r="AL13" s="38"/>
      <c r="AM13" s="38"/>
      <c r="AN13" s="56"/>
      <c r="AO13" s="56"/>
      <c r="AP13" s="56"/>
      <c r="AQ13" s="38"/>
      <c r="AR13" s="38"/>
      <c r="AS13" s="38"/>
      <c r="AT13" s="38"/>
      <c r="AU13" s="38"/>
      <c r="AV13" s="38"/>
      <c r="AW13" s="38"/>
      <c r="AX13" s="38"/>
      <c r="AY13" s="92"/>
      <c r="AZ13" s="38"/>
      <c r="BA13" s="38"/>
      <c r="BB13" s="38"/>
      <c r="BC13" s="38"/>
      <c r="BD13" s="38"/>
      <c r="BE13" s="91"/>
      <c r="BF13" s="92"/>
      <c r="BG13" s="38"/>
      <c r="BH13" s="38"/>
      <c r="BI13" s="38"/>
      <c r="BJ13" s="38"/>
      <c r="BK13" s="38"/>
      <c r="BL13" s="92"/>
      <c r="BM13" s="38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94" t="n">
        <f aca="false">Netzplan!G14</f>
        <v>3</v>
      </c>
      <c r="H14" s="94" t="str">
        <f aca="false">Netzplan!H14</f>
        <v>1</v>
      </c>
      <c r="I14" s="58" t="n">
        <f aca="false">Netzplan!I14</f>
        <v>1.5</v>
      </c>
      <c r="J14" s="89" t="n">
        <f aca="false">Netzplan!J14</f>
        <v>2</v>
      </c>
      <c r="K14" s="90" t="n">
        <f aca="false">SUM(L14:BM14)</f>
        <v>0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91"/>
      <c r="AC14" s="38"/>
      <c r="AD14" s="38"/>
      <c r="AE14" s="38"/>
      <c r="AF14" s="38"/>
      <c r="AG14" s="38"/>
      <c r="AH14" s="38"/>
      <c r="AI14" s="38"/>
      <c r="AJ14" s="91"/>
      <c r="AK14" s="38"/>
      <c r="AL14" s="38"/>
      <c r="AM14" s="38"/>
      <c r="AN14" s="38"/>
      <c r="AO14" s="38"/>
      <c r="AQ14" s="56"/>
      <c r="AR14" s="56"/>
      <c r="AS14" s="38"/>
      <c r="AT14" s="38"/>
      <c r="AU14" s="56"/>
      <c r="AV14" s="38"/>
      <c r="AW14" s="38"/>
      <c r="AX14" s="38"/>
      <c r="AY14" s="92"/>
      <c r="AZ14" s="38"/>
      <c r="BA14" s="38"/>
      <c r="BB14" s="38"/>
      <c r="BC14" s="38"/>
      <c r="BD14" s="38"/>
      <c r="BE14" s="91"/>
      <c r="BF14" s="92"/>
      <c r="BG14" s="38"/>
      <c r="BH14" s="38"/>
      <c r="BI14" s="38"/>
      <c r="BJ14" s="38"/>
      <c r="BK14" s="38"/>
      <c r="BL14" s="92"/>
      <c r="BM14" s="38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94" t="n">
        <f aca="false">Netzplan!G15</f>
        <v>1</v>
      </c>
      <c r="H15" s="94" t="str">
        <f aca="false">Netzplan!H15</f>
        <v>1</v>
      </c>
      <c r="I15" s="58" t="n">
        <f aca="false">Netzplan!I15</f>
        <v>1.5</v>
      </c>
      <c r="J15" s="89" t="n">
        <f aca="false">Netzplan!J15</f>
        <v>1</v>
      </c>
      <c r="K15" s="90" t="n">
        <f aca="false">SUM(L15:BM15)</f>
        <v>0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91"/>
      <c r="AC15" s="38"/>
      <c r="AD15" s="38"/>
      <c r="AE15" s="38"/>
      <c r="AF15" s="38"/>
      <c r="AG15" s="38"/>
      <c r="AH15" s="38"/>
      <c r="AI15" s="38"/>
      <c r="AJ15" s="91"/>
      <c r="AK15" s="38"/>
      <c r="AL15" s="38"/>
      <c r="AM15" s="38"/>
      <c r="AO15" s="38"/>
      <c r="AP15" s="38"/>
      <c r="AQ15" s="38"/>
      <c r="AR15" s="38"/>
      <c r="AS15" s="38"/>
      <c r="AT15" s="38"/>
      <c r="AU15" s="38"/>
      <c r="AV15" s="56"/>
      <c r="AW15" s="38"/>
      <c r="AX15" s="38"/>
      <c r="AY15" s="92"/>
      <c r="AZ15" s="38"/>
      <c r="BA15" s="38"/>
      <c r="BB15" s="38"/>
      <c r="BC15" s="38"/>
      <c r="BD15" s="38"/>
      <c r="BE15" s="91"/>
      <c r="BF15" s="92"/>
      <c r="BG15" s="38"/>
      <c r="BH15" s="38"/>
      <c r="BI15" s="38"/>
      <c r="BJ15" s="38"/>
      <c r="BK15" s="38"/>
      <c r="BL15" s="92"/>
      <c r="BM15" s="38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94" t="n">
        <f aca="false">Netzplan!G16</f>
        <v>5</v>
      </c>
      <c r="H16" s="94" t="str">
        <f aca="false">Netzplan!H16</f>
        <v>1</v>
      </c>
      <c r="I16" s="58" t="n">
        <f aca="false">Netzplan!I16</f>
        <v>1.5</v>
      </c>
      <c r="J16" s="89" t="n">
        <f aca="false">Netzplan!J16</f>
        <v>3</v>
      </c>
      <c r="K16" s="90" t="n">
        <f aca="false">SUM(L16:BM16)</f>
        <v>0</v>
      </c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91"/>
      <c r="AC16" s="38"/>
      <c r="AD16" s="38"/>
      <c r="AE16" s="38"/>
      <c r="AF16" s="38"/>
      <c r="AG16" s="38"/>
      <c r="AH16" s="38"/>
      <c r="AI16" s="38"/>
      <c r="AJ16" s="91"/>
      <c r="AK16" s="38"/>
      <c r="AL16" s="38"/>
      <c r="AM16" s="38"/>
      <c r="AN16" s="38"/>
      <c r="AR16" s="38"/>
      <c r="AS16" s="38"/>
      <c r="AT16" s="38"/>
      <c r="AU16" s="38"/>
      <c r="AV16" s="38"/>
      <c r="AW16" s="56"/>
      <c r="AX16" s="56"/>
      <c r="AY16" s="92"/>
      <c r="AZ16" s="38"/>
      <c r="BA16" s="38"/>
      <c r="BB16" s="56"/>
      <c r="BC16" s="38"/>
      <c r="BD16" s="38"/>
      <c r="BE16" s="91"/>
      <c r="BF16" s="92"/>
      <c r="BG16" s="38"/>
      <c r="BH16" s="38"/>
      <c r="BI16" s="38"/>
      <c r="BK16" s="38"/>
      <c r="BL16" s="92"/>
      <c r="BM16" s="38"/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95" t="n">
        <f aca="false">Netzplan!G17</f>
        <v>1</v>
      </c>
      <c r="H17" s="95" t="str">
        <f aca="false">Netzplan!H17</f>
        <v>1</v>
      </c>
      <c r="I17" s="96" t="n">
        <f aca="false">Netzplan!I17</f>
        <v>1</v>
      </c>
      <c r="J17" s="97" t="n">
        <f aca="false">Netzplan!J17</f>
        <v>1</v>
      </c>
      <c r="K17" s="90" t="n">
        <f aca="false">SUM(L17:BM17)</f>
        <v>0</v>
      </c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98"/>
      <c r="AC17" s="42"/>
      <c r="AD17" s="42"/>
      <c r="AE17" s="42"/>
      <c r="AF17" s="42"/>
      <c r="AG17" s="42"/>
      <c r="AH17" s="42"/>
      <c r="AI17" s="42"/>
      <c r="AJ17" s="98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99"/>
      <c r="AZ17" s="42"/>
      <c r="BB17" s="42"/>
      <c r="BC17" s="56"/>
      <c r="BD17" s="42"/>
      <c r="BE17" s="98"/>
      <c r="BF17" s="99"/>
      <c r="BG17" s="42"/>
      <c r="BH17" s="42"/>
      <c r="BI17" s="42"/>
      <c r="BJ17" s="42"/>
      <c r="BK17" s="42"/>
      <c r="BL17" s="99"/>
      <c r="BM17" s="4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7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conditionalFormatting sqref="L1:L17 M1:BM1 L2:BM14 BB17:BM17 L15:AM15 AO15:BM15 L16:AN16 AR16:BM16 L17:AZ17">
    <cfRule type="expression" priority="2" aboveAverage="0" equalAverage="0" bottom="0" percent="0" rank="0" text="" dxfId="17">
      <formula>IF(OR(WEEKDAY(L$1)=7,WEEKDAY(L$1)=1),1,0)</formula>
    </cfRule>
  </conditionalFormatting>
  <conditionalFormatting sqref="L2:BM14 BB17:BM17 L15:AM15 AO15:BM15 L16:AN16 AR16:BM16 L17:AZ17">
    <cfRule type="cellIs" priority="3" operator="equal" aboveAverage="0" equalAverage="0" bottom="0" percent="0" rank="0" text="" dxfId="18">
      <formula>1</formula>
    </cfRule>
  </conditionalFormatting>
  <conditionalFormatting sqref="K2:K17">
    <cfRule type="expression" priority="4" aboveAverage="0" equalAverage="0" bottom="0" percent="0" rank="0" text="" dxfId="19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100" width="8.84"/>
    <col collapsed="false" customWidth="true" hidden="false" outlineLevel="0" max="2" min="2" style="44" width="23.71"/>
    <col collapsed="false" customWidth="true" hidden="false" outlineLevel="0" max="3" min="3" style="44" width="23.96"/>
    <col collapsed="false" customWidth="true" hidden="false" outlineLevel="0" max="4" min="4" style="44" width="11.53"/>
    <col collapsed="false" customWidth="true" hidden="false" outlineLevel="0" max="5" min="5" style="44" width="32.84"/>
  </cols>
  <sheetData>
    <row r="1" customFormat="false" ht="12.75" hidden="false" customHeight="false" outlineLevel="0" collapsed="false">
      <c r="A1" s="100" t="s">
        <v>100</v>
      </c>
      <c r="B1" s="83" t="s">
        <v>101</v>
      </c>
    </row>
    <row r="2" customFormat="false" ht="12.75" hidden="false" customHeight="false" outlineLevel="0" collapsed="false">
      <c r="A2" s="101" t="n">
        <v>45297</v>
      </c>
      <c r="B2" s="100" t="s">
        <v>102</v>
      </c>
      <c r="C2" s="83" t="s">
        <v>103</v>
      </c>
      <c r="E2" s="83" t="s">
        <v>104</v>
      </c>
      <c r="F2" s="102" t="n">
        <v>45413</v>
      </c>
      <c r="G2" s="102" t="n">
        <v>45414</v>
      </c>
    </row>
    <row r="3" customFormat="false" ht="12.75" hidden="false" customHeight="false" outlineLevel="0" collapsed="false">
      <c r="A3" s="101" t="n">
        <v>45359</v>
      </c>
      <c r="B3" s="100" t="s">
        <v>105</v>
      </c>
      <c r="C3" s="83" t="s">
        <v>106</v>
      </c>
      <c r="D3" s="83" t="s">
        <v>107</v>
      </c>
      <c r="E3" s="83" t="s">
        <v>108</v>
      </c>
    </row>
    <row r="4" customFormat="false" ht="12.75" hidden="false" customHeight="false" outlineLevel="0" collapsed="false">
      <c r="A4" s="101" t="n">
        <v>45380</v>
      </c>
      <c r="B4" s="100" t="s">
        <v>109</v>
      </c>
      <c r="C4" s="83" t="s">
        <v>110</v>
      </c>
      <c r="D4" s="83" t="s">
        <v>107</v>
      </c>
      <c r="E4" s="83" t="s">
        <v>111</v>
      </c>
    </row>
    <row r="5" customFormat="false" ht="12.75" hidden="false" customHeight="false" outlineLevel="0" collapsed="false">
      <c r="A5" s="101" t="n">
        <v>45383</v>
      </c>
      <c r="B5" s="100" t="s">
        <v>112</v>
      </c>
      <c r="C5" s="83" t="s">
        <v>113</v>
      </c>
      <c r="D5" s="83" t="s">
        <v>107</v>
      </c>
      <c r="E5" s="83" t="s">
        <v>111</v>
      </c>
    </row>
    <row r="6" customFormat="false" ht="12.75" hidden="false" customHeight="false" outlineLevel="0" collapsed="false">
      <c r="A6" s="101" t="n">
        <v>45413</v>
      </c>
      <c r="B6" s="100" t="s">
        <v>114</v>
      </c>
      <c r="C6" s="83" t="s">
        <v>115</v>
      </c>
      <c r="E6" s="83" t="s">
        <v>111</v>
      </c>
    </row>
    <row r="7" customFormat="false" ht="12.75" hidden="false" customHeight="false" outlineLevel="0" collapsed="false">
      <c r="A7" s="101" t="n">
        <v>45421</v>
      </c>
      <c r="B7" s="100" t="s">
        <v>116</v>
      </c>
      <c r="C7" s="83" t="s">
        <v>117</v>
      </c>
      <c r="D7" s="83" t="s">
        <v>118</v>
      </c>
      <c r="E7" s="83" t="s">
        <v>111</v>
      </c>
    </row>
    <row r="8" customFormat="false" ht="12.75" hidden="false" customHeight="false" outlineLevel="0" collapsed="false">
      <c r="A8" s="101" t="n">
        <v>45432</v>
      </c>
      <c r="B8" s="100" t="s">
        <v>119</v>
      </c>
      <c r="C8" s="83" t="s">
        <v>120</v>
      </c>
      <c r="D8" s="83" t="s">
        <v>107</v>
      </c>
      <c r="E8" s="83" t="s">
        <v>111</v>
      </c>
    </row>
    <row r="9" customFormat="false" ht="12.75" hidden="false" customHeight="false" outlineLevel="0" collapsed="false">
      <c r="A9" s="101" t="n">
        <v>45442</v>
      </c>
      <c r="B9" s="100" t="s">
        <v>121</v>
      </c>
      <c r="C9" s="83" t="s">
        <v>122</v>
      </c>
      <c r="D9" s="83" t="s">
        <v>118</v>
      </c>
      <c r="E9" s="83" t="s">
        <v>123</v>
      </c>
    </row>
    <row r="10" customFormat="false" ht="12.75" hidden="false" customHeight="false" outlineLevel="0" collapsed="false">
      <c r="A10" s="101" t="n">
        <v>45519</v>
      </c>
      <c r="B10" s="100" t="s">
        <v>124</v>
      </c>
      <c r="C10" s="83" t="s">
        <v>125</v>
      </c>
      <c r="D10" s="83" t="s">
        <v>118</v>
      </c>
      <c r="E10" s="83" t="s">
        <v>126</v>
      </c>
    </row>
    <row r="11" customFormat="false" ht="12.75" hidden="false" customHeight="false" outlineLevel="0" collapsed="false">
      <c r="A11" s="101" t="n">
        <v>45555</v>
      </c>
      <c r="B11" s="100" t="s">
        <v>127</v>
      </c>
      <c r="C11" s="83" t="s">
        <v>128</v>
      </c>
      <c r="D11" s="83" t="s">
        <v>107</v>
      </c>
      <c r="E11" s="83" t="s">
        <v>129</v>
      </c>
    </row>
    <row r="12" customFormat="false" ht="12.75" hidden="false" customHeight="false" outlineLevel="0" collapsed="false">
      <c r="A12" s="101" t="n">
        <v>45568</v>
      </c>
      <c r="B12" s="100" t="s">
        <v>130</v>
      </c>
      <c r="C12" s="83" t="s">
        <v>131</v>
      </c>
      <c r="D12" s="83" t="s">
        <v>118</v>
      </c>
      <c r="E12" s="83" t="s">
        <v>111</v>
      </c>
    </row>
    <row r="13" customFormat="false" ht="12.75" hidden="false" customHeight="false" outlineLevel="0" collapsed="false">
      <c r="A13" s="101" t="n">
        <v>45596</v>
      </c>
      <c r="B13" s="100" t="s">
        <v>132</v>
      </c>
      <c r="C13" s="83" t="s">
        <v>133</v>
      </c>
      <c r="D13" s="83" t="s">
        <v>118</v>
      </c>
      <c r="E13" s="100" t="s">
        <v>134</v>
      </c>
    </row>
    <row r="14" customFormat="false" ht="12.75" hidden="false" customHeight="false" outlineLevel="0" collapsed="false">
      <c r="A14" s="102" t="n">
        <v>45597</v>
      </c>
      <c r="B14" s="100" t="s">
        <v>135</v>
      </c>
      <c r="C14" s="83" t="s">
        <v>133</v>
      </c>
      <c r="D14" s="83" t="s">
        <v>107</v>
      </c>
      <c r="E14" s="83" t="s">
        <v>136</v>
      </c>
    </row>
    <row r="15" customFormat="false" ht="12.75" hidden="false" customHeight="false" outlineLevel="0" collapsed="false">
      <c r="A15" s="102" t="n">
        <v>45616</v>
      </c>
      <c r="B15" s="100" t="s">
        <v>137</v>
      </c>
      <c r="C15" s="83" t="s">
        <v>138</v>
      </c>
      <c r="E15" s="83" t="s">
        <v>139</v>
      </c>
    </row>
    <row r="16" customFormat="false" ht="12.75" hidden="false" customHeight="false" outlineLevel="0" collapsed="false">
      <c r="A16" s="102" t="n">
        <v>45651</v>
      </c>
      <c r="B16" s="100" t="s">
        <v>140</v>
      </c>
      <c r="C16" s="83" t="s">
        <v>141</v>
      </c>
      <c r="D16" s="83" t="s">
        <v>111</v>
      </c>
    </row>
    <row r="17" customFormat="false" ht="12.75" hidden="false" customHeight="false" outlineLevel="0" collapsed="false">
      <c r="A17" s="102" t="n">
        <v>45652</v>
      </c>
      <c r="B17" s="100" t="s">
        <v>142</v>
      </c>
      <c r="C17" s="83" t="s">
        <v>141</v>
      </c>
      <c r="D17" s="83" t="s">
        <v>118</v>
      </c>
      <c r="E17" s="83" t="s">
        <v>111</v>
      </c>
      <c r="F17" s="83" t="s">
        <v>143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2024-04-19T10:20:40Z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