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SP" sheetId="1" state="visible" r:id="rId2"/>
    <sheet name="Netzpla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<sst xmlns="http://schemas.openxmlformats.org/spreadsheetml/2006/main" count="244" uniqueCount="89">
  <si>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</si>
  <si>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</si>
  <si>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</si>
  <si>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</si>
  <si>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</si>
  <si>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</si>
  <si>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</si>
  <si>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</si>
  <si>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</si>
  <si>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</si>
  <si>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</si>
  <si>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</si>
  <si>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</si>
  <si>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</si>
  <si>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</si>
  <si>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</si>
  <si>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</si>
  <si>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</si>
  <si>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</si>
  <si>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</si>
  <si>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</si>
  <si>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</si>
  <si>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</si>
  <si>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</si>
  <si>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</si>
  <si>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</si>
  <si>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</si>
  <si>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</si>
  <si>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</si>
  <si>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</si>
  <si>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</si>
  <si>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</si>
  <si>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</si>
  <si>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</si>
  <si>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</si>
  <si>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</si>
  <si>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</si>
  <si>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</si>
  <si>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</si>
  <si>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</si>
  <si>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</si>
  <si>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</si>
  <si>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</si>
  <si>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</si>
  <si>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</si>
  <si>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</si>
  <si>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</si>
  <si>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</si>
  <si>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</si>
  <si>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</si>
  <si>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</si>
  <si>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</si>
  <si>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</si>
  <si>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</si>
  <si>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</si>
  <si>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</si>
  <si>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</si>
  <si>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</si>
  <si>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</si>
  <si>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</si>
  <si>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</t>
  </si>
  <si>
    <t xml:space="preserve">Ende</t>
  </si>
  <si>
    <t xml:space="preserve">FAZ</t>
  </si>
  <si>
    <t xml:space="preserve">FEZ</t>
  </si>
  <si>
    <t xml:space="preserve">Frühest</t>
  </si>
  <si>
    <t xml:space="preserve">ID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</si>
  <si>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</si>
  <si>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</si>
  <si>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</si>
  <si>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</si>
  <si>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</si>
  <si>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</t>
  </si>
  <si>
    <t xml:space="preserve">D</t>
  </si>
  <si>
    <t xml:space="preserve">Bei mehreren:</t>
  </si>
  <si>
    <t xml:space="preserve">Früheste</t>
  </si>
  <si>
    <t xml:space="preserve">Anfangszeit</t>
  </si>
  <si>
    <t xml:space="preserve">=</t>
  </si>
  <si>
    <r>
      <rPr>
        <sz val="10"/>
        <rFont val="Arial"/>
        <family val="2"/>
        <charset val="1"/>
      </rPr>
      <t xml:space="preserve">FEZ</t>
    </r>
    <r>
      <rPr>
        <vertAlign val="subscript"/>
        <sz val="10"/>
        <rFont val="Arial"/>
        <family val="2"/>
        <charset val="1"/>
      </rPr>
      <t xml:space="preserve">Vorgänger</t>
    </r>
  </si>
  <si>
    <t xml:space="preserve">größter</t>
  </si>
  <si>
    <t xml:space="preserve">Endzeit</t>
  </si>
  <si>
    <t xml:space="preserve">FAZ + D</t>
  </si>
  <si>
    <t xml:space="preserve">Späteste</t>
  </si>
  <si>
    <r>
      <rPr>
        <sz val="10"/>
        <color rgb="FFFAFAFA"/>
        <rFont val="Arial"/>
        <family val="2"/>
        <charset val="1"/>
      </rPr>
      <t xml:space="preserve">SAZ</t>
    </r>
    <r>
      <rPr>
        <vertAlign val="subscript"/>
        <sz val="10"/>
        <color rgb="FFFAFAFA"/>
        <rFont val="Arial"/>
        <family val="2"/>
        <charset val="1"/>
      </rPr>
      <t xml:space="preserve">Nachfolger</t>
    </r>
  </si>
  <si>
    <t xml:space="preserve">kleinster</t>
  </si>
  <si>
    <t xml:space="preserve">SAZ – D</t>
  </si>
  <si>
    <t xml:space="preserve">Gesamt</t>
  </si>
  <si>
    <t xml:space="preserve">SEZ-FEZ = SAZ-FAZ</t>
  </si>
  <si>
    <t xml:space="preserve">Freier</t>
  </si>
  <si>
    <r>
      <rPr>
        <sz val="10"/>
        <color rgb="FF000000"/>
        <rFont val="Arial"/>
        <family val="2"/>
        <charset val="1"/>
      </rPr>
      <t xml:space="preserve">FAZ</t>
    </r>
    <r>
      <rPr>
        <vertAlign val="subscript"/>
        <sz val="10"/>
        <color rgb="FF000000"/>
        <rFont val="Arial"/>
        <family val="2"/>
        <charset val="1"/>
      </rPr>
      <t xml:space="preserve">Nachfolger –</t>
    </r>
    <r>
      <rPr>
        <sz val="10"/>
        <color rgb="FF000000"/>
        <rFont val="Arial"/>
        <family val="2"/>
        <charset val="1"/>
      </rPr>
      <t xml:space="preserve"> FEZ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</si>
</sst>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AFAFA"/>
      <name val="Arial"/>
      <family val="2"/>
      <charset val="1"/>
    </font>
    <font>
      <vertAlign val="subscript"/>
      <sz val="10"/>
      <name val="Arial"/>
      <family val="2"/>
      <charset val="1"/>
    </font>
    <font>
      <vertAlign val="subscript"/>
      <sz val="10"/>
      <color rgb="FFFAFAFA"/>
      <name val="Arial"/>
      <family val="2"/>
      <charset val="1"/>
    </font>
    <font>
      <vertAlign val="subscript"/>
      <sz val="10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BF00"/>
        <bgColor rgb="FFFFFF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81D4FA"/>
      </patternFill>
    </fill>
    <fill>
      <patternFill patternType="solid">
        <fgColor rgb="FF81D4FA"/>
        <bgColor rgb="FFAADCF7"/>
      </patternFill>
    </fill>
    <fill>
      <patternFill patternType="solid">
        <fgColor rgb="FFE8E8E8"/>
        <bgColor rgb="FFEEEEEE"/>
      </patternFill>
    </fill>
    <fill>
      <patternFill patternType="solid">
        <fgColor rgb="FFCE93D8"/>
        <bgColor rgb="FFFF99CC"/>
      </patternFill>
    </fill>
    <fill>
      <patternFill patternType="solid">
        <fgColor rgb="FF9CCC65"/>
        <bgColor rgb="FFC0C0C0"/>
      </patternFill>
    </fill>
    <fill>
      <patternFill patternType="solid">
        <fgColor rgb="FF1B5E20"/>
        <bgColor rgb="FF333333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57F17"/>
      </patternFill>
    </fill>
    <fill>
      <patternFill patternType="solid">
        <fgColor rgb="FFB71C1C"/>
        <bgColor rgb="FF993366"/>
      </patternFill>
    </fill>
    <fill>
      <patternFill patternType="solid">
        <fgColor rgb="FFF57F17"/>
        <bgColor rgb="FFFF5722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8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1"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AFA"/>
      <rgbColor rgb="FFEEEEEE"/>
      <rgbColor rgb="FF660066"/>
      <rgbColor rgb="FFFF8080"/>
      <rgbColor rgb="FF0066CC"/>
      <rgbColor rgb="FFAADCF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59D"/>
      <rgbColor rgb="FF81D4FA"/>
      <rgbColor rgb="FFFF99CC"/>
      <rgbColor rgb="FFCE93D8"/>
      <rgbColor rgb="FFFFF176"/>
      <rgbColor rgb="FF3366FF"/>
      <rgbColor rgb="FF33CCCC"/>
      <rgbColor rgb="FF9CCC65"/>
      <rgbColor rgb="FFFFBF00"/>
      <rgbColor rgb="FFF57F17"/>
      <rgbColor rgb="FFFF5722"/>
      <rgbColor rgb="FF666666"/>
      <rgbColor rgb="FF969696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22312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886320</xdr:colOff>
      <xdr:row>2</xdr:row>
      <xdr:rowOff>154440</xdr:rowOff>
    </xdr:from>
    <xdr:to>
      <xdr:col>11</xdr:col>
      <xdr:colOff>902880</xdr:colOff>
      <xdr:row>2</xdr:row>
      <xdr:rowOff>154440</xdr:rowOff>
    </xdr:to>
    <xdr:sp>
      <xdr:nvSpPr>
        <xdr:cNvPr id="1" name=""/>
        <xdr:cNvSpPr/>
      </xdr:nvSpPr>
      <xdr:spPr>
        <a:xfrm flipH="1">
          <a:off x="5460840" y="479520"/>
          <a:ext cx="552960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813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939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5048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100664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9396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9396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9396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9396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5048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5048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5048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5048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50480" y="307260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50480" y="356076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50480" y="40474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50480" y="45352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50480" y="502344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1007000" y="20977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100700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1007000" y="112176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10440</xdr:colOff>
      <xdr:row>2</xdr:row>
      <xdr:rowOff>154800</xdr:rowOff>
    </xdr:from>
    <xdr:to>
      <xdr:col>16</xdr:col>
      <xdr:colOff>5040</xdr:colOff>
      <xdr:row>2</xdr:row>
      <xdr:rowOff>160920</xdr:rowOff>
    </xdr:to>
    <xdr:sp>
      <xdr:nvSpPr>
        <xdr:cNvPr id="22" name=""/>
        <xdr:cNvSpPr/>
      </xdr:nvSpPr>
      <xdr:spPr>
        <a:xfrm flipV="1">
          <a:off x="7517520" y="479880"/>
          <a:ext cx="5342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268560</xdr:colOff>
      <xdr:row>2</xdr:row>
      <xdr:rowOff>160920</xdr:rowOff>
    </xdr:from>
    <xdr:to>
      <xdr:col>20</xdr:col>
      <xdr:colOff>268560</xdr:colOff>
      <xdr:row>3</xdr:row>
      <xdr:rowOff>3960</xdr:rowOff>
    </xdr:to>
    <xdr:sp>
      <xdr:nvSpPr>
        <xdr:cNvPr id="23" name=""/>
        <xdr:cNvSpPr/>
      </xdr:nvSpPr>
      <xdr:spPr>
        <a:xfrm flipV="1">
          <a:off x="8854920" y="486000"/>
          <a:ext cx="54000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255600</xdr:colOff>
      <xdr:row>3</xdr:row>
      <xdr:rowOff>18720</xdr:rowOff>
    </xdr:from>
    <xdr:to>
      <xdr:col>15</xdr:col>
      <xdr:colOff>3240</xdr:colOff>
      <xdr:row>15</xdr:row>
      <xdr:rowOff>18720</xdr:rowOff>
    </xdr:to>
    <xdr:sp>
      <xdr:nvSpPr>
        <xdr:cNvPr id="24" name=""/>
        <xdr:cNvSpPr/>
      </xdr:nvSpPr>
      <xdr:spPr>
        <a:xfrm>
          <a:off x="7762680" y="506520"/>
          <a:ext cx="1728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12240</xdr:colOff>
      <xdr:row>14</xdr:row>
      <xdr:rowOff>156240</xdr:rowOff>
    </xdr:from>
    <xdr:to>
      <xdr:col>15</xdr:col>
      <xdr:colOff>264600</xdr:colOff>
      <xdr:row>14</xdr:row>
      <xdr:rowOff>156240</xdr:rowOff>
    </xdr:to>
    <xdr:sp>
      <xdr:nvSpPr>
        <xdr:cNvPr id="25" name=""/>
        <xdr:cNvSpPr/>
      </xdr:nvSpPr>
      <xdr:spPr>
        <a:xfrm flipH="1">
          <a:off x="7788960" y="243216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5040</xdr:colOff>
      <xdr:row>2</xdr:row>
      <xdr:rowOff>154800</xdr:rowOff>
    </xdr:from>
    <xdr:to>
      <xdr:col>30</xdr:col>
      <xdr:colOff>244800</xdr:colOff>
      <xdr:row>2</xdr:row>
      <xdr:rowOff>160200</xdr:rowOff>
    </xdr:to>
    <xdr:sp>
      <xdr:nvSpPr>
        <xdr:cNvPr id="26" name=""/>
        <xdr:cNvSpPr/>
      </xdr:nvSpPr>
      <xdr:spPr>
        <a:xfrm>
          <a:off x="10210680" y="479880"/>
          <a:ext cx="18590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268200</xdr:colOff>
      <xdr:row>14</xdr:row>
      <xdr:rowOff>156960</xdr:rowOff>
    </xdr:from>
    <xdr:to>
      <xdr:col>20</xdr:col>
      <xdr:colOff>268200</xdr:colOff>
      <xdr:row>14</xdr:row>
      <xdr:rowOff>162000</xdr:rowOff>
    </xdr:to>
    <xdr:sp>
      <xdr:nvSpPr>
        <xdr:cNvPr id="27" name=""/>
        <xdr:cNvSpPr/>
      </xdr:nvSpPr>
      <xdr:spPr>
        <a:xfrm flipH="1">
          <a:off x="8854560" y="2432880"/>
          <a:ext cx="54000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>
      <xdr:nvSpPr>
        <xdr:cNvPr id="28" name=""/>
        <xdr:cNvSpPr/>
      </xdr:nvSpPr>
      <xdr:spPr>
        <a:xfrm flipV="1">
          <a:off x="10201680" y="2432880"/>
          <a:ext cx="53424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158760</xdr:rowOff>
    </xdr:from>
    <xdr:to>
      <xdr:col>19</xdr:col>
      <xdr:colOff>257040</xdr:colOff>
      <xdr:row>9</xdr:row>
      <xdr:rowOff>3240</xdr:rowOff>
    </xdr:to>
    <xdr:sp>
      <xdr:nvSpPr>
        <xdr:cNvPr id="29" name=""/>
        <xdr:cNvSpPr/>
      </xdr:nvSpPr>
      <xdr:spPr>
        <a:xfrm>
          <a:off x="9113400" y="48384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253440</xdr:colOff>
      <xdr:row>8</xdr:row>
      <xdr:rowOff>155880</xdr:rowOff>
    </xdr:from>
    <xdr:to>
      <xdr:col>20</xdr:col>
      <xdr:colOff>258120</xdr:colOff>
      <xdr:row>8</xdr:row>
      <xdr:rowOff>159840</xdr:rowOff>
    </xdr:to>
    <xdr:sp>
      <xdr:nvSpPr>
        <xdr:cNvPr id="30" name=""/>
        <xdr:cNvSpPr/>
      </xdr:nvSpPr>
      <xdr:spPr>
        <a:xfrm flipH="1" flipV="1">
          <a:off x="9109800" y="1456200"/>
          <a:ext cx="27468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>
      <xdr:nvSpPr>
        <xdr:cNvPr id="31" name=""/>
        <xdr:cNvSpPr/>
      </xdr:nvSpPr>
      <xdr:spPr>
        <a:xfrm>
          <a:off x="10194120" y="1455840"/>
          <a:ext cx="5641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2" name=""/>
        <xdr:cNvSpPr/>
      </xdr:nvSpPr>
      <xdr:spPr>
        <a:xfrm>
          <a:off x="12895920" y="4802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135720</xdr:rowOff>
    </xdr:from>
    <xdr:to>
      <xdr:col>25</xdr:col>
      <xdr:colOff>3600</xdr:colOff>
      <xdr:row>14</xdr:row>
      <xdr:rowOff>153360</xdr:rowOff>
    </xdr:to>
    <xdr:sp>
      <xdr:nvSpPr>
        <xdr:cNvPr id="33" name=""/>
        <xdr:cNvSpPr/>
      </xdr:nvSpPr>
      <xdr:spPr>
        <a:xfrm flipH="1">
          <a:off x="10469520" y="1923840"/>
          <a:ext cx="972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265320</xdr:colOff>
      <xdr:row>11</xdr:row>
      <xdr:rowOff>153360</xdr:rowOff>
    </xdr:from>
    <xdr:to>
      <xdr:col>29</xdr:col>
      <xdr:colOff>258120</xdr:colOff>
      <xdr:row>11</xdr:row>
      <xdr:rowOff>158040</xdr:rowOff>
    </xdr:to>
    <xdr:sp>
      <xdr:nvSpPr>
        <xdr:cNvPr id="34" name=""/>
        <xdr:cNvSpPr/>
      </xdr:nvSpPr>
      <xdr:spPr>
        <a:xfrm flipH="1" flipV="1">
          <a:off x="10470960" y="1941480"/>
          <a:ext cx="134208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264240</xdr:colOff>
      <xdr:row>2</xdr:row>
      <xdr:rowOff>147240</xdr:rowOff>
    </xdr:from>
    <xdr:to>
      <xdr:col>29</xdr:col>
      <xdr:colOff>265320</xdr:colOff>
      <xdr:row>12</xdr:row>
      <xdr:rowOff>25920</xdr:rowOff>
    </xdr:to>
    <xdr:sp>
      <xdr:nvSpPr>
        <xdr:cNvPr id="35" name=""/>
        <xdr:cNvSpPr/>
      </xdr:nvSpPr>
      <xdr:spPr>
        <a:xfrm flipH="1">
          <a:off x="11819160" y="47232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6" name=""/>
        <xdr:cNvSpPr/>
      </xdr:nvSpPr>
      <xdr:spPr>
        <a:xfrm>
          <a:off x="11556720" y="1463040"/>
          <a:ext cx="2775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7" name=""/>
        <xdr:cNvSpPr/>
      </xdr:nvSpPr>
      <xdr:spPr>
        <a:xfrm>
          <a:off x="14263920" y="4784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8" name=""/>
        <xdr:cNvSpPr/>
      </xdr:nvSpPr>
      <xdr:spPr>
        <a:xfrm>
          <a:off x="15605280" y="478080"/>
          <a:ext cx="55548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160920</xdr:rowOff>
    </xdr:from>
    <xdr:to>
      <xdr:col>51</xdr:col>
      <xdr:colOff>8640</xdr:colOff>
      <xdr:row>3</xdr:row>
      <xdr:rowOff>3960</xdr:rowOff>
    </xdr:to>
    <xdr:sp>
      <xdr:nvSpPr>
        <xdr:cNvPr id="39" name=""/>
        <xdr:cNvSpPr/>
      </xdr:nvSpPr>
      <xdr:spPr>
        <a:xfrm flipV="1">
          <a:off x="16973280" y="486000"/>
          <a:ext cx="52776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251640</xdr:colOff>
      <xdr:row>2</xdr:row>
      <xdr:rowOff>156240</xdr:rowOff>
    </xdr:from>
    <xdr:to>
      <xdr:col>56</xdr:col>
      <xdr:colOff>20880</xdr:colOff>
      <xdr:row>2</xdr:row>
      <xdr:rowOff>157320</xdr:rowOff>
    </xdr:to>
    <xdr:sp>
      <xdr:nvSpPr>
        <xdr:cNvPr id="40" name=""/>
        <xdr:cNvSpPr/>
      </xdr:nvSpPr>
      <xdr:spPr>
        <a:xfrm>
          <a:off x="18283680" y="481320"/>
          <a:ext cx="5788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157320</xdr:rowOff>
    </xdr:from>
    <xdr:to>
      <xdr:col>60</xdr:col>
      <xdr:colOff>262080</xdr:colOff>
      <xdr:row>3</xdr:row>
      <xdr:rowOff>3960</xdr:rowOff>
    </xdr:to>
    <xdr:sp>
      <xdr:nvSpPr>
        <xdr:cNvPr id="41" name=""/>
        <xdr:cNvSpPr/>
      </xdr:nvSpPr>
      <xdr:spPr>
        <a:xfrm flipV="1">
          <a:off x="19632960" y="482400"/>
          <a:ext cx="55044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2160</xdr:colOff>
      <xdr:row>2</xdr:row>
      <xdr:rowOff>157320</xdr:rowOff>
    </xdr:from>
    <xdr:to>
      <xdr:col>66</xdr:col>
      <xdr:colOff>2160</xdr:colOff>
      <xdr:row>3</xdr:row>
      <xdr:rowOff>3960</xdr:rowOff>
    </xdr:to>
    <xdr:sp>
      <xdr:nvSpPr>
        <xdr:cNvPr id="42" name=""/>
        <xdr:cNvSpPr/>
      </xdr:nvSpPr>
      <xdr:spPr>
        <a:xfrm flipV="1">
          <a:off x="21002760" y="482400"/>
          <a:ext cx="54000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263880</xdr:colOff>
      <xdr:row>3</xdr:row>
      <xdr:rowOff>2880</xdr:rowOff>
    </xdr:from>
    <xdr:to>
      <xdr:col>64</xdr:col>
      <xdr:colOff>270000</xdr:colOff>
      <xdr:row>15</xdr:row>
      <xdr:rowOff>2880</xdr:rowOff>
    </xdr:to>
    <xdr:sp>
      <xdr:nvSpPr>
        <xdr:cNvPr id="43" name=""/>
        <xdr:cNvSpPr/>
      </xdr:nvSpPr>
      <xdr:spPr>
        <a:xfrm>
          <a:off x="21264480" y="49068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160920</xdr:rowOff>
    </xdr:from>
    <xdr:to>
      <xdr:col>19</xdr:col>
      <xdr:colOff>259920</xdr:colOff>
      <xdr:row>3</xdr:row>
      <xdr:rowOff>4680</xdr:rowOff>
    </xdr:to>
    <xdr:sp>
      <xdr:nvSpPr>
        <xdr:cNvPr id="44" name=""/>
        <xdr:cNvSpPr/>
      </xdr:nvSpPr>
      <xdr:spPr>
        <a:xfrm flipV="1">
          <a:off x="8864280" y="486000"/>
          <a:ext cx="252000" cy="6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-360</xdr:colOff>
      <xdr:row>14</xdr:row>
      <xdr:rowOff>159840</xdr:rowOff>
    </xdr:from>
    <xdr:to>
      <xdr:col>64</xdr:col>
      <xdr:colOff>254880</xdr:colOff>
      <xdr:row>15</xdr:row>
      <xdr:rowOff>3240</xdr:rowOff>
    </xdr:to>
    <xdr:sp>
      <xdr:nvSpPr>
        <xdr:cNvPr id="45" name=""/>
        <xdr:cNvSpPr/>
      </xdr:nvSpPr>
      <xdr:spPr>
        <a:xfrm>
          <a:off x="11554560" y="2435760"/>
          <a:ext cx="970092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1" sqref="A22 A1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3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4" ySplit="0" topLeftCell="K1" activePane="topRight" state="frozen"/>
      <selection pane="topLeft" activeCell="A1" activeCellId="0" sqref="A1"/>
      <selection pane="topRight" activeCell="A22" activeCellId="0" sqref="A22"/>
    </sheetView>
  </sheetViews>
  <sheetFormatPr defaultColWidth="11.7421875" defaultRowHeight="12.8" zeroHeight="false" outlineLevelRow="0" outlineLevelCol="1"/>
  <cols>
    <col collapsed="false" customWidth="true" hidden="false" outlineLevel="0" max="5" min="5" style="3" width="18.75"/>
    <col collapsed="false" customWidth="true" hidden="false" outlineLevel="0" max="6" min="6" style="3" width="13.96"/>
    <col collapsed="false" customWidth="true" hidden="true" outlineLevel="1" max="8" min="7" style="3" width="11.52"/>
    <col collapsed="false" customWidth="true" hidden="tru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21" width="3.83"/>
  </cols>
  <sheetData>
    <row r="1" customFormat="false" ht="12.8" hidden="false" customHeight="false" outlineLevel="0" collapsed="false">
      <c r="A1" s="8" t="s">
        <v>38</v>
      </c>
      <c r="B1" s="22" t="s">
        <v>39</v>
      </c>
      <c r="C1" s="22"/>
      <c r="D1" s="22"/>
      <c r="E1" s="23" t="s">
        <v>46</v>
      </c>
      <c r="F1" s="23" t="s">
        <v>47</v>
      </c>
      <c r="G1" s="23" t="s">
        <v>48</v>
      </c>
      <c r="H1" s="24" t="s">
        <v>49</v>
      </c>
      <c r="I1" s="25" t="s">
        <v>50</v>
      </c>
      <c r="J1" s="23" t="s">
        <v>51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customFormat="false" ht="12.8" hidden="false" customHeight="false" outlineLevel="0" collapsed="false">
      <c r="A2" s="26" t="s">
        <v>16</v>
      </c>
      <c r="B2" s="27" t="s">
        <v>13</v>
      </c>
      <c r="C2" s="27"/>
      <c r="D2" s="27"/>
      <c r="E2" s="28"/>
      <c r="F2" s="29" t="s">
        <v>52</v>
      </c>
      <c r="G2" s="30" t="n">
        <v>5</v>
      </c>
      <c r="H2" s="31" t="s">
        <v>53</v>
      </c>
      <c r="I2" s="32" t="n">
        <v>1</v>
      </c>
      <c r="J2" s="33" t="n">
        <f aca="false">ROUND(G2/(H2*I2),0)</f>
        <v>5</v>
      </c>
      <c r="K2" s="3"/>
      <c r="L2" s="34" t="n">
        <v>0</v>
      </c>
      <c r="M2" s="35"/>
      <c r="N2" s="36" t="n">
        <f aca="false">L2+L4</f>
        <v>5</v>
      </c>
      <c r="O2" s="3"/>
      <c r="P2" s="3"/>
      <c r="Q2" s="34" t="n">
        <f aca="false">N2</f>
        <v>5</v>
      </c>
      <c r="R2" s="35"/>
      <c r="S2" s="36" t="n">
        <f aca="false">Q2+Q4</f>
        <v>6</v>
      </c>
      <c r="T2" s="3"/>
      <c r="U2" s="3"/>
      <c r="V2" s="34" t="n">
        <f aca="false">S2</f>
        <v>6</v>
      </c>
      <c r="W2" s="35"/>
      <c r="X2" s="36" t="n">
        <f aca="false">V2+V4</f>
        <v>10</v>
      </c>
      <c r="Y2" s="3"/>
      <c r="Z2" s="3"/>
      <c r="AA2" s="3"/>
      <c r="AB2" s="3"/>
      <c r="AC2" s="3"/>
      <c r="AD2" s="3"/>
      <c r="AE2" s="3"/>
      <c r="AF2" s="34" t="n">
        <f aca="false">MAX(X2,AC8,X14)</f>
        <v>14</v>
      </c>
      <c r="AG2" s="35"/>
      <c r="AH2" s="36" t="n">
        <f aca="false">AF2+AF4</f>
        <v>15</v>
      </c>
      <c r="AI2" s="3"/>
      <c r="AJ2" s="3"/>
      <c r="AK2" s="34" t="n">
        <f aca="false">AH2</f>
        <v>15</v>
      </c>
      <c r="AL2" s="35"/>
      <c r="AM2" s="36" t="n">
        <f aca="false">AK2+AK4</f>
        <v>16</v>
      </c>
      <c r="AN2" s="3"/>
      <c r="AO2" s="3"/>
      <c r="AP2" s="34" t="n">
        <f aca="false">AM2</f>
        <v>16</v>
      </c>
      <c r="AQ2" s="35"/>
      <c r="AR2" s="36" t="n">
        <f aca="false">AP2+AP4</f>
        <v>17</v>
      </c>
      <c r="AS2" s="3"/>
      <c r="AT2" s="3"/>
      <c r="AU2" s="34" t="n">
        <f aca="false">AR2</f>
        <v>17</v>
      </c>
      <c r="AV2" s="35"/>
      <c r="AW2" s="36" t="n">
        <f aca="false">AU2+AU4</f>
        <v>19</v>
      </c>
      <c r="AX2" s="3"/>
      <c r="AY2" s="3"/>
      <c r="AZ2" s="34" t="n">
        <f aca="false">AW2</f>
        <v>19</v>
      </c>
      <c r="BA2" s="35"/>
      <c r="BB2" s="36" t="n">
        <f aca="false">AZ2+AZ4</f>
        <v>21</v>
      </c>
      <c r="BC2" s="3"/>
      <c r="BD2" s="3"/>
      <c r="BE2" s="34" t="n">
        <f aca="false">BB2</f>
        <v>21</v>
      </c>
      <c r="BF2" s="35"/>
      <c r="BG2" s="36" t="n">
        <f aca="false">BE2+BE4</f>
        <v>22</v>
      </c>
      <c r="BH2" s="3"/>
      <c r="BI2" s="3"/>
      <c r="BJ2" s="34" t="n">
        <f aca="false">BG2</f>
        <v>22</v>
      </c>
      <c r="BK2" s="35"/>
      <c r="BL2" s="36" t="n">
        <f aca="false">BJ2+BJ4</f>
        <v>25</v>
      </c>
      <c r="BM2" s="3"/>
      <c r="BN2" s="3"/>
      <c r="BO2" s="34" t="n">
        <f aca="false">MAX(BL2,AC14)</f>
        <v>29</v>
      </c>
      <c r="BP2" s="35"/>
      <c r="BQ2" s="36" t="n">
        <f aca="false">BO2+BO4</f>
        <v>30</v>
      </c>
    </row>
    <row r="3" customFormat="false" ht="12.8" hidden="false" customHeight="false" outlineLevel="0" collapsed="false">
      <c r="A3" s="37" t="s">
        <v>15</v>
      </c>
      <c r="B3" s="38" t="s">
        <v>12</v>
      </c>
      <c r="C3" s="38"/>
      <c r="D3" s="38"/>
      <c r="E3" s="31" t="s">
        <v>16</v>
      </c>
      <c r="F3" s="31" t="s">
        <v>54</v>
      </c>
      <c r="G3" s="39" t="n">
        <v>1</v>
      </c>
      <c r="H3" s="31" t="s">
        <v>53</v>
      </c>
      <c r="I3" s="32" t="n">
        <v>1</v>
      </c>
      <c r="J3" s="40" t="n">
        <f aca="false">ROUND(G3/(H3*I3),0)</f>
        <v>1</v>
      </c>
      <c r="K3" s="3"/>
      <c r="L3" s="41" t="s">
        <v>16</v>
      </c>
      <c r="M3" s="41"/>
      <c r="N3" s="41"/>
      <c r="O3" s="3"/>
      <c r="P3" s="3"/>
      <c r="Q3" s="41" t="s">
        <v>15</v>
      </c>
      <c r="R3" s="41"/>
      <c r="S3" s="41"/>
      <c r="T3" s="3"/>
      <c r="U3" s="3"/>
      <c r="V3" s="41" t="s">
        <v>21</v>
      </c>
      <c r="W3" s="41"/>
      <c r="X3" s="41"/>
      <c r="Y3" s="3"/>
      <c r="Z3" s="3"/>
      <c r="AA3" s="3"/>
      <c r="AB3" s="3"/>
      <c r="AC3" s="3"/>
      <c r="AD3" s="3"/>
      <c r="AE3" s="3"/>
      <c r="AF3" s="41" t="s">
        <v>33</v>
      </c>
      <c r="AG3" s="41"/>
      <c r="AH3" s="41"/>
      <c r="AI3" s="3"/>
      <c r="AJ3" s="3"/>
      <c r="AK3" s="41" t="s">
        <v>35</v>
      </c>
      <c r="AL3" s="41"/>
      <c r="AM3" s="41"/>
      <c r="AN3" s="3"/>
      <c r="AO3" s="3"/>
      <c r="AP3" s="41" t="s">
        <v>37</v>
      </c>
      <c r="AQ3" s="41"/>
      <c r="AR3" s="41"/>
      <c r="AS3" s="3"/>
      <c r="AT3" s="3"/>
      <c r="AU3" s="41" t="s">
        <v>23</v>
      </c>
      <c r="AV3" s="41"/>
      <c r="AW3" s="41"/>
      <c r="AX3" s="3"/>
      <c r="AY3" s="3"/>
      <c r="AZ3" s="41" t="s">
        <v>41</v>
      </c>
      <c r="BA3" s="41"/>
      <c r="BB3" s="41"/>
      <c r="BC3" s="3"/>
      <c r="BD3" s="3"/>
      <c r="BE3" s="41" t="s">
        <v>29</v>
      </c>
      <c r="BF3" s="41"/>
      <c r="BG3" s="41"/>
      <c r="BH3" s="3"/>
      <c r="BI3" s="3"/>
      <c r="BJ3" s="41" t="s">
        <v>43</v>
      </c>
      <c r="BK3" s="41"/>
      <c r="BL3" s="41"/>
      <c r="BM3" s="3"/>
      <c r="BN3" s="3"/>
      <c r="BO3" s="41" t="s">
        <v>45</v>
      </c>
      <c r="BP3" s="41"/>
      <c r="BQ3" s="41"/>
    </row>
    <row r="4" customFormat="false" ht="12.8" hidden="false" customHeight="false" outlineLevel="0" collapsed="false">
      <c r="A4" s="37" t="s">
        <v>21</v>
      </c>
      <c r="B4" s="38" t="s">
        <v>18</v>
      </c>
      <c r="C4" s="38"/>
      <c r="D4" s="38"/>
      <c r="E4" s="31" t="s">
        <v>15</v>
      </c>
      <c r="F4" s="31" t="s">
        <v>33</v>
      </c>
      <c r="G4" s="39" t="n">
        <v>4</v>
      </c>
      <c r="H4" s="31" t="s">
        <v>53</v>
      </c>
      <c r="I4" s="32" t="n">
        <v>1</v>
      </c>
      <c r="J4" s="40" t="n">
        <f aca="false">ROUND(G4/(H4*I4),0)</f>
        <v>4</v>
      </c>
      <c r="K4" s="3"/>
      <c r="L4" s="42" t="n">
        <f aca="false">J2</f>
        <v>5</v>
      </c>
      <c r="M4" s="43" t="n">
        <f aca="false">N5-N2</f>
        <v>0</v>
      </c>
      <c r="N4" s="44" t="n">
        <f aca="false">MIN(Q2,Q14)-N2</f>
        <v>0</v>
      </c>
      <c r="O4" s="3"/>
      <c r="P4" s="3"/>
      <c r="Q4" s="42" t="n">
        <f aca="false">J3</f>
        <v>1</v>
      </c>
      <c r="R4" s="43" t="n">
        <f aca="false">S5-S2</f>
        <v>4</v>
      </c>
      <c r="S4" s="44" t="n">
        <f aca="false">MIN(V2,V8)-S2</f>
        <v>0</v>
      </c>
      <c r="T4" s="3"/>
      <c r="U4" s="3"/>
      <c r="V4" s="42" t="n">
        <f aca="false">J4</f>
        <v>4</v>
      </c>
      <c r="W4" s="43" t="n">
        <f aca="false">X5-X2</f>
        <v>8</v>
      </c>
      <c r="X4" s="44" t="n">
        <f aca="false">AF2-X2</f>
        <v>4</v>
      </c>
      <c r="Y4" s="3"/>
      <c r="Z4" s="3"/>
      <c r="AA4" s="3"/>
      <c r="AB4" s="3"/>
      <c r="AC4" s="3"/>
      <c r="AD4" s="3"/>
      <c r="AE4" s="3"/>
      <c r="AF4" s="42" t="n">
        <f aca="false">J9</f>
        <v>1</v>
      </c>
      <c r="AG4" s="43" t="n">
        <f aca="false">AH5-AH2</f>
        <v>4</v>
      </c>
      <c r="AH4" s="44" t="n">
        <f aca="false">AK2-AH2</f>
        <v>0</v>
      </c>
      <c r="AI4" s="3"/>
      <c r="AJ4" s="3"/>
      <c r="AK4" s="42" t="n">
        <f aca="false">J10</f>
        <v>1</v>
      </c>
      <c r="AL4" s="43" t="n">
        <f aca="false">AM5-AM2</f>
        <v>4</v>
      </c>
      <c r="AM4" s="44" t="n">
        <f aca="false">AP2-AM2</f>
        <v>0</v>
      </c>
      <c r="AN4" s="3"/>
      <c r="AO4" s="3"/>
      <c r="AP4" s="42" t="n">
        <f aca="false">J11</f>
        <v>1</v>
      </c>
      <c r="AQ4" s="43" t="n">
        <f aca="false">AR5-AR2</f>
        <v>4</v>
      </c>
      <c r="AR4" s="44" t="n">
        <f aca="false">AU2-AR2</f>
        <v>0</v>
      </c>
      <c r="AS4" s="3"/>
      <c r="AT4" s="3"/>
      <c r="AU4" s="42" t="n">
        <f aca="false">J13</f>
        <v>2</v>
      </c>
      <c r="AV4" s="43" t="n">
        <f aca="false">AW5-AW2</f>
        <v>4</v>
      </c>
      <c r="AW4" s="44" t="n">
        <f aca="false">AZ2-AW2</f>
        <v>0</v>
      </c>
      <c r="AX4" s="3"/>
      <c r="AY4" s="3"/>
      <c r="AZ4" s="42" t="n">
        <f aca="false">J14</f>
        <v>2</v>
      </c>
      <c r="BA4" s="43" t="n">
        <f aca="false">BB5-BB2</f>
        <v>4</v>
      </c>
      <c r="BB4" s="44" t="n">
        <f aca="false">BE2-BB2</f>
        <v>0</v>
      </c>
      <c r="BC4" s="3"/>
      <c r="BD4" s="3"/>
      <c r="BE4" s="42" t="n">
        <f aca="false">J15</f>
        <v>1</v>
      </c>
      <c r="BF4" s="43" t="n">
        <f aca="false">BG5-BG2</f>
        <v>4</v>
      </c>
      <c r="BG4" s="44" t="n">
        <f aca="false">BJ2-BG2</f>
        <v>0</v>
      </c>
      <c r="BH4" s="3"/>
      <c r="BI4" s="3"/>
      <c r="BJ4" s="42" t="n">
        <f aca="false">J16</f>
        <v>3</v>
      </c>
      <c r="BK4" s="43" t="n">
        <f aca="false">BL5-BL2</f>
        <v>4</v>
      </c>
      <c r="BL4" s="44" t="n">
        <f aca="false">BO2-BL2</f>
        <v>4</v>
      </c>
      <c r="BM4" s="3"/>
      <c r="BN4" s="3"/>
      <c r="BO4" s="42" t="n">
        <f aca="false">J17</f>
        <v>1</v>
      </c>
      <c r="BP4" s="43" t="n">
        <f aca="false">BQ5-BQ2</f>
        <v>0</v>
      </c>
      <c r="BQ4" s="44"/>
    </row>
    <row r="5" customFormat="false" ht="12.8" hidden="false" customHeight="false" outlineLevel="0" collapsed="false">
      <c r="A5" s="37" t="s">
        <v>27</v>
      </c>
      <c r="B5" s="38" t="s">
        <v>24</v>
      </c>
      <c r="C5" s="38"/>
      <c r="D5" s="38"/>
      <c r="E5" s="31" t="s">
        <v>15</v>
      </c>
      <c r="F5" s="31" t="s">
        <v>32</v>
      </c>
      <c r="G5" s="39" t="n">
        <v>3</v>
      </c>
      <c r="H5" s="31" t="s">
        <v>53</v>
      </c>
      <c r="I5" s="32" t="n">
        <v>1</v>
      </c>
      <c r="J5" s="40" t="n">
        <f aca="false">ROUND(G5/(H5*I5),0)</f>
        <v>3</v>
      </c>
      <c r="K5" s="3"/>
      <c r="L5" s="45" t="n">
        <f aca="false">N5-L4</f>
        <v>0</v>
      </c>
      <c r="M5" s="35"/>
      <c r="N5" s="46" t="n">
        <f aca="false">MIN(Q5,Q17)</f>
        <v>5</v>
      </c>
      <c r="O5" s="3"/>
      <c r="P5" s="3"/>
      <c r="Q5" s="45" t="n">
        <f aca="false">S5-Q4</f>
        <v>9</v>
      </c>
      <c r="R5" s="35"/>
      <c r="S5" s="46" t="n">
        <f aca="false">MIN(V5,V11)</f>
        <v>10</v>
      </c>
      <c r="T5" s="3"/>
      <c r="U5" s="3"/>
      <c r="V5" s="45" t="n">
        <f aca="false">X5-V4</f>
        <v>14</v>
      </c>
      <c r="W5" s="35"/>
      <c r="X5" s="46" t="n">
        <f aca="false">AF5</f>
        <v>18</v>
      </c>
      <c r="Y5" s="3"/>
      <c r="Z5" s="3"/>
      <c r="AA5" s="3"/>
      <c r="AB5" s="3"/>
      <c r="AC5" s="3"/>
      <c r="AD5" s="3"/>
      <c r="AE5" s="3"/>
      <c r="AF5" s="45" t="n">
        <f aca="false">AH5-AF4</f>
        <v>18</v>
      </c>
      <c r="AG5" s="35"/>
      <c r="AH5" s="46" t="n">
        <f aca="false">AK5</f>
        <v>19</v>
      </c>
      <c r="AI5" s="3"/>
      <c r="AJ5" s="3"/>
      <c r="AK5" s="45" t="n">
        <f aca="false">AM5-AK4</f>
        <v>19</v>
      </c>
      <c r="AL5" s="35"/>
      <c r="AM5" s="46" t="n">
        <f aca="false">AP5</f>
        <v>20</v>
      </c>
      <c r="AN5" s="3"/>
      <c r="AO5" s="3"/>
      <c r="AP5" s="45" t="n">
        <f aca="false">AR5-AP4</f>
        <v>20</v>
      </c>
      <c r="AQ5" s="35"/>
      <c r="AR5" s="46" t="n">
        <f aca="false">AU5</f>
        <v>21</v>
      </c>
      <c r="AS5" s="3"/>
      <c r="AT5" s="3"/>
      <c r="AU5" s="45" t="n">
        <f aca="false">AW5-AU4</f>
        <v>21</v>
      </c>
      <c r="AV5" s="35"/>
      <c r="AW5" s="46" t="n">
        <f aca="false">AZ5</f>
        <v>23</v>
      </c>
      <c r="AX5" s="3"/>
      <c r="AY5" s="3"/>
      <c r="AZ5" s="45" t="n">
        <f aca="false">BB5-AZ4</f>
        <v>23</v>
      </c>
      <c r="BA5" s="35"/>
      <c r="BB5" s="46" t="n">
        <f aca="false">BE5</f>
        <v>25</v>
      </c>
      <c r="BC5" s="3"/>
      <c r="BD5" s="3"/>
      <c r="BE5" s="45" t="n">
        <f aca="false">BG5-BE4</f>
        <v>25</v>
      </c>
      <c r="BF5" s="35"/>
      <c r="BG5" s="46" t="n">
        <f aca="false">BJ5</f>
        <v>26</v>
      </c>
      <c r="BH5" s="3"/>
      <c r="BI5" s="3"/>
      <c r="BJ5" s="45" t="n">
        <f aca="false">BL5-BJ4</f>
        <v>26</v>
      </c>
      <c r="BK5" s="35"/>
      <c r="BL5" s="46" t="n">
        <f aca="false">BO5</f>
        <v>29</v>
      </c>
      <c r="BM5" s="3"/>
      <c r="BN5" s="3"/>
      <c r="BO5" s="45" t="n">
        <f aca="false">BQ5-BO4</f>
        <v>29</v>
      </c>
      <c r="BP5" s="35"/>
      <c r="BQ5" s="46" t="n">
        <f aca="false">BQ2</f>
        <v>30</v>
      </c>
    </row>
    <row r="6" customFormat="false" ht="12.8" hidden="false" customHeight="false" outlineLevel="0" collapsed="false">
      <c r="A6" s="37" t="s">
        <v>32</v>
      </c>
      <c r="B6" s="38" t="s">
        <v>30</v>
      </c>
      <c r="C6" s="38"/>
      <c r="D6" s="38"/>
      <c r="E6" s="47" t="s">
        <v>27</v>
      </c>
      <c r="F6" s="47" t="s">
        <v>33</v>
      </c>
      <c r="G6" s="38" t="n">
        <v>7</v>
      </c>
      <c r="H6" s="31" t="s">
        <v>55</v>
      </c>
      <c r="I6" s="32" t="n">
        <f aca="false">(100%+(100%-$I$12))/2</f>
        <v>0.75</v>
      </c>
      <c r="J6" s="40" t="n">
        <f aca="false">ROUND(G6/(H6*I6),0)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customFormat="false" ht="12.8" hidden="false" customHeight="false" outlineLevel="0" collapsed="false">
      <c r="A7" s="37" t="s">
        <v>22</v>
      </c>
      <c r="B7" s="38" t="s">
        <v>19</v>
      </c>
      <c r="C7" s="38"/>
      <c r="D7" s="38"/>
      <c r="E7" s="31" t="s">
        <v>16</v>
      </c>
      <c r="F7" s="31" t="s">
        <v>28</v>
      </c>
      <c r="G7" s="39" t="n">
        <v>1</v>
      </c>
      <c r="H7" s="31" t="s">
        <v>53</v>
      </c>
      <c r="I7" s="32" t="n">
        <v>1</v>
      </c>
      <c r="J7" s="40" t="n">
        <f aca="false">ROUND(G7/(H7*I7),0)</f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customFormat="false" ht="12.8" hidden="false" customHeight="false" outlineLevel="0" collapsed="false">
      <c r="A8" s="37" t="s">
        <v>28</v>
      </c>
      <c r="B8" s="38" t="s">
        <v>25</v>
      </c>
      <c r="C8" s="38"/>
      <c r="D8" s="38"/>
      <c r="E8" s="47" t="s">
        <v>22</v>
      </c>
      <c r="F8" s="47" t="s">
        <v>56</v>
      </c>
      <c r="G8" s="38" t="n">
        <v>3</v>
      </c>
      <c r="H8" s="31" t="s">
        <v>53</v>
      </c>
      <c r="I8" s="32" t="n">
        <v>1</v>
      </c>
      <c r="J8" s="40" t="n">
        <f aca="false">ROUND(G8/(H8*I8),0)</f>
        <v>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4" t="n">
        <f aca="false">S2</f>
        <v>6</v>
      </c>
      <c r="W8" s="35"/>
      <c r="X8" s="36" t="n">
        <f aca="false">V8+V10</f>
        <v>9</v>
      </c>
      <c r="Y8" s="3"/>
      <c r="Z8" s="3"/>
      <c r="AA8" s="34" t="n">
        <f aca="false">X8</f>
        <v>9</v>
      </c>
      <c r="AB8" s="35"/>
      <c r="AC8" s="36" t="n">
        <f aca="false">AA8+AA10</f>
        <v>14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customFormat="false" ht="12.8" hidden="false" customHeight="false" outlineLevel="0" collapsed="false">
      <c r="A9" s="37" t="s">
        <v>33</v>
      </c>
      <c r="B9" s="38" t="s">
        <v>31</v>
      </c>
      <c r="C9" s="38"/>
      <c r="D9" s="38"/>
      <c r="E9" s="47" t="s">
        <v>57</v>
      </c>
      <c r="F9" s="47" t="s">
        <v>35</v>
      </c>
      <c r="G9" s="38" t="n">
        <v>2</v>
      </c>
      <c r="H9" s="31" t="s">
        <v>55</v>
      </c>
      <c r="I9" s="32" t="n">
        <f aca="false">(100%+(100%-$I$12))/2</f>
        <v>0.75</v>
      </c>
      <c r="J9" s="40" t="n">
        <f aca="false">ROUND(G9/(H9*I9),0)</f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41" t="s">
        <v>27</v>
      </c>
      <c r="W9" s="41"/>
      <c r="X9" s="41"/>
      <c r="Y9" s="3"/>
      <c r="Z9" s="3"/>
      <c r="AA9" s="41" t="s">
        <v>32</v>
      </c>
      <c r="AB9" s="41"/>
      <c r="AC9" s="41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customFormat="false" ht="12.8" hidden="false" customHeight="false" outlineLevel="0" collapsed="false">
      <c r="A10" s="37" t="s">
        <v>35</v>
      </c>
      <c r="B10" s="38" t="s">
        <v>34</v>
      </c>
      <c r="C10" s="38"/>
      <c r="D10" s="38"/>
      <c r="E10" s="47" t="s">
        <v>33</v>
      </c>
      <c r="F10" s="47" t="s">
        <v>37</v>
      </c>
      <c r="G10" s="38" t="n">
        <v>2</v>
      </c>
      <c r="H10" s="31" t="s">
        <v>55</v>
      </c>
      <c r="I10" s="32" t="n">
        <f aca="false">(100%+(100%-$I$12))/2</f>
        <v>0.75</v>
      </c>
      <c r="J10" s="40" t="n">
        <f aca="false">ROUND(G10/(H10*I10),0)</f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42" t="n">
        <f aca="false">J5</f>
        <v>3</v>
      </c>
      <c r="W10" s="48" t="n">
        <f aca="false">X11-X8</f>
        <v>4</v>
      </c>
      <c r="X10" s="44" t="n">
        <f aca="false">AA8-X8</f>
        <v>0</v>
      </c>
      <c r="Y10" s="3"/>
      <c r="Z10" s="3"/>
      <c r="AA10" s="42" t="n">
        <f aca="false">J6</f>
        <v>5</v>
      </c>
      <c r="AB10" s="43" t="n">
        <f aca="false">AC11-AC8</f>
        <v>4</v>
      </c>
      <c r="AC10" s="44" t="n">
        <f aca="false">AF2-AC8</f>
        <v>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customFormat="false" ht="12.8" hidden="false" customHeight="false" outlineLevel="0" collapsed="false">
      <c r="A11" s="37" t="s">
        <v>37</v>
      </c>
      <c r="B11" s="38" t="s">
        <v>36</v>
      </c>
      <c r="C11" s="38"/>
      <c r="D11" s="38"/>
      <c r="E11" s="47" t="s">
        <v>35</v>
      </c>
      <c r="F11" s="47" t="s">
        <v>23</v>
      </c>
      <c r="G11" s="38" t="n">
        <v>2</v>
      </c>
      <c r="H11" s="31" t="s">
        <v>55</v>
      </c>
      <c r="I11" s="32" t="n">
        <f aca="false">(100%+(100%-$I$12))/2</f>
        <v>0.75</v>
      </c>
      <c r="J11" s="40" t="n">
        <f aca="false">ROUND(G11/(H11*I11),0)</f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45" t="n">
        <f aca="false">X11-V10</f>
        <v>10</v>
      </c>
      <c r="W11" s="35"/>
      <c r="X11" s="46" t="n">
        <f aca="false">AA11</f>
        <v>13</v>
      </c>
      <c r="Y11" s="3"/>
      <c r="Z11" s="3"/>
      <c r="AA11" s="45" t="n">
        <f aca="false">AC11-AA10</f>
        <v>13</v>
      </c>
      <c r="AB11" s="35"/>
      <c r="AC11" s="46" t="n">
        <f aca="false">AF5</f>
        <v>18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customFormat="false" ht="12.8" hidden="false" customHeight="false" outlineLevel="0" collapsed="false">
      <c r="A12" s="37" t="s">
        <v>17</v>
      </c>
      <c r="B12" s="38" t="s">
        <v>58</v>
      </c>
      <c r="C12" s="38"/>
      <c r="D12" s="38"/>
      <c r="E12" s="47" t="s">
        <v>28</v>
      </c>
      <c r="F12" s="47" t="s">
        <v>45</v>
      </c>
      <c r="G12" s="38" t="n">
        <v>10</v>
      </c>
      <c r="H12" s="31" t="s">
        <v>53</v>
      </c>
      <c r="I12" s="32" t="n">
        <v>0.5</v>
      </c>
      <c r="J12" s="40" t="n">
        <f aca="false">ROUND(G12/(H12*I12),0)</f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customFormat="false" ht="12.8" hidden="false" customHeight="false" outlineLevel="0" collapsed="false">
      <c r="A13" s="37" t="s">
        <v>23</v>
      </c>
      <c r="B13" s="38" t="s">
        <v>20</v>
      </c>
      <c r="C13" s="38"/>
      <c r="D13" s="38"/>
      <c r="E13" s="47" t="s">
        <v>37</v>
      </c>
      <c r="F13" s="47" t="s">
        <v>41</v>
      </c>
      <c r="G13" s="38" t="n">
        <v>3</v>
      </c>
      <c r="H13" s="31" t="s">
        <v>55</v>
      </c>
      <c r="I13" s="32" t="n">
        <f aca="false">(100%+(100%-$I$12))/2</f>
        <v>0.75</v>
      </c>
      <c r="J13" s="40" t="n">
        <f aca="false">ROUND(G13/(H13*I13),0)</f>
        <v>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customFormat="false" ht="12.8" hidden="false" customHeight="false" outlineLevel="0" collapsed="false">
      <c r="A14" s="37" t="s">
        <v>41</v>
      </c>
      <c r="B14" s="38" t="s">
        <v>40</v>
      </c>
      <c r="C14" s="38"/>
      <c r="D14" s="38"/>
      <c r="E14" s="47" t="s">
        <v>23</v>
      </c>
      <c r="F14" s="47" t="s">
        <v>29</v>
      </c>
      <c r="G14" s="38" t="n">
        <v>3</v>
      </c>
      <c r="H14" s="31" t="s">
        <v>55</v>
      </c>
      <c r="I14" s="32" t="n">
        <f aca="false">(100%+(100%-$I$12))/2</f>
        <v>0.75</v>
      </c>
      <c r="J14" s="40" t="n">
        <f aca="false">ROUND(G14/(H14*I14),0)</f>
        <v>2</v>
      </c>
      <c r="K14" s="3"/>
      <c r="L14" s="3"/>
      <c r="M14" s="3"/>
      <c r="N14" s="3"/>
      <c r="O14" s="3"/>
      <c r="P14" s="3"/>
      <c r="Q14" s="34" t="n">
        <f aca="false">N2</f>
        <v>5</v>
      </c>
      <c r="R14" s="35"/>
      <c r="S14" s="36" t="n">
        <f aca="false">Q14+Q16</f>
        <v>6</v>
      </c>
      <c r="T14" s="3"/>
      <c r="U14" s="3"/>
      <c r="V14" s="34" t="n">
        <f aca="false">S14</f>
        <v>6</v>
      </c>
      <c r="W14" s="35"/>
      <c r="X14" s="36" t="n">
        <f aca="false">V14+V16</f>
        <v>9</v>
      </c>
      <c r="Y14" s="3"/>
      <c r="Z14" s="3"/>
      <c r="AA14" s="34" t="n">
        <f aca="false">X14</f>
        <v>9</v>
      </c>
      <c r="AB14" s="35"/>
      <c r="AC14" s="36" t="n">
        <f aca="false">AA14+AA16</f>
        <v>29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customFormat="false" ht="12.8" hidden="false" customHeight="false" outlineLevel="0" collapsed="false">
      <c r="A15" s="37" t="s">
        <v>29</v>
      </c>
      <c r="B15" s="38" t="s">
        <v>26</v>
      </c>
      <c r="C15" s="38"/>
      <c r="D15" s="38"/>
      <c r="E15" s="47" t="s">
        <v>41</v>
      </c>
      <c r="F15" s="47" t="s">
        <v>43</v>
      </c>
      <c r="G15" s="38" t="n">
        <v>1</v>
      </c>
      <c r="H15" s="31" t="s">
        <v>55</v>
      </c>
      <c r="I15" s="32" t="n">
        <f aca="false">(100%+(100%-$I$12))/2</f>
        <v>0.75</v>
      </c>
      <c r="J15" s="40" t="n">
        <f aca="false">ROUND(G15/(H15*I15),0)</f>
        <v>1</v>
      </c>
      <c r="K15" s="3"/>
      <c r="L15" s="3"/>
      <c r="M15" s="3"/>
      <c r="N15" s="3"/>
      <c r="O15" s="3"/>
      <c r="P15" s="3"/>
      <c r="Q15" s="41" t="s">
        <v>22</v>
      </c>
      <c r="R15" s="41"/>
      <c r="S15" s="41"/>
      <c r="T15" s="3"/>
      <c r="U15" s="3"/>
      <c r="V15" s="41" t="s">
        <v>28</v>
      </c>
      <c r="W15" s="41"/>
      <c r="X15" s="41"/>
      <c r="Y15" s="3"/>
      <c r="Z15" s="3"/>
      <c r="AA15" s="41" t="s">
        <v>17</v>
      </c>
      <c r="AB15" s="41"/>
      <c r="AC15" s="41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customFormat="false" ht="12.8" hidden="false" customHeight="false" outlineLevel="0" collapsed="false">
      <c r="A16" s="37" t="s">
        <v>43</v>
      </c>
      <c r="B16" s="38" t="s">
        <v>42</v>
      </c>
      <c r="C16" s="38"/>
      <c r="D16" s="38"/>
      <c r="E16" s="47" t="s">
        <v>29</v>
      </c>
      <c r="F16" s="47" t="s">
        <v>45</v>
      </c>
      <c r="G16" s="38" t="n">
        <v>5</v>
      </c>
      <c r="H16" s="31" t="s">
        <v>55</v>
      </c>
      <c r="I16" s="32" t="n">
        <f aca="false">(100%+(100%-$I$12))/2</f>
        <v>0.75</v>
      </c>
      <c r="J16" s="40" t="n">
        <f aca="false">ROUND(G16/(H16*I16),0)</f>
        <v>3</v>
      </c>
      <c r="K16" s="3"/>
      <c r="L16" s="3"/>
      <c r="M16" s="3"/>
      <c r="N16" s="3"/>
      <c r="O16" s="3"/>
      <c r="P16" s="3"/>
      <c r="Q16" s="42" t="n">
        <f aca="false">J7</f>
        <v>1</v>
      </c>
      <c r="R16" s="43" t="n">
        <f aca="false">S17-S14</f>
        <v>0</v>
      </c>
      <c r="S16" s="44" t="n">
        <f aca="false">V14-S14</f>
        <v>0</v>
      </c>
      <c r="T16" s="3"/>
      <c r="U16" s="3"/>
      <c r="V16" s="42" t="n">
        <f aca="false">J8</f>
        <v>3</v>
      </c>
      <c r="W16" s="43" t="n">
        <f aca="false">X17-X14</f>
        <v>0</v>
      </c>
      <c r="X16" s="44" t="n">
        <f aca="false">MIN(AA14,AF2)-X14</f>
        <v>0</v>
      </c>
      <c r="Y16" s="3"/>
      <c r="Z16" s="3"/>
      <c r="AA16" s="42" t="n">
        <f aca="false">J12</f>
        <v>20</v>
      </c>
      <c r="AB16" s="43" t="n">
        <f aca="false">AC17-AC14</f>
        <v>0</v>
      </c>
      <c r="AC16" s="44" t="n">
        <f aca="false">BO2-AC14</f>
        <v>0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customFormat="false" ht="12.8" hidden="false" customHeight="false" outlineLevel="0" collapsed="false">
      <c r="A17" s="49" t="s">
        <v>45</v>
      </c>
      <c r="B17" s="50" t="s">
        <v>44</v>
      </c>
      <c r="C17" s="50"/>
      <c r="D17" s="50"/>
      <c r="E17" s="51" t="s">
        <v>59</v>
      </c>
      <c r="F17" s="52"/>
      <c r="G17" s="53" t="n">
        <v>1</v>
      </c>
      <c r="H17" s="51" t="s">
        <v>53</v>
      </c>
      <c r="I17" s="54" t="n">
        <v>1</v>
      </c>
      <c r="J17" s="55" t="n">
        <f aca="false">ROUND(G17/(H17*I17),0)</f>
        <v>1</v>
      </c>
      <c r="K17" s="3"/>
      <c r="L17" s="3"/>
      <c r="M17" s="3"/>
      <c r="N17" s="3"/>
      <c r="O17" s="3"/>
      <c r="P17" s="3"/>
      <c r="Q17" s="45" t="n">
        <f aca="false">S17-Q16</f>
        <v>5</v>
      </c>
      <c r="R17" s="35"/>
      <c r="S17" s="46" t="n">
        <f aca="false">V17</f>
        <v>6</v>
      </c>
      <c r="T17" s="3"/>
      <c r="U17" s="3"/>
      <c r="V17" s="45" t="n">
        <f aca="false">X17-V16</f>
        <v>6</v>
      </c>
      <c r="W17" s="35"/>
      <c r="X17" s="46" t="n">
        <f aca="false">MIN(AA17,AF5)</f>
        <v>9</v>
      </c>
      <c r="Y17" s="3"/>
      <c r="Z17" s="3"/>
      <c r="AA17" s="45" t="n">
        <f aca="false">AC17-AA16</f>
        <v>9</v>
      </c>
      <c r="AB17" s="35"/>
      <c r="AC17" s="46" t="n">
        <f aca="false">BO5</f>
        <v>29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customFormat="false" ht="12.8" hidden="false" customHeight="false" outlineLevel="0" collapsed="false">
      <c r="A18" s="3"/>
      <c r="B18" s="3"/>
      <c r="C18" s="3"/>
      <c r="D18" s="3"/>
      <c r="G18" s="35"/>
      <c r="H18" s="35"/>
      <c r="I18" s="3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customFormat="false" ht="12.8" hidden="false" customHeight="false" outlineLevel="0" collapsed="false">
      <c r="A19" s="3" t="s">
        <v>60</v>
      </c>
      <c r="B19" s="3"/>
      <c r="C19" s="3" t="s">
        <v>61</v>
      </c>
      <c r="D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customFormat="false" ht="12.8" hidden="false" customHeight="false" outlineLevel="0" collapsed="false">
      <c r="A20" s="34" t="s">
        <v>62</v>
      </c>
      <c r="B20" s="35"/>
      <c r="C20" s="36" t="s">
        <v>63</v>
      </c>
      <c r="D20" s="3" t="s">
        <v>64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customFormat="false" ht="12.8" hidden="false" customHeight="false" outlineLevel="0" collapsed="false">
      <c r="A21" s="41" t="s">
        <v>65</v>
      </c>
      <c r="B21" s="41"/>
      <c r="C21" s="41"/>
      <c r="D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customFormat="false" ht="12.8" hidden="false" customHeight="false" outlineLevel="0" collapsed="false">
      <c r="B22" s="43" t="s">
        <v>66</v>
      </c>
      <c r="C22" s="44" t="s">
        <v>67</v>
      </c>
      <c r="D22" s="3" t="s">
        <v>68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customFormat="false" ht="12.8" hidden="false" customHeight="false" outlineLevel="0" collapsed="false">
      <c r="A23" s="45" t="s">
        <v>69</v>
      </c>
      <c r="B23" s="35"/>
      <c r="C23" s="46" t="s">
        <v>70</v>
      </c>
      <c r="D23" s="3" t="s">
        <v>71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customFormat="false" ht="12.8" hidden="false" customHeight="false" outlineLevel="0" collapsed="false">
      <c r="A24" s="3"/>
      <c r="B24" s="3"/>
      <c r="C24" s="3"/>
      <c r="D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customFormat="false" ht="12.8" hidden="false" customHeight="false" outlineLevel="0" collapsed="false">
      <c r="A25" s="42" t="s">
        <v>72</v>
      </c>
      <c r="B25" s="42" t="s">
        <v>51</v>
      </c>
      <c r="C25" s="3"/>
      <c r="D25" s="3"/>
      <c r="F25" s="56" t="s">
        <v>73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customFormat="false" ht="12.8" hidden="false" customHeight="false" outlineLevel="0" collapsed="false">
      <c r="A26" s="34" t="s">
        <v>62</v>
      </c>
      <c r="B26" s="34" t="s">
        <v>74</v>
      </c>
      <c r="C26" s="34" t="s">
        <v>75</v>
      </c>
      <c r="D26" s="34" t="s">
        <v>76</v>
      </c>
      <c r="E26" s="34" t="s">
        <v>77</v>
      </c>
      <c r="F26" s="56" t="s">
        <v>78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customFormat="false" ht="12.8" hidden="false" customHeight="false" outlineLevel="0" collapsed="false">
      <c r="A27" s="36" t="s">
        <v>63</v>
      </c>
      <c r="B27" s="36" t="s">
        <v>74</v>
      </c>
      <c r="C27" s="36" t="s">
        <v>79</v>
      </c>
      <c r="D27" s="36" t="s">
        <v>76</v>
      </c>
      <c r="E27" s="36" t="s">
        <v>80</v>
      </c>
    </row>
    <row r="28" customFormat="false" ht="12.8" hidden="false" customHeight="false" outlineLevel="0" collapsed="false">
      <c r="A28" s="46" t="s">
        <v>70</v>
      </c>
      <c r="B28" s="46" t="s">
        <v>81</v>
      </c>
      <c r="C28" s="46" t="s">
        <v>79</v>
      </c>
      <c r="D28" s="46" t="s">
        <v>76</v>
      </c>
      <c r="E28" s="46" t="s">
        <v>82</v>
      </c>
      <c r="F28" s="56" t="s">
        <v>83</v>
      </c>
    </row>
    <row r="29" customFormat="false" ht="12.8" hidden="false" customHeight="false" outlineLevel="0" collapsed="false">
      <c r="A29" s="45" t="s">
        <v>69</v>
      </c>
      <c r="B29" s="45" t="s">
        <v>81</v>
      </c>
      <c r="C29" s="45" t="s">
        <v>75</v>
      </c>
      <c r="D29" s="45" t="s">
        <v>76</v>
      </c>
      <c r="E29" s="45" t="s">
        <v>84</v>
      </c>
    </row>
    <row r="30" customFormat="false" ht="12.8" hidden="false" customHeight="false" outlineLevel="0" collapsed="false">
      <c r="A30" s="43" t="s">
        <v>66</v>
      </c>
      <c r="B30" s="43" t="s">
        <v>85</v>
      </c>
      <c r="C30" s="43" t="s">
        <v>68</v>
      </c>
      <c r="D30" s="43" t="s">
        <v>76</v>
      </c>
      <c r="E30" s="43" t="s">
        <v>86</v>
      </c>
    </row>
    <row r="31" customFormat="false" ht="12.8" hidden="false" customHeight="false" outlineLevel="0" collapsed="false">
      <c r="A31" s="44" t="s">
        <v>67</v>
      </c>
      <c r="B31" s="44" t="s">
        <v>87</v>
      </c>
      <c r="C31" s="44" t="s">
        <v>68</v>
      </c>
      <c r="D31" s="44" t="s">
        <v>76</v>
      </c>
      <c r="E31" s="44" t="s">
        <v>88</v>
      </c>
      <c r="F31" s="56" t="s">
        <v>83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22 W10 M4 R4 R16 W4 W16 AB10 AB16 AG4 AL4 AQ4 AV4 BA4 BF4 BK4 BP4 A30:E3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1155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2023-03-24T07:51:01Z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