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media/image1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SP funktionsorientiert" sheetId="1" state="visible" r:id="rId2"/>
    <sheet name="PSP funktionsorientiert_2" sheetId="2" state="visible" r:id="rId3"/>
    <sheet name="PSP zeitlich" sheetId="3" state="visible" r:id="rId4"/>
    <sheet name="Netzplan" sheetId="4" state="visible" r:id="rId5"/>
    <sheet name="Gantt" sheetId="5" state="hidden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<sst xmlns="http://schemas.openxmlformats.org/spreadsheetml/2006/main" count="467" uniqueCount="114">
  <si>
    <t xml:space="preserve"> 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</si>
  <si>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</si>
  <si>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</si>
  <si>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</si>
  <si>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</si>
  <si>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</si>
  <si>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</si>
  <si>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</si>
  <si>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</si>
  <si>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</si>
  <si>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</si>
  <si>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</si>
  <si>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</si>
  <si>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</si>
  <si>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</si>
  <si>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</si>
  <si>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</si>
  <si>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</si>
  <si>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</si>
  <si>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</si>
  <si>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</si>
  <si>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</si>
  <si>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</si>
  <si>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</si>
  <si>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</si>
  <si>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</si>
  <si>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</si>
  <si>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</si>
  <si>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</si>
  <si>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</si>
  <si>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</si>
  <si>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</si>
  <si>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</si>
  <si>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</si>
  <si>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</si>
  <si>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</si>
  <si>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</si>
  <si>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</si>
  <si>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</si>
  <si>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</si>
  <si>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</si>
  <si>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</si>
  <si>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</si>
  <si>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</si>
  <si>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</si>
  <si>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</si>
  <si>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Datenbank</t>
  </si>
  <si>
    <t xml:space="preserve">Webseite</t>
  </si>
  <si>
    <t xml:space="preserve">Produkte</t>
  </si>
  <si>
    <t xml:space="preserve">Herr Groß</t>
  </si>
  <si>
    <t xml:space="preserve">Herr Nyugen</t>
  </si>
  <si>
    <t xml:space="preserve">Herr Karl</t>
  </si>
  <si>
    <t xml:space="preserve">Handbücher Datenbank</t>
  </si>
  <si>
    <t xml:space="preserve">Herr Nygen</t>
  </si>
  <si>
    <t xml:space="preserve">Test Datenbank</t>
  </si>
  <si>
    <t xml:space="preserve">Korrekturen Datenbank</t>
  </si>
  <si>
    <t xml:space="preserve">1.1.5</t>
  </si>
  <si>
    <t xml:space="preserve">Handbücher Webseite</t>
  </si>
  <si>
    <t xml:space="preserve">Tests Webseite</t>
  </si>
  <si>
    <t xml:space="preserve">Korrekturen Webseite</t>
  </si>
  <si>
    <t xml:space="preserve">Korrekturen Datenbanke</t>
  </si>
  <si>
    <t xml:space="preserve">Beispiel: Funktionsorientierter Projektstrukturplan</t>
  </si>
  <si>
    <t xml:space="preserve">Vorbereitung</t>
  </si>
  <si>
    <t xml:space="preserve">Umsetzung</t>
  </si>
  <si>
    <t xml:space="preserve">Abschluss</t>
  </si>
  <si>
    <t xml:space="preserve">1.3.4</t>
  </si>
  <si>
    <t xml:space="preserve">1.3.5</t>
  </si>
  <si>
    <t xml:space="preserve">1.1.6</t>
  </si>
  <si>
    <t xml:space="preserve">1.3.6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</si>
  <si>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</si>
  <si>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</si>
  <si>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</si>
  <si>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</si>
  <si>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</si>
  <si>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</si>
  <si>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</si>
  <si>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</si>
  <si>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</si>
  <si>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</si>
  <si>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</si>
  <si>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</si>
  <si>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</si>
  <si>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</si>
  <si>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</t>
  </si>
  <si>
    <t xml:space="preserve">Ende</t>
  </si>
  <si>
    <t xml:space="preserve">FAZ</t>
  </si>
  <si>
    <t xml:space="preserve">FEZ</t>
  </si>
  <si>
    <t xml:space="preserve">Frühest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</si>
  <si>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</si>
  <si>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</si>
  <si>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</si>
  <si>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</si>
  <si>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</si>
  <si>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</si>
  <si>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</si>
  <si>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</t>
  </si>
  <si>
    <t xml:space="preserve">Bei mehreren:</t>
  </si>
  <si>
    <t xml:space="preserve">Früheste</t>
  </si>
  <si>
    <t xml:space="preserve">Anfangszeit</t>
  </si>
  <si>
    <t xml:space="preserve">=</t>
  </si>
  <si>
    <r>
      <rPr>
        <sz val="10"/>
        <rFont val="Arial"/>
        <family val="2"/>
        <charset val="1"/>
      </rPr>
      <t xml:space="preserve">FEZ</t>
    </r>
    <r>
      <rPr>
        <vertAlign val="subscript"/>
        <sz val="10"/>
        <rFont val="Arial"/>
        <family val="2"/>
        <charset val="1"/>
      </rPr>
      <t xml:space="preserve">Vorgänger</t>
    </r>
  </si>
  <si>
    <t xml:space="preserve">größter</t>
  </si>
  <si>
    <t xml:space="preserve">Endzeit</t>
  </si>
  <si>
    <t xml:space="preserve">FAZ + D</t>
  </si>
  <si>
    <t xml:space="preserve">Späteste</t>
  </si>
  <si>
    <r>
      <rPr>
        <sz val="10"/>
        <color rgb="FFFAFAFA"/>
        <rFont val="Arial"/>
        <family val="2"/>
        <charset val="1"/>
      </rPr>
      <t xml:space="preserve">SAZ</t>
    </r>
    <r>
      <rPr>
        <vertAlign val="subscript"/>
        <sz val="10"/>
        <color rgb="FFFAFAFA"/>
        <rFont val="Arial"/>
        <family val="2"/>
        <charset val="1"/>
      </rPr>
      <t xml:space="preserve">Nachfolger</t>
    </r>
  </si>
  <si>
    <t xml:space="preserve">kleinster</t>
  </si>
  <si>
    <t xml:space="preserve">SAZ – D</t>
  </si>
  <si>
    <t xml:space="preserve">Gesamt</t>
  </si>
  <si>
    <t xml:space="preserve">SEZ-FEZ = SAZ-FAZ</t>
  </si>
  <si>
    <t xml:space="preserve">Freier</t>
  </si>
  <si>
    <r>
      <rPr>
        <sz val="10"/>
        <color rgb="FF000000"/>
        <rFont val="Arial"/>
        <family val="2"/>
        <charset val="1"/>
      </rPr>
      <t xml:space="preserve">FAZ</t>
    </r>
    <r>
      <rPr>
        <vertAlign val="subscript"/>
        <sz val="10"/>
        <color rgb="FF000000"/>
        <rFont val="Arial"/>
        <family val="2"/>
        <charset val="1"/>
      </rPr>
      <t xml:space="preserve">Nachfolger –</t>
    </r>
    <r>
      <rPr>
        <sz val="10"/>
        <color rgb="FF000000"/>
        <rFont val="Arial"/>
        <family val="2"/>
        <charset val="1"/>
      </rPr>
      <t xml:space="preserve"> FEZ</t>
    </r>
  </si>
  <si>
    <t xml:space="preserve">Vorarbeiten abgeschlossen</t>
  </si>
  <si>
    <t xml:space="preserve">Projektabschluss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</si>
</sst>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@"/>
    <numFmt numFmtId="167" formatCode="dd/mm/yy"/>
    <numFmt numFmtId="168" formatCode="0.00\ %"/>
    <numFmt numFmtId="169" formatCode="0\ %"/>
    <numFmt numFmtId="170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vertAlign val="subscript"/>
      <sz val="10"/>
      <name val="Arial"/>
      <family val="2"/>
      <charset val="1"/>
    </font>
    <font>
      <vertAlign val="subscript"/>
      <sz val="10"/>
      <color rgb="FFFAFAFA"/>
      <name val="Arial"/>
      <family val="2"/>
      <charset val="1"/>
    </font>
    <font>
      <vertAlign val="subscript"/>
      <sz val="10"/>
      <color rgb="FF000000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DDDDDD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BF00"/>
        <bgColor rgb="FFFBC02D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81D4FA"/>
      </patternFill>
    </fill>
    <fill>
      <patternFill patternType="solid">
        <fgColor rgb="FFFFFF00"/>
        <bgColor rgb="FFFFF176"/>
      </patternFill>
    </fill>
    <fill>
      <patternFill patternType="solid">
        <fgColor rgb="FFFFD54F"/>
        <bgColor rgb="FFFBC02D"/>
      </patternFill>
    </fill>
    <fill>
      <patternFill patternType="solid">
        <fgColor rgb="FFE040FB"/>
        <bgColor rgb="FFFF00FF"/>
      </patternFill>
    </fill>
    <fill>
      <patternFill patternType="solid">
        <fgColor rgb="FFFBC02D"/>
        <bgColor rgb="FFFFBF00"/>
      </patternFill>
    </fill>
    <fill>
      <patternFill patternType="solid">
        <fgColor rgb="FF81D4FA"/>
        <bgColor rgb="FFAADCF7"/>
      </patternFill>
    </fill>
    <fill>
      <patternFill patternType="solid">
        <fgColor rgb="FFE8E8E8"/>
        <bgColor rgb="FFEEEEEE"/>
      </patternFill>
    </fill>
    <fill>
      <patternFill patternType="solid">
        <fgColor rgb="FFCE93D8"/>
        <bgColor rgb="FFFF99CC"/>
      </patternFill>
    </fill>
    <fill>
      <patternFill patternType="solid">
        <fgColor rgb="FF9CCC65"/>
        <bgColor rgb="FF969696"/>
      </patternFill>
    </fill>
    <fill>
      <patternFill patternType="solid">
        <fgColor rgb="FF1B5E20"/>
        <bgColor rgb="FF127622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00"/>
      </patternFill>
    </fill>
    <fill>
      <patternFill patternType="solid">
        <fgColor rgb="FFB71C1C"/>
        <bgColor rgb="FFCC0000"/>
      </patternFill>
    </fill>
    <fill>
      <patternFill patternType="solid">
        <fgColor rgb="FFFFFFFF"/>
        <bgColor rgb="FFFAFAFA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9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" fillId="1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9" fillId="1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70" wrapText="false" indent="0" shrinkToFit="false"/>
      <protection locked="true" hidden="false"/>
    </xf>
    <xf numFmtId="169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E040FB"/>
      <rgbColor rgb="FF00FFFF"/>
      <rgbColor rgb="FFCC0000"/>
      <rgbColor rgb="FF127622"/>
      <rgbColor rgb="FF000080"/>
      <rgbColor rgb="FF808000"/>
      <rgbColor rgb="FF800080"/>
      <rgbColor rgb="FF008080"/>
      <rgbColor rgb="FFAADCF7"/>
      <rgbColor rgb="FF808080"/>
      <rgbColor rgb="FF9999FF"/>
      <rgbColor rgb="FF993366"/>
      <rgbColor rgb="FFFAFAFA"/>
      <rgbColor rgb="FFEEEEEE"/>
      <rgbColor rgb="FF660066"/>
      <rgbColor rgb="FFFBC02D"/>
      <rgbColor rgb="FF0066CC"/>
      <rgbColor rgb="FFDDDDDD"/>
      <rgbColor rgb="FF000080"/>
      <rgbColor rgb="FFFF00FF"/>
      <rgbColor rgb="FFFFF176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59D"/>
      <rgbColor rgb="FF81D4FA"/>
      <rgbColor rgb="FFFF99CC"/>
      <rgbColor rgb="FFCE93D8"/>
      <rgbColor rgb="FFFFD54F"/>
      <rgbColor rgb="FF3366FF"/>
      <rgbColor rgb="FF33CCCC"/>
      <rgbColor rgb="FF9CCC65"/>
      <rgbColor rgb="FFFFBF00"/>
      <rgbColor rgb="FFFF8000"/>
      <rgbColor rgb="FFFF5722"/>
      <rgbColor rgb="FF666666"/>
      <rgbColor rgb="FF969696"/>
      <rgbColor rgb="FF003366"/>
      <rgbColor rgb="FF339966"/>
      <rgbColor rgb="FF003300"/>
      <rgbColor rgb="FF333300"/>
      <rgbColor rgb="FFB71C1C"/>
      <rgbColor rgb="FF993366"/>
      <rgbColor rgb="FF55308D"/>
      <rgbColor rgb="FF1B5E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22312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886320</xdr:colOff>
      <xdr:row>2</xdr:row>
      <xdr:rowOff>154440</xdr:rowOff>
    </xdr:from>
    <xdr:to>
      <xdr:col>11</xdr:col>
      <xdr:colOff>902880</xdr:colOff>
      <xdr:row>2</xdr:row>
      <xdr:rowOff>154440</xdr:rowOff>
    </xdr:to>
    <xdr:sp>
      <xdr:nvSpPr>
        <xdr:cNvPr id="1" name=""/>
        <xdr:cNvSpPr/>
      </xdr:nvSpPr>
      <xdr:spPr>
        <a:xfrm flipH="1">
          <a:off x="5460840" y="479520"/>
          <a:ext cx="552960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813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939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5048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100664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9396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9396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9396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9396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5048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5048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5048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5048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50480" y="307260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50480" y="356076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50480" y="40474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50480" y="45352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50480" y="502344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1007000" y="20977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100700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1007000" y="112176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22" name=""/>
        <xdr:cNvSpPr/>
      </xdr:nvSpPr>
      <xdr:spPr>
        <a:xfrm>
          <a:off x="822312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10440</xdr:colOff>
      <xdr:row>2</xdr:row>
      <xdr:rowOff>154800</xdr:rowOff>
    </xdr:from>
    <xdr:to>
      <xdr:col>16</xdr:col>
      <xdr:colOff>5040</xdr:colOff>
      <xdr:row>2</xdr:row>
      <xdr:rowOff>160920</xdr:rowOff>
    </xdr:to>
    <xdr:sp>
      <xdr:nvSpPr>
        <xdr:cNvPr id="23" name=""/>
        <xdr:cNvSpPr/>
      </xdr:nvSpPr>
      <xdr:spPr>
        <a:xfrm flipV="1">
          <a:off x="7517520" y="479880"/>
          <a:ext cx="5342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268560</xdr:colOff>
      <xdr:row>2</xdr:row>
      <xdr:rowOff>160920</xdr:rowOff>
    </xdr:from>
    <xdr:to>
      <xdr:col>20</xdr:col>
      <xdr:colOff>268560</xdr:colOff>
      <xdr:row>3</xdr:row>
      <xdr:rowOff>3960</xdr:rowOff>
    </xdr:to>
    <xdr:sp>
      <xdr:nvSpPr>
        <xdr:cNvPr id="24" name=""/>
        <xdr:cNvSpPr/>
      </xdr:nvSpPr>
      <xdr:spPr>
        <a:xfrm flipV="1">
          <a:off x="8854920" y="486000"/>
          <a:ext cx="54000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255600</xdr:colOff>
      <xdr:row>3</xdr:row>
      <xdr:rowOff>18720</xdr:rowOff>
    </xdr:from>
    <xdr:to>
      <xdr:col>15</xdr:col>
      <xdr:colOff>3240</xdr:colOff>
      <xdr:row>15</xdr:row>
      <xdr:rowOff>18720</xdr:rowOff>
    </xdr:to>
    <xdr:sp>
      <xdr:nvSpPr>
        <xdr:cNvPr id="25" name=""/>
        <xdr:cNvSpPr/>
      </xdr:nvSpPr>
      <xdr:spPr>
        <a:xfrm>
          <a:off x="7762680" y="506520"/>
          <a:ext cx="1728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12240</xdr:colOff>
      <xdr:row>14</xdr:row>
      <xdr:rowOff>156240</xdr:rowOff>
    </xdr:from>
    <xdr:to>
      <xdr:col>15</xdr:col>
      <xdr:colOff>264600</xdr:colOff>
      <xdr:row>14</xdr:row>
      <xdr:rowOff>156240</xdr:rowOff>
    </xdr:to>
    <xdr:sp>
      <xdr:nvSpPr>
        <xdr:cNvPr id="26" name=""/>
        <xdr:cNvSpPr/>
      </xdr:nvSpPr>
      <xdr:spPr>
        <a:xfrm flipH="1">
          <a:off x="7788960" y="243216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5040</xdr:colOff>
      <xdr:row>2</xdr:row>
      <xdr:rowOff>154800</xdr:rowOff>
    </xdr:from>
    <xdr:to>
      <xdr:col>30</xdr:col>
      <xdr:colOff>244800</xdr:colOff>
      <xdr:row>2</xdr:row>
      <xdr:rowOff>160200</xdr:rowOff>
    </xdr:to>
    <xdr:sp>
      <xdr:nvSpPr>
        <xdr:cNvPr id="27" name=""/>
        <xdr:cNvSpPr/>
      </xdr:nvSpPr>
      <xdr:spPr>
        <a:xfrm>
          <a:off x="10210680" y="479880"/>
          <a:ext cx="18590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268200</xdr:colOff>
      <xdr:row>14</xdr:row>
      <xdr:rowOff>156960</xdr:rowOff>
    </xdr:from>
    <xdr:to>
      <xdr:col>20</xdr:col>
      <xdr:colOff>268200</xdr:colOff>
      <xdr:row>14</xdr:row>
      <xdr:rowOff>162000</xdr:rowOff>
    </xdr:to>
    <xdr:sp>
      <xdr:nvSpPr>
        <xdr:cNvPr id="28" name=""/>
        <xdr:cNvSpPr/>
      </xdr:nvSpPr>
      <xdr:spPr>
        <a:xfrm flipH="1">
          <a:off x="8854560" y="2432880"/>
          <a:ext cx="54000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>
      <xdr:nvSpPr>
        <xdr:cNvPr id="29" name=""/>
        <xdr:cNvSpPr/>
      </xdr:nvSpPr>
      <xdr:spPr>
        <a:xfrm flipV="1">
          <a:off x="10201680" y="2432880"/>
          <a:ext cx="53424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158760</xdr:rowOff>
    </xdr:from>
    <xdr:to>
      <xdr:col>19</xdr:col>
      <xdr:colOff>257040</xdr:colOff>
      <xdr:row>9</xdr:row>
      <xdr:rowOff>3240</xdr:rowOff>
    </xdr:to>
    <xdr:sp>
      <xdr:nvSpPr>
        <xdr:cNvPr id="30" name=""/>
        <xdr:cNvSpPr/>
      </xdr:nvSpPr>
      <xdr:spPr>
        <a:xfrm>
          <a:off x="9113400" y="48384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253440</xdr:colOff>
      <xdr:row>8</xdr:row>
      <xdr:rowOff>155880</xdr:rowOff>
    </xdr:from>
    <xdr:to>
      <xdr:col>20</xdr:col>
      <xdr:colOff>258120</xdr:colOff>
      <xdr:row>8</xdr:row>
      <xdr:rowOff>159840</xdr:rowOff>
    </xdr:to>
    <xdr:sp>
      <xdr:nvSpPr>
        <xdr:cNvPr id="31" name=""/>
        <xdr:cNvSpPr/>
      </xdr:nvSpPr>
      <xdr:spPr>
        <a:xfrm flipH="1" flipV="1">
          <a:off x="9109800" y="1456200"/>
          <a:ext cx="27468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>
      <xdr:nvSpPr>
        <xdr:cNvPr id="32" name=""/>
        <xdr:cNvSpPr/>
      </xdr:nvSpPr>
      <xdr:spPr>
        <a:xfrm>
          <a:off x="10194120" y="1455840"/>
          <a:ext cx="5641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3" name=""/>
        <xdr:cNvSpPr/>
      </xdr:nvSpPr>
      <xdr:spPr>
        <a:xfrm>
          <a:off x="12895920" y="4802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135720</xdr:rowOff>
    </xdr:from>
    <xdr:to>
      <xdr:col>25</xdr:col>
      <xdr:colOff>3600</xdr:colOff>
      <xdr:row>14</xdr:row>
      <xdr:rowOff>153360</xdr:rowOff>
    </xdr:to>
    <xdr:sp>
      <xdr:nvSpPr>
        <xdr:cNvPr id="34" name=""/>
        <xdr:cNvSpPr/>
      </xdr:nvSpPr>
      <xdr:spPr>
        <a:xfrm flipH="1">
          <a:off x="10469520" y="1923840"/>
          <a:ext cx="972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265320</xdr:colOff>
      <xdr:row>11</xdr:row>
      <xdr:rowOff>153360</xdr:rowOff>
    </xdr:from>
    <xdr:to>
      <xdr:col>29</xdr:col>
      <xdr:colOff>258120</xdr:colOff>
      <xdr:row>11</xdr:row>
      <xdr:rowOff>158040</xdr:rowOff>
    </xdr:to>
    <xdr:sp>
      <xdr:nvSpPr>
        <xdr:cNvPr id="35" name=""/>
        <xdr:cNvSpPr/>
      </xdr:nvSpPr>
      <xdr:spPr>
        <a:xfrm flipH="1" flipV="1">
          <a:off x="10470960" y="1941480"/>
          <a:ext cx="134208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264240</xdr:colOff>
      <xdr:row>2</xdr:row>
      <xdr:rowOff>147240</xdr:rowOff>
    </xdr:from>
    <xdr:to>
      <xdr:col>29</xdr:col>
      <xdr:colOff>265320</xdr:colOff>
      <xdr:row>12</xdr:row>
      <xdr:rowOff>25920</xdr:rowOff>
    </xdr:to>
    <xdr:sp>
      <xdr:nvSpPr>
        <xdr:cNvPr id="36" name=""/>
        <xdr:cNvSpPr/>
      </xdr:nvSpPr>
      <xdr:spPr>
        <a:xfrm flipH="1">
          <a:off x="11819160" y="47232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7" name=""/>
        <xdr:cNvSpPr/>
      </xdr:nvSpPr>
      <xdr:spPr>
        <a:xfrm>
          <a:off x="11556720" y="1463040"/>
          <a:ext cx="2775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8" name=""/>
        <xdr:cNvSpPr/>
      </xdr:nvSpPr>
      <xdr:spPr>
        <a:xfrm>
          <a:off x="14263920" y="4784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9" name=""/>
        <xdr:cNvSpPr/>
      </xdr:nvSpPr>
      <xdr:spPr>
        <a:xfrm>
          <a:off x="15605280" y="478080"/>
          <a:ext cx="55548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160920</xdr:rowOff>
    </xdr:from>
    <xdr:to>
      <xdr:col>51</xdr:col>
      <xdr:colOff>8640</xdr:colOff>
      <xdr:row>3</xdr:row>
      <xdr:rowOff>3960</xdr:rowOff>
    </xdr:to>
    <xdr:sp>
      <xdr:nvSpPr>
        <xdr:cNvPr id="40" name=""/>
        <xdr:cNvSpPr/>
      </xdr:nvSpPr>
      <xdr:spPr>
        <a:xfrm flipV="1">
          <a:off x="16973280" y="486000"/>
          <a:ext cx="52776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251640</xdr:colOff>
      <xdr:row>2</xdr:row>
      <xdr:rowOff>156240</xdr:rowOff>
    </xdr:from>
    <xdr:to>
      <xdr:col>56</xdr:col>
      <xdr:colOff>20880</xdr:colOff>
      <xdr:row>2</xdr:row>
      <xdr:rowOff>157320</xdr:rowOff>
    </xdr:to>
    <xdr:sp>
      <xdr:nvSpPr>
        <xdr:cNvPr id="41" name=""/>
        <xdr:cNvSpPr/>
      </xdr:nvSpPr>
      <xdr:spPr>
        <a:xfrm>
          <a:off x="18283680" y="481320"/>
          <a:ext cx="5788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157320</xdr:rowOff>
    </xdr:from>
    <xdr:to>
      <xdr:col>60</xdr:col>
      <xdr:colOff>262080</xdr:colOff>
      <xdr:row>3</xdr:row>
      <xdr:rowOff>3960</xdr:rowOff>
    </xdr:to>
    <xdr:sp>
      <xdr:nvSpPr>
        <xdr:cNvPr id="42" name=""/>
        <xdr:cNvSpPr/>
      </xdr:nvSpPr>
      <xdr:spPr>
        <a:xfrm flipV="1">
          <a:off x="19632960" y="482400"/>
          <a:ext cx="55044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2160</xdr:colOff>
      <xdr:row>2</xdr:row>
      <xdr:rowOff>157320</xdr:rowOff>
    </xdr:from>
    <xdr:to>
      <xdr:col>66</xdr:col>
      <xdr:colOff>2160</xdr:colOff>
      <xdr:row>3</xdr:row>
      <xdr:rowOff>3960</xdr:rowOff>
    </xdr:to>
    <xdr:sp>
      <xdr:nvSpPr>
        <xdr:cNvPr id="43" name=""/>
        <xdr:cNvSpPr/>
      </xdr:nvSpPr>
      <xdr:spPr>
        <a:xfrm flipV="1">
          <a:off x="21002760" y="482400"/>
          <a:ext cx="54000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263880</xdr:colOff>
      <xdr:row>3</xdr:row>
      <xdr:rowOff>2880</xdr:rowOff>
    </xdr:from>
    <xdr:to>
      <xdr:col>64</xdr:col>
      <xdr:colOff>270000</xdr:colOff>
      <xdr:row>15</xdr:row>
      <xdr:rowOff>2880</xdr:rowOff>
    </xdr:to>
    <xdr:sp>
      <xdr:nvSpPr>
        <xdr:cNvPr id="44" name=""/>
        <xdr:cNvSpPr/>
      </xdr:nvSpPr>
      <xdr:spPr>
        <a:xfrm>
          <a:off x="21264480" y="49068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160920</xdr:rowOff>
    </xdr:from>
    <xdr:to>
      <xdr:col>19</xdr:col>
      <xdr:colOff>259920</xdr:colOff>
      <xdr:row>3</xdr:row>
      <xdr:rowOff>4680</xdr:rowOff>
    </xdr:to>
    <xdr:sp>
      <xdr:nvSpPr>
        <xdr:cNvPr id="45" name=""/>
        <xdr:cNvSpPr/>
      </xdr:nvSpPr>
      <xdr:spPr>
        <a:xfrm flipV="1">
          <a:off x="8864280" y="486000"/>
          <a:ext cx="252000" cy="6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-360</xdr:colOff>
      <xdr:row>14</xdr:row>
      <xdr:rowOff>159840</xdr:rowOff>
    </xdr:from>
    <xdr:to>
      <xdr:col>64</xdr:col>
      <xdr:colOff>254880</xdr:colOff>
      <xdr:row>15</xdr:row>
      <xdr:rowOff>3240</xdr:rowOff>
    </xdr:to>
    <xdr:sp>
      <xdr:nvSpPr>
        <xdr:cNvPr id="46" name=""/>
        <xdr:cNvSpPr/>
      </xdr:nvSpPr>
      <xdr:spPr>
        <a:xfrm>
          <a:off x="11554560" y="2435760"/>
          <a:ext cx="970092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33</xdr:col>
      <xdr:colOff>43200</xdr:colOff>
      <xdr:row>8</xdr:row>
      <xdr:rowOff>-360</xdr:rowOff>
    </xdr:from>
    <xdr:to>
      <xdr:col>33</xdr:col>
      <xdr:colOff>177480</xdr:colOff>
      <xdr:row>9</xdr:row>
      <xdr:rowOff>10440</xdr:rowOff>
    </xdr:to>
    <xdr:sp>
      <xdr:nvSpPr>
        <xdr:cNvPr id="47" name="Form 1"/>
        <xdr:cNvSpPr/>
      </xdr:nvSpPr>
      <xdr:spPr>
        <a:xfrm>
          <a:off x="10724400" y="1677960"/>
          <a:ext cx="134280" cy="17352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50</xdr:col>
      <xdr:colOff>72000</xdr:colOff>
      <xdr:row>15</xdr:row>
      <xdr:rowOff>0</xdr:rowOff>
    </xdr:from>
    <xdr:to>
      <xdr:col>50</xdr:col>
      <xdr:colOff>211680</xdr:colOff>
      <xdr:row>16</xdr:row>
      <xdr:rowOff>9000</xdr:rowOff>
    </xdr:to>
    <xdr:pic>
      <xdr:nvPicPr>
        <xdr:cNvPr id="48" name="Bild 1" descr=""/>
        <xdr:cNvPicPr/>
      </xdr:nvPicPr>
      <xdr:blipFill>
        <a:blip r:embed="rId1"/>
        <a:stretch/>
      </xdr:blipFill>
      <xdr:spPr>
        <a:xfrm>
          <a:off x="15049800" y="2816280"/>
          <a:ext cx="139680" cy="171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59</xdr:col>
      <xdr:colOff>0</xdr:colOff>
      <xdr:row>17</xdr:row>
      <xdr:rowOff>144000</xdr:rowOff>
    </xdr:from>
    <xdr:to>
      <xdr:col>59</xdr:col>
      <xdr:colOff>139680</xdr:colOff>
      <xdr:row>18</xdr:row>
      <xdr:rowOff>152640</xdr:rowOff>
    </xdr:to>
    <xdr:pic>
      <xdr:nvPicPr>
        <xdr:cNvPr id="49" name="Bild 2" descr=""/>
        <xdr:cNvPicPr/>
      </xdr:nvPicPr>
      <xdr:blipFill>
        <a:blip r:embed="rId2"/>
        <a:stretch/>
      </xdr:blipFill>
      <xdr:spPr>
        <a:xfrm>
          <a:off x="17252280" y="3285360"/>
          <a:ext cx="139680" cy="171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D1" colorId="64" zoomScale="200" zoomScaleNormal="200" zoomScalePageLayoutView="100" workbookViewId="0">
      <selection pane="topLeft" activeCell="M9" activeCellId="0" sqref="M9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E1" colorId="64" zoomScale="200" zoomScaleNormal="200" zoomScalePageLayoutView="100" workbookViewId="0">
      <selection pane="topLeft" activeCell="G5" activeCellId="0" sqref="G5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4" customFormat="false" ht="12.8" hidden="false" customHeight="false" outlineLevel="0" collapsed="false">
      <c r="F4" s="4" t="s">
        <v>46</v>
      </c>
      <c r="G4" s="4"/>
      <c r="I4" s="4" t="s">
        <v>47</v>
      </c>
      <c r="J4" s="4"/>
      <c r="L4" s="4" t="s">
        <v>48</v>
      </c>
      <c r="M4" s="4"/>
    </row>
    <row r="5" customFormat="false" ht="24.25" hidden="false" customHeight="true" outlineLevel="0" collapsed="false">
      <c r="F5" s="5" t="s">
        <v>6</v>
      </c>
      <c r="G5" s="5" t="s">
        <v>49</v>
      </c>
      <c r="I5" s="5" t="s">
        <v>8</v>
      </c>
      <c r="J5" s="5" t="s">
        <v>50</v>
      </c>
      <c r="L5" s="5" t="s">
        <v>10</v>
      </c>
      <c r="M5" s="5" t="s">
        <v>51</v>
      </c>
    </row>
    <row r="7" customFormat="false" ht="12.8" hidden="false" customHeight="false" outlineLevel="0" collapsed="false">
      <c r="F7" s="4" t="s">
        <v>13</v>
      </c>
      <c r="G7" s="4"/>
    </row>
    <row r="8" customFormat="false" ht="12.8" hidden="false" customHeight="false" outlineLevel="0" collapsed="false">
      <c r="F8" s="20" t="s">
        <v>15</v>
      </c>
      <c r="G8" s="5" t="s">
        <v>49</v>
      </c>
    </row>
    <row r="10" customFormat="false" ht="12.8" hidden="false" customHeight="false" outlineLevel="0" collapsed="false">
      <c r="F10" s="4" t="s">
        <v>31</v>
      </c>
      <c r="G10" s="4"/>
    </row>
    <row r="11" customFormat="false" ht="12.8" hidden="false" customHeight="false" outlineLevel="0" collapsed="false">
      <c r="F11" s="20" t="s">
        <v>21</v>
      </c>
      <c r="G11" s="5" t="s">
        <v>49</v>
      </c>
    </row>
    <row r="13" customFormat="false" ht="12.8" hidden="false" customHeight="false" outlineLevel="0" collapsed="false">
      <c r="F13" s="4" t="s">
        <v>52</v>
      </c>
      <c r="G13" s="4"/>
    </row>
    <row r="14" customFormat="false" ht="12.8" hidden="false" customHeight="false" outlineLevel="0" collapsed="false">
      <c r="F14" s="20" t="s">
        <v>27</v>
      </c>
      <c r="G14" s="5" t="s">
        <v>53</v>
      </c>
    </row>
    <row r="16" customFormat="false" ht="12.8" hidden="false" customHeight="false" outlineLevel="0" collapsed="false">
      <c r="F16" s="4" t="s">
        <v>54</v>
      </c>
      <c r="G16" s="4"/>
    </row>
    <row r="17" customFormat="false" ht="12.8" hidden="false" customHeight="false" outlineLevel="0" collapsed="false">
      <c r="F17" s="20" t="s">
        <v>32</v>
      </c>
      <c r="G17" s="5" t="s">
        <v>51</v>
      </c>
    </row>
    <row r="19" customFormat="false" ht="12.8" hidden="false" customHeight="false" outlineLevel="0" collapsed="false">
      <c r="F19" s="4" t="s">
        <v>55</v>
      </c>
      <c r="G19" s="4"/>
    </row>
    <row r="20" customFormat="false" ht="12.8" hidden="false" customHeight="false" outlineLevel="0" collapsed="false">
      <c r="F20" s="20" t="s">
        <v>56</v>
      </c>
      <c r="G20" s="5" t="s">
        <v>49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21" t="s">
        <v>15</v>
      </c>
      <c r="B26" s="22" t="s">
        <v>13</v>
      </c>
      <c r="C26" s="22"/>
      <c r="D26" s="22"/>
      <c r="E26" s="13"/>
      <c r="F26" s="13"/>
    </row>
    <row r="27" s="26" customFormat="true" ht="12.8" hidden="false" customHeight="false" outlineLevel="0" collapsed="false">
      <c r="A27" s="23"/>
      <c r="B27" s="24" t="s">
        <v>12</v>
      </c>
      <c r="C27" s="24"/>
      <c r="D27" s="24"/>
      <c r="E27" s="25"/>
      <c r="F27" s="25"/>
    </row>
    <row r="28" s="30" customFormat="true" ht="12.8" hidden="false" customHeight="false" outlineLevel="0" collapsed="false">
      <c r="A28" s="27"/>
      <c r="B28" s="28" t="s">
        <v>18</v>
      </c>
      <c r="C28" s="28"/>
      <c r="D28" s="28"/>
      <c r="E28" s="29"/>
      <c r="F28" s="29"/>
    </row>
    <row r="29" s="30" customFormat="true" ht="12.8" hidden="false" customHeight="false" outlineLevel="0" collapsed="false">
      <c r="A29" s="27"/>
      <c r="B29" s="28" t="s">
        <v>24</v>
      </c>
      <c r="C29" s="28"/>
      <c r="D29" s="28"/>
      <c r="E29" s="29"/>
      <c r="F29" s="29"/>
    </row>
    <row r="30" s="30" customFormat="true" ht="12.8" hidden="false" customHeight="false" outlineLevel="0" collapsed="false">
      <c r="A30" s="27"/>
      <c r="B30" s="28" t="s">
        <v>30</v>
      </c>
      <c r="C30" s="28"/>
      <c r="D30" s="28"/>
      <c r="E30" s="28"/>
      <c r="F30" s="28"/>
    </row>
    <row r="31" s="26" customFormat="true" ht="12.8" hidden="false" customHeight="false" outlineLevel="0" collapsed="false">
      <c r="A31" s="23"/>
      <c r="B31" s="24" t="s">
        <v>19</v>
      </c>
      <c r="C31" s="24"/>
      <c r="D31" s="24"/>
      <c r="E31" s="25"/>
      <c r="F31" s="25"/>
    </row>
    <row r="32" s="26" customFormat="true" ht="12.8" hidden="false" customHeight="false" outlineLevel="0" collapsed="false">
      <c r="A32" s="23"/>
      <c r="B32" s="24" t="s">
        <v>25</v>
      </c>
      <c r="C32" s="24"/>
      <c r="D32" s="24"/>
      <c r="E32" s="24"/>
      <c r="F32" s="24"/>
    </row>
    <row r="33" s="32" customFormat="true" ht="12.8" hidden="false" customHeight="false" outlineLevel="0" collapsed="false">
      <c r="A33" s="20" t="s">
        <v>21</v>
      </c>
      <c r="B33" s="31" t="s">
        <v>31</v>
      </c>
      <c r="C33" s="31"/>
      <c r="D33" s="31"/>
      <c r="E33" s="31"/>
      <c r="F33" s="31"/>
    </row>
    <row r="34" s="26" customFormat="true" ht="12.8" hidden="false" customHeight="false" outlineLevel="0" collapsed="false">
      <c r="A34" s="23"/>
      <c r="B34" s="24" t="s">
        <v>34</v>
      </c>
      <c r="C34" s="24"/>
      <c r="D34" s="24"/>
      <c r="E34" s="24"/>
      <c r="F34" s="24"/>
    </row>
    <row r="35" s="26" customFormat="true" ht="12.8" hidden="false" customHeight="false" outlineLevel="0" collapsed="false">
      <c r="A35" s="23"/>
      <c r="B35" s="24" t="s">
        <v>36</v>
      </c>
      <c r="C35" s="24"/>
      <c r="D35" s="24"/>
      <c r="E35" s="24"/>
      <c r="F35" s="24"/>
    </row>
    <row r="36" s="32" customFormat="true" ht="12.8" hidden="false" customHeight="false" outlineLevel="0" collapsed="false">
      <c r="A36" s="20" t="s">
        <v>27</v>
      </c>
      <c r="B36" s="31" t="s">
        <v>52</v>
      </c>
      <c r="C36" s="31"/>
      <c r="D36" s="31"/>
      <c r="E36" s="31"/>
      <c r="F36" s="31"/>
    </row>
    <row r="37" s="26" customFormat="true" ht="12.8" hidden="false" customHeight="false" outlineLevel="0" collapsed="false">
      <c r="A37" s="23"/>
      <c r="B37" s="24" t="s">
        <v>57</v>
      </c>
      <c r="C37" s="24"/>
      <c r="D37" s="24"/>
      <c r="E37" s="24"/>
      <c r="F37" s="24"/>
    </row>
    <row r="38" s="32" customFormat="true" ht="12.8" hidden="false" customHeight="false" outlineLevel="0" collapsed="false">
      <c r="A38" s="20" t="s">
        <v>32</v>
      </c>
      <c r="B38" s="31" t="s">
        <v>54</v>
      </c>
      <c r="C38" s="31"/>
      <c r="D38" s="31"/>
      <c r="E38" s="31"/>
      <c r="F38" s="31"/>
    </row>
    <row r="39" s="26" customFormat="true" ht="12.8" hidden="false" customHeight="false" outlineLevel="0" collapsed="false">
      <c r="A39" s="23"/>
      <c r="B39" s="24" t="s">
        <v>58</v>
      </c>
      <c r="C39" s="24"/>
      <c r="D39" s="24"/>
      <c r="E39" s="24"/>
      <c r="F39" s="24"/>
    </row>
    <row r="40" s="26" customFormat="true" ht="12.8" hidden="false" customHeight="false" outlineLevel="0" collapsed="false">
      <c r="A40" s="23"/>
      <c r="B40" s="24" t="s">
        <v>59</v>
      </c>
      <c r="C40" s="24"/>
      <c r="D40" s="24"/>
      <c r="E40" s="24"/>
      <c r="F40" s="24"/>
    </row>
    <row r="41" s="32" customFormat="true" ht="12.8" hidden="false" customHeight="false" outlineLevel="0" collapsed="false">
      <c r="A41" s="20" t="s">
        <v>56</v>
      </c>
      <c r="B41" s="31" t="s">
        <v>60</v>
      </c>
      <c r="C41" s="31"/>
      <c r="D41" s="31"/>
      <c r="E41" s="31"/>
      <c r="F41" s="31"/>
    </row>
    <row r="42" s="35" customFormat="true" ht="12.8" hidden="false" customHeight="false" outlineLevel="0" collapsed="false">
      <c r="A42" s="33"/>
      <c r="B42" s="34" t="s">
        <v>26</v>
      </c>
      <c r="C42" s="34"/>
      <c r="D42" s="34"/>
      <c r="E42" s="34"/>
      <c r="F42" s="34"/>
    </row>
    <row r="43" s="35" customFormat="true" ht="12.8" hidden="false" customHeight="false" outlineLevel="0" collapsed="false">
      <c r="A43" s="33"/>
      <c r="B43" s="34" t="s">
        <v>42</v>
      </c>
      <c r="C43" s="34"/>
      <c r="D43" s="34"/>
      <c r="E43" s="34"/>
      <c r="F43" s="34"/>
    </row>
    <row r="44" s="35" customFormat="true" ht="12.8" hidden="false" customHeight="false" outlineLevel="0" collapsed="false">
      <c r="A44" s="36"/>
      <c r="B44" s="37" t="s">
        <v>44</v>
      </c>
      <c r="C44" s="37"/>
      <c r="D44" s="37"/>
      <c r="E44" s="38"/>
      <c r="F44" s="38"/>
    </row>
  </sheetData>
  <mergeCells count="30">
    <mergeCell ref="A1:E1"/>
    <mergeCell ref="I1:J1"/>
    <mergeCell ref="F4:G4"/>
    <mergeCell ref="I4:J4"/>
    <mergeCell ref="L4:M4"/>
    <mergeCell ref="F7:G7"/>
    <mergeCell ref="F10:G10"/>
    <mergeCell ref="F13:G13"/>
    <mergeCell ref="F16:G16"/>
    <mergeCell ref="F19:G19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J3" activeCellId="0" sqref="J3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61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4" customFormat="false" ht="12.8" hidden="false" customHeight="false" outlineLevel="0" collapsed="false">
      <c r="F4" s="4" t="s">
        <v>62</v>
      </c>
      <c r="G4" s="4"/>
      <c r="I4" s="4" t="s">
        <v>63</v>
      </c>
      <c r="J4" s="4"/>
      <c r="L4" s="4" t="s">
        <v>64</v>
      </c>
      <c r="M4" s="4"/>
    </row>
    <row r="5" customFormat="false" ht="12.8" hidden="false" customHeight="false" outlineLevel="0" collapsed="false">
      <c r="F5" s="5" t="s">
        <v>6</v>
      </c>
      <c r="G5" s="5" t="s">
        <v>2</v>
      </c>
      <c r="I5" s="5" t="s">
        <v>8</v>
      </c>
      <c r="J5" s="5" t="s">
        <v>2</v>
      </c>
      <c r="L5" s="5" t="s">
        <v>10</v>
      </c>
      <c r="M5" s="5" t="s">
        <v>2</v>
      </c>
    </row>
    <row r="7" customFormat="false" ht="12.8" hidden="false" customHeight="false" outlineLevel="0" collapsed="false">
      <c r="F7" s="4" t="s">
        <v>13</v>
      </c>
      <c r="G7" s="4"/>
      <c r="I7" s="4" t="s">
        <v>25</v>
      </c>
      <c r="J7" s="4"/>
      <c r="L7" s="4" t="s">
        <v>14</v>
      </c>
      <c r="M7" s="4"/>
    </row>
    <row r="8" customFormat="false" ht="12.8" hidden="false" customHeight="false" outlineLevel="0" collapsed="false">
      <c r="F8" s="5" t="s">
        <v>15</v>
      </c>
      <c r="G8" s="5" t="s">
        <v>9</v>
      </c>
      <c r="I8" s="5" t="s">
        <v>16</v>
      </c>
      <c r="J8" s="5" t="s">
        <v>9</v>
      </c>
      <c r="L8" s="5" t="s">
        <v>17</v>
      </c>
      <c r="M8" s="5" t="s">
        <v>11</v>
      </c>
    </row>
    <row r="10" customFormat="false" ht="12.8" hidden="false" customHeight="false" outlineLevel="0" collapsed="false">
      <c r="F10" s="4" t="s">
        <v>12</v>
      </c>
      <c r="G10" s="4"/>
      <c r="I10" s="4" t="s">
        <v>31</v>
      </c>
      <c r="J10" s="4"/>
      <c r="L10" s="4" t="s">
        <v>20</v>
      </c>
      <c r="M10" s="4"/>
    </row>
    <row r="11" customFormat="false" ht="12.8" hidden="false" customHeight="false" outlineLevel="0" collapsed="false">
      <c r="F11" s="5" t="s">
        <v>21</v>
      </c>
      <c r="G11" s="5" t="s">
        <v>7</v>
      </c>
      <c r="I11" s="5" t="s">
        <v>22</v>
      </c>
      <c r="J11" s="5" t="s">
        <v>9</v>
      </c>
      <c r="L11" s="5" t="s">
        <v>23</v>
      </c>
      <c r="M11" s="5" t="s">
        <v>11</v>
      </c>
    </row>
    <row r="13" customFormat="false" ht="12.8" hidden="false" customHeight="false" outlineLevel="0" collapsed="false">
      <c r="F13" s="4" t="s">
        <v>18</v>
      </c>
      <c r="G13" s="4"/>
      <c r="I13" s="4" t="s">
        <v>34</v>
      </c>
      <c r="J13" s="4"/>
      <c r="L13" s="4" t="s">
        <v>40</v>
      </c>
      <c r="M13" s="4"/>
    </row>
    <row r="14" customFormat="false" ht="12.8" hidden="false" customHeight="false" outlineLevel="0" collapsed="false">
      <c r="F14" s="5" t="s">
        <v>27</v>
      </c>
      <c r="G14" s="5" t="s">
        <v>7</v>
      </c>
      <c r="I14" s="5" t="s">
        <v>28</v>
      </c>
      <c r="J14" s="5" t="s">
        <v>9</v>
      </c>
      <c r="L14" s="5" t="s">
        <v>29</v>
      </c>
      <c r="M14" s="5" t="s">
        <v>9</v>
      </c>
    </row>
    <row r="16" customFormat="false" ht="12.8" hidden="false" customHeight="false" outlineLevel="0" collapsed="false">
      <c r="F16" s="4" t="s">
        <v>24</v>
      </c>
      <c r="G16" s="4"/>
      <c r="I16" s="4" t="s">
        <v>36</v>
      </c>
      <c r="J16" s="4"/>
      <c r="L16" s="4" t="s">
        <v>26</v>
      </c>
      <c r="M16" s="4"/>
    </row>
    <row r="17" customFormat="false" ht="12.8" hidden="false" customHeight="false" outlineLevel="0" collapsed="false">
      <c r="F17" s="5" t="s">
        <v>32</v>
      </c>
      <c r="G17" s="5" t="s">
        <v>7</v>
      </c>
      <c r="I17" s="5" t="s">
        <v>33</v>
      </c>
      <c r="J17" s="5" t="s">
        <v>9</v>
      </c>
      <c r="L17" s="5" t="s">
        <v>65</v>
      </c>
      <c r="M17" s="5" t="s">
        <v>11</v>
      </c>
    </row>
    <row r="19" customFormat="false" ht="12.8" hidden="false" customHeight="false" outlineLevel="0" collapsed="false">
      <c r="F19" s="4" t="s">
        <v>30</v>
      </c>
      <c r="G19" s="4"/>
      <c r="L19" s="4" t="s">
        <v>42</v>
      </c>
      <c r="M19" s="4"/>
    </row>
    <row r="20" customFormat="false" ht="12.8" hidden="false" customHeight="false" outlineLevel="0" collapsed="false">
      <c r="F20" s="5" t="s">
        <v>56</v>
      </c>
      <c r="G20" s="5" t="s">
        <v>7</v>
      </c>
      <c r="L20" s="5" t="s">
        <v>66</v>
      </c>
      <c r="M20" s="5" t="s">
        <v>9</v>
      </c>
    </row>
    <row r="22" customFormat="false" ht="12.8" hidden="false" customHeight="false" outlineLevel="0" collapsed="false">
      <c r="F22" s="4" t="s">
        <v>19</v>
      </c>
      <c r="G22" s="4"/>
      <c r="L22" s="4" t="s">
        <v>44</v>
      </c>
      <c r="M22" s="4"/>
    </row>
    <row r="23" customFormat="false" ht="12.8" hidden="false" customHeight="false" outlineLevel="0" collapsed="false">
      <c r="F23" s="5" t="s">
        <v>67</v>
      </c>
      <c r="G23" s="5" t="s">
        <v>9</v>
      </c>
      <c r="L23" s="5" t="s">
        <v>68</v>
      </c>
      <c r="M23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39" t="s">
        <v>6</v>
      </c>
      <c r="B26" s="40" t="s">
        <v>62</v>
      </c>
      <c r="C26" s="40"/>
      <c r="D26" s="40"/>
      <c r="E26" s="40"/>
      <c r="F26" s="40"/>
    </row>
    <row r="27" customFormat="false" ht="12.8" hidden="false" customHeight="false" outlineLevel="0" collapsed="false">
      <c r="A27" s="11" t="s">
        <v>15</v>
      </c>
      <c r="B27" s="12" t="s">
        <v>13</v>
      </c>
      <c r="C27" s="12"/>
      <c r="D27" s="12"/>
      <c r="E27" s="13"/>
      <c r="F27" s="13"/>
    </row>
    <row r="28" customFormat="false" ht="12.8" hidden="false" customHeight="false" outlineLevel="0" collapsed="false">
      <c r="A28" s="11" t="s">
        <v>21</v>
      </c>
      <c r="B28" s="15" t="s">
        <v>12</v>
      </c>
      <c r="C28" s="15"/>
      <c r="D28" s="15"/>
      <c r="E28" s="16"/>
      <c r="F28" s="16"/>
    </row>
    <row r="29" customFormat="false" ht="12.8" hidden="false" customHeight="false" outlineLevel="0" collapsed="false">
      <c r="A29" s="11" t="s">
        <v>27</v>
      </c>
      <c r="B29" s="15" t="s">
        <v>18</v>
      </c>
      <c r="C29" s="15"/>
      <c r="D29" s="15"/>
      <c r="E29" s="16"/>
      <c r="F29" s="16"/>
    </row>
    <row r="30" customFormat="false" ht="12.8" hidden="false" customHeight="false" outlineLevel="0" collapsed="false">
      <c r="A30" s="11" t="s">
        <v>32</v>
      </c>
      <c r="B30" s="15" t="s">
        <v>24</v>
      </c>
      <c r="C30" s="15"/>
      <c r="D30" s="15"/>
      <c r="E30" s="16"/>
      <c r="F30" s="16"/>
    </row>
    <row r="31" customFormat="false" ht="12.8" hidden="false" customHeight="false" outlineLevel="0" collapsed="false">
      <c r="A31" s="11" t="s">
        <v>56</v>
      </c>
      <c r="B31" s="15" t="s">
        <v>30</v>
      </c>
      <c r="C31" s="15"/>
      <c r="D31" s="15"/>
      <c r="E31" s="15"/>
      <c r="F31" s="15"/>
    </row>
    <row r="32" customFormat="false" ht="12.8" hidden="false" customHeight="false" outlineLevel="0" collapsed="false">
      <c r="A32" s="11" t="s">
        <v>67</v>
      </c>
      <c r="B32" s="15" t="s">
        <v>19</v>
      </c>
      <c r="C32" s="15"/>
      <c r="D32" s="15"/>
      <c r="E32" s="16"/>
      <c r="F32" s="16"/>
    </row>
    <row r="33" s="42" customFormat="true" ht="12.8" hidden="false" customHeight="false" outlineLevel="0" collapsed="false">
      <c r="A33" s="41" t="s">
        <v>8</v>
      </c>
      <c r="B33" s="40" t="s">
        <v>63</v>
      </c>
      <c r="C33" s="40"/>
      <c r="D33" s="40"/>
      <c r="E33" s="40"/>
      <c r="F33" s="40"/>
    </row>
    <row r="34" customFormat="false" ht="12.8" hidden="false" customHeight="false" outlineLevel="0" collapsed="false">
      <c r="A34" s="14" t="s">
        <v>16</v>
      </c>
      <c r="B34" s="15" t="s">
        <v>25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22</v>
      </c>
      <c r="B35" s="15" t="s">
        <v>31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28</v>
      </c>
      <c r="B36" s="15" t="s">
        <v>34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33</v>
      </c>
      <c r="B37" s="15" t="s">
        <v>36</v>
      </c>
      <c r="C37" s="15"/>
      <c r="D37" s="15"/>
      <c r="E37" s="15"/>
      <c r="F37" s="15"/>
    </row>
    <row r="38" s="42" customFormat="true" ht="12.8" hidden="false" customHeight="false" outlineLevel="0" collapsed="false">
      <c r="A38" s="41" t="s">
        <v>10</v>
      </c>
      <c r="B38" s="40" t="s">
        <v>64</v>
      </c>
      <c r="C38" s="40"/>
      <c r="D38" s="40"/>
      <c r="E38" s="40"/>
      <c r="F38" s="40"/>
    </row>
    <row r="39" customFormat="false" ht="12.8" hidden="false" customHeight="false" outlineLevel="0" collapsed="false">
      <c r="A39" s="14" t="s">
        <v>17</v>
      </c>
      <c r="B39" s="15" t="s">
        <v>14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23</v>
      </c>
      <c r="B40" s="15" t="s">
        <v>20</v>
      </c>
      <c r="C40" s="15"/>
      <c r="D40" s="15"/>
      <c r="E40" s="15"/>
      <c r="F40" s="15"/>
    </row>
    <row r="41" customFormat="false" ht="12.8" hidden="false" customHeight="false" outlineLevel="0" collapsed="false">
      <c r="A41" s="14" t="s">
        <v>29</v>
      </c>
      <c r="B41" s="15" t="s">
        <v>40</v>
      </c>
      <c r="C41" s="15"/>
      <c r="D41" s="15"/>
      <c r="E41" s="15"/>
      <c r="F41" s="15"/>
    </row>
    <row r="42" customFormat="false" ht="12.8" hidden="false" customHeight="false" outlineLevel="0" collapsed="false">
      <c r="A42" s="14" t="s">
        <v>65</v>
      </c>
      <c r="B42" s="15" t="s">
        <v>26</v>
      </c>
      <c r="C42" s="15"/>
      <c r="D42" s="15"/>
      <c r="E42" s="15"/>
      <c r="F42" s="15"/>
    </row>
    <row r="43" customFormat="false" ht="12.8" hidden="false" customHeight="false" outlineLevel="0" collapsed="false">
      <c r="A43" s="14" t="s">
        <v>66</v>
      </c>
      <c r="B43" s="15" t="s">
        <v>42</v>
      </c>
      <c r="C43" s="15"/>
      <c r="D43" s="15"/>
      <c r="E43" s="15"/>
      <c r="F43" s="15"/>
    </row>
    <row r="44" customFormat="false" ht="12.8" hidden="false" customHeight="false" outlineLevel="0" collapsed="false">
      <c r="A44" s="14" t="s">
        <v>68</v>
      </c>
      <c r="B44" s="18" t="s">
        <v>44</v>
      </c>
      <c r="C44" s="18"/>
      <c r="D44" s="18"/>
      <c r="E44" s="19"/>
      <c r="F44" s="19"/>
    </row>
  </sheetData>
  <mergeCells count="41">
    <mergeCell ref="A1:E1"/>
    <mergeCell ref="I1:J1"/>
    <mergeCell ref="F4:G4"/>
    <mergeCell ref="I4:J4"/>
    <mergeCell ref="L4:M4"/>
    <mergeCell ref="F7:G7"/>
    <mergeCell ref="I7:J7"/>
    <mergeCell ref="L7:M7"/>
    <mergeCell ref="F10:G10"/>
    <mergeCell ref="I10:J10"/>
    <mergeCell ref="L10:M10"/>
    <mergeCell ref="F13:G13"/>
    <mergeCell ref="I13:J13"/>
    <mergeCell ref="L13:M13"/>
    <mergeCell ref="F16:G16"/>
    <mergeCell ref="I16:J16"/>
    <mergeCell ref="L16:M16"/>
    <mergeCell ref="F19:G19"/>
    <mergeCell ref="L19:M19"/>
    <mergeCell ref="F22:G22"/>
    <mergeCell ref="L22:M22"/>
    <mergeCell ref="B25:D25"/>
    <mergeCell ref="B26:F26"/>
    <mergeCell ref="B27:D27"/>
    <mergeCell ref="B28:D28"/>
    <mergeCell ref="B29:D29"/>
    <mergeCell ref="B30:D30"/>
    <mergeCell ref="B31:D31"/>
    <mergeCell ref="B32:D32"/>
    <mergeCell ref="B33:F33"/>
    <mergeCell ref="B34:D34"/>
    <mergeCell ref="B35:D35"/>
    <mergeCell ref="B36:D36"/>
    <mergeCell ref="B37:D37"/>
    <mergeCell ref="B38:F38"/>
    <mergeCell ref="B39:D39"/>
    <mergeCell ref="B40:D40"/>
    <mergeCell ref="B41:D41"/>
    <mergeCell ref="B42:D42"/>
    <mergeCell ref="B43:D43"/>
    <mergeCell ref="B44:D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31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pane xSplit="4" ySplit="0" topLeftCell="L1" activePane="topRight" state="frozen"/>
      <selection pane="topLeft" activeCell="A1" activeCellId="0" sqref="A1"/>
      <selection pane="topRight" activeCell="B11" activeCellId="0" sqref="B11"/>
    </sheetView>
  </sheetViews>
  <sheetFormatPr defaultColWidth="11.7421875" defaultRowHeight="12.8" zeroHeight="false" outlineLevelRow="0" outlineLevelCol="1"/>
  <cols>
    <col collapsed="false" customWidth="true" hidden="false" outlineLevel="0" max="5" min="5" style="3" width="18.75"/>
    <col collapsed="false" customWidth="true" hidden="false" outlineLevel="0" max="6" min="6" style="3" width="13.96"/>
    <col collapsed="false" customWidth="true" hidden="true" outlineLevel="1" max="8" min="7" style="3" width="11.52"/>
    <col collapsed="false" customWidth="true" hidden="true" outlineLevel="1" max="9" min="9" style="43" width="11.52"/>
    <col collapsed="false" customWidth="true" hidden="false" outlineLevel="0" max="10" min="10" style="3" width="11.52"/>
    <col collapsed="false" customWidth="true" hidden="false" outlineLevel="0" max="107" min="11" style="44" width="3.83"/>
  </cols>
  <sheetData>
    <row r="1" customFormat="false" ht="12.8" hidden="false" customHeight="false" outlineLevel="0" collapsed="false">
      <c r="A1" s="8" t="s">
        <v>38</v>
      </c>
      <c r="B1" s="45" t="s">
        <v>39</v>
      </c>
      <c r="C1" s="45"/>
      <c r="D1" s="45"/>
      <c r="E1" s="46" t="s">
        <v>69</v>
      </c>
      <c r="F1" s="46" t="s">
        <v>70</v>
      </c>
      <c r="G1" s="46" t="s">
        <v>71</v>
      </c>
      <c r="H1" s="47" t="s">
        <v>72</v>
      </c>
      <c r="I1" s="48" t="s">
        <v>73</v>
      </c>
      <c r="J1" s="46" t="s">
        <v>74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customFormat="false" ht="12.8" hidden="false" customHeight="false" outlineLevel="0" collapsed="false">
      <c r="A2" s="49" t="s">
        <v>16</v>
      </c>
      <c r="B2" s="50" t="s">
        <v>13</v>
      </c>
      <c r="C2" s="50"/>
      <c r="D2" s="50"/>
      <c r="E2" s="51"/>
      <c r="F2" s="52" t="s">
        <v>75</v>
      </c>
      <c r="G2" s="53" t="n">
        <v>5</v>
      </c>
      <c r="H2" s="54" t="s">
        <v>76</v>
      </c>
      <c r="I2" s="55" t="n">
        <v>1</v>
      </c>
      <c r="J2" s="56" t="n">
        <f aca="false">ROUND(G2/(H2*I2),0)</f>
        <v>5</v>
      </c>
      <c r="K2" s="3"/>
      <c r="L2" s="57" t="n">
        <v>0</v>
      </c>
      <c r="M2" s="58"/>
      <c r="N2" s="59" t="n">
        <f aca="false">L2+L4</f>
        <v>5</v>
      </c>
      <c r="O2" s="3"/>
      <c r="P2" s="3"/>
      <c r="Q2" s="57" t="n">
        <f aca="false">N2</f>
        <v>5</v>
      </c>
      <c r="R2" s="58"/>
      <c r="S2" s="59" t="n">
        <f aca="false">Q2+Q4</f>
        <v>6</v>
      </c>
      <c r="T2" s="3"/>
      <c r="U2" s="3"/>
      <c r="V2" s="57" t="n">
        <f aca="false">S2</f>
        <v>6</v>
      </c>
      <c r="W2" s="58"/>
      <c r="X2" s="59" t="n">
        <f aca="false">V2+V4</f>
        <v>10</v>
      </c>
      <c r="Y2" s="3"/>
      <c r="Z2" s="3"/>
      <c r="AA2" s="3"/>
      <c r="AB2" s="3"/>
      <c r="AC2" s="3"/>
      <c r="AD2" s="3"/>
      <c r="AE2" s="3"/>
      <c r="AF2" s="57" t="n">
        <f aca="false">MAX(X2,AC8,X14)</f>
        <v>14</v>
      </c>
      <c r="AG2" s="58"/>
      <c r="AH2" s="59" t="n">
        <f aca="false">AF2+AF4</f>
        <v>15</v>
      </c>
      <c r="AI2" s="3"/>
      <c r="AJ2" s="3"/>
      <c r="AK2" s="57" t="n">
        <f aca="false">AH2</f>
        <v>15</v>
      </c>
      <c r="AL2" s="58"/>
      <c r="AM2" s="59" t="n">
        <f aca="false">AK2+AK4</f>
        <v>16</v>
      </c>
      <c r="AN2" s="3"/>
      <c r="AO2" s="3"/>
      <c r="AP2" s="57" t="n">
        <f aca="false">AM2</f>
        <v>16</v>
      </c>
      <c r="AQ2" s="58"/>
      <c r="AR2" s="59" t="n">
        <f aca="false">AP2+AP4</f>
        <v>17</v>
      </c>
      <c r="AS2" s="3"/>
      <c r="AT2" s="3"/>
      <c r="AU2" s="57" t="n">
        <f aca="false">AR2</f>
        <v>17</v>
      </c>
      <c r="AV2" s="58"/>
      <c r="AW2" s="59" t="n">
        <f aca="false">AU2+AU4</f>
        <v>19</v>
      </c>
      <c r="AX2" s="3"/>
      <c r="AY2" s="3"/>
      <c r="AZ2" s="57" t="n">
        <f aca="false">AW2</f>
        <v>19</v>
      </c>
      <c r="BA2" s="58"/>
      <c r="BB2" s="59" t="n">
        <f aca="false">AZ2+AZ4</f>
        <v>21</v>
      </c>
      <c r="BC2" s="3"/>
      <c r="BD2" s="3"/>
      <c r="BE2" s="57" t="n">
        <f aca="false">BB2</f>
        <v>21</v>
      </c>
      <c r="BF2" s="58"/>
      <c r="BG2" s="59" t="n">
        <f aca="false">BE2+BE4</f>
        <v>22</v>
      </c>
      <c r="BH2" s="3"/>
      <c r="BI2" s="3"/>
      <c r="BJ2" s="57" t="n">
        <f aca="false">BG2</f>
        <v>22</v>
      </c>
      <c r="BK2" s="58"/>
      <c r="BL2" s="59" t="n">
        <f aca="false">BJ2+BJ4</f>
        <v>25</v>
      </c>
      <c r="BM2" s="3"/>
      <c r="BN2" s="3"/>
      <c r="BO2" s="57" t="n">
        <f aca="false">MAX(BL2,AC14)</f>
        <v>29</v>
      </c>
      <c r="BP2" s="58"/>
      <c r="BQ2" s="59" t="n">
        <f aca="false">BO2+BO4</f>
        <v>30</v>
      </c>
    </row>
    <row r="3" customFormat="false" ht="12.8" hidden="false" customHeight="false" outlineLevel="0" collapsed="false">
      <c r="A3" s="60" t="s">
        <v>15</v>
      </c>
      <c r="B3" s="61" t="s">
        <v>12</v>
      </c>
      <c r="C3" s="61"/>
      <c r="D3" s="61"/>
      <c r="E3" s="54" t="s">
        <v>16</v>
      </c>
      <c r="F3" s="54" t="s">
        <v>77</v>
      </c>
      <c r="G3" s="62" t="n">
        <v>1</v>
      </c>
      <c r="H3" s="54" t="s">
        <v>76</v>
      </c>
      <c r="I3" s="55" t="n">
        <v>1</v>
      </c>
      <c r="J3" s="63" t="n">
        <f aca="false">ROUND(G3/(H3*I3),0)</f>
        <v>1</v>
      </c>
      <c r="K3" s="3"/>
      <c r="L3" s="64" t="s">
        <v>16</v>
      </c>
      <c r="M3" s="64"/>
      <c r="N3" s="64"/>
      <c r="O3" s="3"/>
      <c r="P3" s="3"/>
      <c r="Q3" s="64" t="s">
        <v>15</v>
      </c>
      <c r="R3" s="64"/>
      <c r="S3" s="64"/>
      <c r="T3" s="3"/>
      <c r="U3" s="3"/>
      <c r="V3" s="64" t="s">
        <v>21</v>
      </c>
      <c r="W3" s="64"/>
      <c r="X3" s="64"/>
      <c r="Y3" s="3"/>
      <c r="Z3" s="3"/>
      <c r="AA3" s="3"/>
      <c r="AB3" s="3"/>
      <c r="AC3" s="3"/>
      <c r="AD3" s="3"/>
      <c r="AE3" s="3"/>
      <c r="AF3" s="64" t="s">
        <v>33</v>
      </c>
      <c r="AG3" s="64"/>
      <c r="AH3" s="64"/>
      <c r="AI3" s="3"/>
      <c r="AJ3" s="3"/>
      <c r="AK3" s="64" t="s">
        <v>35</v>
      </c>
      <c r="AL3" s="64"/>
      <c r="AM3" s="64"/>
      <c r="AN3" s="3"/>
      <c r="AO3" s="3"/>
      <c r="AP3" s="64" t="s">
        <v>37</v>
      </c>
      <c r="AQ3" s="64"/>
      <c r="AR3" s="64"/>
      <c r="AS3" s="3"/>
      <c r="AT3" s="3"/>
      <c r="AU3" s="64" t="s">
        <v>23</v>
      </c>
      <c r="AV3" s="64"/>
      <c r="AW3" s="64"/>
      <c r="AX3" s="3"/>
      <c r="AY3" s="3"/>
      <c r="AZ3" s="64" t="s">
        <v>41</v>
      </c>
      <c r="BA3" s="64"/>
      <c r="BB3" s="64"/>
      <c r="BC3" s="3"/>
      <c r="BD3" s="3"/>
      <c r="BE3" s="64" t="s">
        <v>29</v>
      </c>
      <c r="BF3" s="64"/>
      <c r="BG3" s="64"/>
      <c r="BH3" s="3"/>
      <c r="BI3" s="3"/>
      <c r="BJ3" s="64" t="s">
        <v>43</v>
      </c>
      <c r="BK3" s="64"/>
      <c r="BL3" s="64"/>
      <c r="BM3" s="3"/>
      <c r="BN3" s="3"/>
      <c r="BO3" s="64" t="s">
        <v>45</v>
      </c>
      <c r="BP3" s="64"/>
      <c r="BQ3" s="64"/>
    </row>
    <row r="4" customFormat="false" ht="12.8" hidden="false" customHeight="false" outlineLevel="0" collapsed="false">
      <c r="A4" s="60" t="s">
        <v>21</v>
      </c>
      <c r="B4" s="61" t="s">
        <v>18</v>
      </c>
      <c r="C4" s="61"/>
      <c r="D4" s="61"/>
      <c r="E4" s="54" t="s">
        <v>15</v>
      </c>
      <c r="F4" s="54" t="s">
        <v>33</v>
      </c>
      <c r="G4" s="62" t="n">
        <v>4</v>
      </c>
      <c r="H4" s="54" t="s">
        <v>76</v>
      </c>
      <c r="I4" s="55" t="n">
        <v>1</v>
      </c>
      <c r="J4" s="63" t="n">
        <f aca="false">ROUND(G4/(H4*I4),0)</f>
        <v>4</v>
      </c>
      <c r="K4" s="3"/>
      <c r="L4" s="65" t="n">
        <f aca="false">J2</f>
        <v>5</v>
      </c>
      <c r="M4" s="66" t="n">
        <f aca="false">N5-N2</f>
        <v>0</v>
      </c>
      <c r="N4" s="67" t="n">
        <f aca="false">MIN(Q2,Q14)-N2</f>
        <v>0</v>
      </c>
      <c r="O4" s="3"/>
      <c r="P4" s="3"/>
      <c r="Q4" s="65" t="n">
        <f aca="false">J3</f>
        <v>1</v>
      </c>
      <c r="R4" s="66" t="n">
        <f aca="false">S5-S2</f>
        <v>4</v>
      </c>
      <c r="S4" s="67" t="n">
        <f aca="false">MIN(V2,V8)-S2</f>
        <v>0</v>
      </c>
      <c r="T4" s="3"/>
      <c r="U4" s="3"/>
      <c r="V4" s="65" t="n">
        <f aca="false">J4</f>
        <v>4</v>
      </c>
      <c r="W4" s="66" t="n">
        <f aca="false">X5-X2</f>
        <v>8</v>
      </c>
      <c r="X4" s="67" t="n">
        <f aca="false">AF2-X2</f>
        <v>4</v>
      </c>
      <c r="Y4" s="3"/>
      <c r="Z4" s="3"/>
      <c r="AA4" s="3"/>
      <c r="AB4" s="3"/>
      <c r="AC4" s="3"/>
      <c r="AD4" s="3"/>
      <c r="AE4" s="3"/>
      <c r="AF4" s="65" t="n">
        <f aca="false">J9</f>
        <v>1</v>
      </c>
      <c r="AG4" s="66" t="n">
        <f aca="false">AH5-AH2</f>
        <v>4</v>
      </c>
      <c r="AH4" s="67" t="n">
        <f aca="false">AK2-AH2</f>
        <v>0</v>
      </c>
      <c r="AI4" s="3"/>
      <c r="AJ4" s="3"/>
      <c r="AK4" s="65" t="n">
        <f aca="false">J10</f>
        <v>1</v>
      </c>
      <c r="AL4" s="66" t="n">
        <f aca="false">AM5-AM2</f>
        <v>4</v>
      </c>
      <c r="AM4" s="67" t="n">
        <f aca="false">AP2-AM2</f>
        <v>0</v>
      </c>
      <c r="AN4" s="3"/>
      <c r="AO4" s="3"/>
      <c r="AP4" s="65" t="n">
        <f aca="false">J11</f>
        <v>1</v>
      </c>
      <c r="AQ4" s="66" t="n">
        <f aca="false">AR5-AR2</f>
        <v>4</v>
      </c>
      <c r="AR4" s="67" t="n">
        <f aca="false">AU2-AR2</f>
        <v>0</v>
      </c>
      <c r="AS4" s="3"/>
      <c r="AT4" s="3"/>
      <c r="AU4" s="65" t="n">
        <f aca="false">J13</f>
        <v>2</v>
      </c>
      <c r="AV4" s="66" t="n">
        <f aca="false">AW5-AW2</f>
        <v>4</v>
      </c>
      <c r="AW4" s="67" t="n">
        <f aca="false">AZ2-AW2</f>
        <v>0</v>
      </c>
      <c r="AX4" s="3"/>
      <c r="AY4" s="3"/>
      <c r="AZ4" s="65" t="n">
        <f aca="false">J14</f>
        <v>2</v>
      </c>
      <c r="BA4" s="66" t="n">
        <f aca="false">BB5-BB2</f>
        <v>4</v>
      </c>
      <c r="BB4" s="67" t="n">
        <f aca="false">BE2-BB2</f>
        <v>0</v>
      </c>
      <c r="BC4" s="3"/>
      <c r="BD4" s="3"/>
      <c r="BE4" s="65" t="n">
        <f aca="false">J15</f>
        <v>1</v>
      </c>
      <c r="BF4" s="66" t="n">
        <f aca="false">BG5-BG2</f>
        <v>4</v>
      </c>
      <c r="BG4" s="67" t="n">
        <f aca="false">BJ2-BG2</f>
        <v>0</v>
      </c>
      <c r="BH4" s="3"/>
      <c r="BI4" s="3"/>
      <c r="BJ4" s="65" t="n">
        <f aca="false">J16</f>
        <v>3</v>
      </c>
      <c r="BK4" s="66" t="n">
        <f aca="false">BL5-BL2</f>
        <v>4</v>
      </c>
      <c r="BL4" s="67" t="n">
        <f aca="false">BO2-BL2</f>
        <v>4</v>
      </c>
      <c r="BM4" s="3"/>
      <c r="BN4" s="3"/>
      <c r="BO4" s="65" t="n">
        <f aca="false">J17</f>
        <v>1</v>
      </c>
      <c r="BP4" s="66" t="n">
        <f aca="false">BQ5-BQ2</f>
        <v>0</v>
      </c>
      <c r="BQ4" s="67"/>
    </row>
    <row r="5" customFormat="false" ht="12.8" hidden="false" customHeight="false" outlineLevel="0" collapsed="false">
      <c r="A5" s="60" t="s">
        <v>27</v>
      </c>
      <c r="B5" s="61" t="s">
        <v>24</v>
      </c>
      <c r="C5" s="61"/>
      <c r="D5" s="61"/>
      <c r="E5" s="54" t="s">
        <v>15</v>
      </c>
      <c r="F5" s="54" t="s">
        <v>32</v>
      </c>
      <c r="G5" s="62" t="n">
        <v>3</v>
      </c>
      <c r="H5" s="54" t="s">
        <v>76</v>
      </c>
      <c r="I5" s="55" t="n">
        <v>1</v>
      </c>
      <c r="J5" s="63" t="n">
        <f aca="false">ROUND(G5/(H5*I5),0)</f>
        <v>3</v>
      </c>
      <c r="K5" s="3"/>
      <c r="L5" s="68" t="n">
        <f aca="false">N5-L4</f>
        <v>0</v>
      </c>
      <c r="M5" s="58"/>
      <c r="N5" s="69" t="n">
        <f aca="false">MIN(Q5,Q17)</f>
        <v>5</v>
      </c>
      <c r="O5" s="3"/>
      <c r="P5" s="3"/>
      <c r="Q5" s="68" t="n">
        <f aca="false">S5-Q4</f>
        <v>9</v>
      </c>
      <c r="R5" s="58"/>
      <c r="S5" s="69" t="n">
        <f aca="false">MIN(V5,V11)</f>
        <v>10</v>
      </c>
      <c r="T5" s="3"/>
      <c r="U5" s="3"/>
      <c r="V5" s="68" t="n">
        <f aca="false">X5-V4</f>
        <v>14</v>
      </c>
      <c r="W5" s="58"/>
      <c r="X5" s="69" t="n">
        <f aca="false">AF5</f>
        <v>18</v>
      </c>
      <c r="Y5" s="3"/>
      <c r="Z5" s="3"/>
      <c r="AA5" s="3"/>
      <c r="AB5" s="3"/>
      <c r="AC5" s="3"/>
      <c r="AD5" s="3"/>
      <c r="AE5" s="3"/>
      <c r="AF5" s="68" t="n">
        <f aca="false">AH5-AF4</f>
        <v>18</v>
      </c>
      <c r="AG5" s="58"/>
      <c r="AH5" s="69" t="n">
        <f aca="false">AK5</f>
        <v>19</v>
      </c>
      <c r="AI5" s="3"/>
      <c r="AJ5" s="3"/>
      <c r="AK5" s="68" t="n">
        <f aca="false">AM5-AK4</f>
        <v>19</v>
      </c>
      <c r="AL5" s="58"/>
      <c r="AM5" s="69" t="n">
        <f aca="false">AP5</f>
        <v>20</v>
      </c>
      <c r="AN5" s="3"/>
      <c r="AO5" s="3"/>
      <c r="AP5" s="68" t="n">
        <f aca="false">AR5-AP4</f>
        <v>20</v>
      </c>
      <c r="AQ5" s="58"/>
      <c r="AR5" s="69" t="n">
        <f aca="false">AU5</f>
        <v>21</v>
      </c>
      <c r="AS5" s="3"/>
      <c r="AT5" s="3"/>
      <c r="AU5" s="68" t="n">
        <f aca="false">AW5-AU4</f>
        <v>21</v>
      </c>
      <c r="AV5" s="58"/>
      <c r="AW5" s="69" t="n">
        <f aca="false">AZ5</f>
        <v>23</v>
      </c>
      <c r="AX5" s="3"/>
      <c r="AY5" s="3"/>
      <c r="AZ5" s="68" t="n">
        <f aca="false">BB5-AZ4</f>
        <v>23</v>
      </c>
      <c r="BA5" s="58"/>
      <c r="BB5" s="69" t="n">
        <f aca="false">BE5</f>
        <v>25</v>
      </c>
      <c r="BC5" s="3"/>
      <c r="BD5" s="3"/>
      <c r="BE5" s="68" t="n">
        <f aca="false">BG5-BE4</f>
        <v>25</v>
      </c>
      <c r="BF5" s="58"/>
      <c r="BG5" s="69" t="n">
        <f aca="false">BJ5</f>
        <v>26</v>
      </c>
      <c r="BH5" s="3"/>
      <c r="BI5" s="3"/>
      <c r="BJ5" s="68" t="n">
        <f aca="false">BL5-BJ4</f>
        <v>26</v>
      </c>
      <c r="BK5" s="58"/>
      <c r="BL5" s="69" t="n">
        <f aca="false">BO5</f>
        <v>29</v>
      </c>
      <c r="BM5" s="3"/>
      <c r="BN5" s="3"/>
      <c r="BO5" s="68" t="n">
        <f aca="false">BQ5-BO4</f>
        <v>29</v>
      </c>
      <c r="BP5" s="58"/>
      <c r="BQ5" s="69" t="n">
        <f aca="false">BQ2</f>
        <v>30</v>
      </c>
    </row>
    <row r="6" customFormat="false" ht="12.8" hidden="false" customHeight="false" outlineLevel="0" collapsed="false">
      <c r="A6" s="60" t="s">
        <v>32</v>
      </c>
      <c r="B6" s="61" t="s">
        <v>30</v>
      </c>
      <c r="C6" s="61"/>
      <c r="D6" s="61"/>
      <c r="E6" s="70" t="s">
        <v>27</v>
      </c>
      <c r="F6" s="70" t="s">
        <v>33</v>
      </c>
      <c r="G6" s="61" t="n">
        <v>7</v>
      </c>
      <c r="H6" s="54" t="s">
        <v>78</v>
      </c>
      <c r="I6" s="55" t="n">
        <f aca="false">(100%+(100%-$I$12))/2</f>
        <v>0.75</v>
      </c>
      <c r="J6" s="63" t="n">
        <f aca="false">ROUND(G6/(H6*I6),0)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customFormat="false" ht="12.8" hidden="false" customHeight="false" outlineLevel="0" collapsed="false">
      <c r="A7" s="60" t="s">
        <v>22</v>
      </c>
      <c r="B7" s="61" t="s">
        <v>19</v>
      </c>
      <c r="C7" s="61"/>
      <c r="D7" s="61"/>
      <c r="E7" s="54" t="s">
        <v>16</v>
      </c>
      <c r="F7" s="54" t="s">
        <v>28</v>
      </c>
      <c r="G7" s="62" t="n">
        <v>1</v>
      </c>
      <c r="H7" s="54" t="s">
        <v>76</v>
      </c>
      <c r="I7" s="55" t="n">
        <v>1</v>
      </c>
      <c r="J7" s="63" t="n">
        <f aca="false">ROUND(G7/(H7*I7),0)</f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customFormat="false" ht="12.8" hidden="false" customHeight="false" outlineLevel="0" collapsed="false">
      <c r="A8" s="60" t="s">
        <v>28</v>
      </c>
      <c r="B8" s="61" t="s">
        <v>25</v>
      </c>
      <c r="C8" s="61"/>
      <c r="D8" s="61"/>
      <c r="E8" s="70" t="s">
        <v>22</v>
      </c>
      <c r="F8" s="70" t="s">
        <v>79</v>
      </c>
      <c r="G8" s="61" t="n">
        <v>3</v>
      </c>
      <c r="H8" s="54" t="s">
        <v>76</v>
      </c>
      <c r="I8" s="55" t="n">
        <v>1</v>
      </c>
      <c r="J8" s="63" t="n">
        <f aca="false">ROUND(G8/(H8*I8),0)</f>
        <v>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57" t="n">
        <f aca="false">S2</f>
        <v>6</v>
      </c>
      <c r="W8" s="58"/>
      <c r="X8" s="59" t="n">
        <f aca="false">V8+V10</f>
        <v>9</v>
      </c>
      <c r="Y8" s="3"/>
      <c r="Z8" s="3"/>
      <c r="AA8" s="57" t="n">
        <f aca="false">X8</f>
        <v>9</v>
      </c>
      <c r="AB8" s="58"/>
      <c r="AC8" s="59" t="n">
        <f aca="false">AA8+AA10</f>
        <v>14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customFormat="false" ht="12.8" hidden="false" customHeight="false" outlineLevel="0" collapsed="false">
      <c r="A9" s="60" t="s">
        <v>33</v>
      </c>
      <c r="B9" s="61" t="s">
        <v>31</v>
      </c>
      <c r="C9" s="61"/>
      <c r="D9" s="61"/>
      <c r="E9" s="70" t="s">
        <v>80</v>
      </c>
      <c r="F9" s="70" t="s">
        <v>35</v>
      </c>
      <c r="G9" s="61" t="n">
        <v>2</v>
      </c>
      <c r="H9" s="54" t="s">
        <v>78</v>
      </c>
      <c r="I9" s="55" t="n">
        <f aca="false">(100%+(100%-$I$12))/2</f>
        <v>0.75</v>
      </c>
      <c r="J9" s="63" t="n">
        <f aca="false">ROUND(G9/(H9*I9),0)</f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64" t="s">
        <v>27</v>
      </c>
      <c r="W9" s="64"/>
      <c r="X9" s="64"/>
      <c r="Y9" s="3"/>
      <c r="Z9" s="3"/>
      <c r="AA9" s="64" t="s">
        <v>32</v>
      </c>
      <c r="AB9" s="64"/>
      <c r="AC9" s="64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customFormat="false" ht="12.8" hidden="false" customHeight="false" outlineLevel="0" collapsed="false">
      <c r="A10" s="60" t="s">
        <v>35</v>
      </c>
      <c r="B10" s="61" t="s">
        <v>34</v>
      </c>
      <c r="C10" s="61"/>
      <c r="D10" s="61"/>
      <c r="E10" s="70" t="s">
        <v>33</v>
      </c>
      <c r="F10" s="70" t="s">
        <v>37</v>
      </c>
      <c r="G10" s="61" t="n">
        <v>2</v>
      </c>
      <c r="H10" s="54" t="s">
        <v>78</v>
      </c>
      <c r="I10" s="55" t="n">
        <f aca="false">(100%+(100%-$I$12))/2</f>
        <v>0.75</v>
      </c>
      <c r="J10" s="63" t="n">
        <f aca="false">ROUND(G10/(H10*I10),0)</f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65" t="n">
        <f aca="false">J5</f>
        <v>3</v>
      </c>
      <c r="W10" s="66" t="n">
        <f aca="false">X11-X8</f>
        <v>4</v>
      </c>
      <c r="X10" s="67" t="n">
        <f aca="false">AA8-X8</f>
        <v>0</v>
      </c>
      <c r="Y10" s="3"/>
      <c r="Z10" s="3"/>
      <c r="AA10" s="65" t="n">
        <f aca="false">J6</f>
        <v>5</v>
      </c>
      <c r="AB10" s="66" t="n">
        <f aca="false">AC11-AC8</f>
        <v>4</v>
      </c>
      <c r="AC10" s="67" t="n">
        <f aca="false">AF2-AC8</f>
        <v>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customFormat="false" ht="12.8" hidden="false" customHeight="false" outlineLevel="0" collapsed="false">
      <c r="A11" s="60" t="s">
        <v>37</v>
      </c>
      <c r="B11" s="61" t="s">
        <v>36</v>
      </c>
      <c r="C11" s="61"/>
      <c r="D11" s="61"/>
      <c r="E11" s="70" t="s">
        <v>35</v>
      </c>
      <c r="F11" s="70" t="s">
        <v>23</v>
      </c>
      <c r="G11" s="61" t="n">
        <v>2</v>
      </c>
      <c r="H11" s="54" t="s">
        <v>78</v>
      </c>
      <c r="I11" s="55" t="n">
        <f aca="false">(100%+(100%-$I$12))/2</f>
        <v>0.75</v>
      </c>
      <c r="J11" s="63" t="n">
        <f aca="false">ROUND(G11/(H11*I11),0)</f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68" t="n">
        <f aca="false">X11-V10</f>
        <v>10</v>
      </c>
      <c r="W11" s="58"/>
      <c r="X11" s="69" t="n">
        <f aca="false">AA11</f>
        <v>13</v>
      </c>
      <c r="Y11" s="3"/>
      <c r="Z11" s="3"/>
      <c r="AA11" s="68" t="n">
        <f aca="false">AC11-AA10</f>
        <v>13</v>
      </c>
      <c r="AB11" s="58"/>
      <c r="AC11" s="69" t="n">
        <f aca="false">AF5</f>
        <v>18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customFormat="false" ht="12.8" hidden="false" customHeight="false" outlineLevel="0" collapsed="false">
      <c r="A12" s="60" t="s">
        <v>17</v>
      </c>
      <c r="B12" s="61" t="s">
        <v>81</v>
      </c>
      <c r="C12" s="61"/>
      <c r="D12" s="61"/>
      <c r="E12" s="70" t="s">
        <v>28</v>
      </c>
      <c r="F12" s="70" t="s">
        <v>45</v>
      </c>
      <c r="G12" s="61" t="n">
        <v>10</v>
      </c>
      <c r="H12" s="54" t="s">
        <v>76</v>
      </c>
      <c r="I12" s="55" t="n">
        <v>0.5</v>
      </c>
      <c r="J12" s="63" t="n">
        <f aca="false">ROUND(G12/(H12*I12),0)</f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customFormat="false" ht="12.8" hidden="false" customHeight="false" outlineLevel="0" collapsed="false">
      <c r="A13" s="60" t="s">
        <v>23</v>
      </c>
      <c r="B13" s="61" t="s">
        <v>20</v>
      </c>
      <c r="C13" s="61"/>
      <c r="D13" s="61"/>
      <c r="E13" s="70" t="s">
        <v>37</v>
      </c>
      <c r="F13" s="70" t="s">
        <v>41</v>
      </c>
      <c r="G13" s="61" t="n">
        <v>3</v>
      </c>
      <c r="H13" s="54" t="s">
        <v>78</v>
      </c>
      <c r="I13" s="55" t="n">
        <f aca="false">(100%+(100%-$I$12))/2</f>
        <v>0.75</v>
      </c>
      <c r="J13" s="63" t="n">
        <f aca="false">ROUND(G13/(H13*I13),0)</f>
        <v>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customFormat="false" ht="12.8" hidden="false" customHeight="false" outlineLevel="0" collapsed="false">
      <c r="A14" s="60" t="s">
        <v>41</v>
      </c>
      <c r="B14" s="61" t="s">
        <v>40</v>
      </c>
      <c r="C14" s="61"/>
      <c r="D14" s="61"/>
      <c r="E14" s="70" t="s">
        <v>23</v>
      </c>
      <c r="F14" s="70" t="s">
        <v>29</v>
      </c>
      <c r="G14" s="61" t="n">
        <v>3</v>
      </c>
      <c r="H14" s="54" t="s">
        <v>78</v>
      </c>
      <c r="I14" s="55" t="n">
        <f aca="false">(100%+(100%-$I$12))/2</f>
        <v>0.75</v>
      </c>
      <c r="J14" s="63" t="n">
        <f aca="false">ROUND(G14/(H14*I14),0)</f>
        <v>2</v>
      </c>
      <c r="K14" s="3"/>
      <c r="L14" s="3"/>
      <c r="M14" s="3"/>
      <c r="N14" s="3"/>
      <c r="O14" s="3"/>
      <c r="P14" s="3"/>
      <c r="Q14" s="57" t="n">
        <f aca="false">N2</f>
        <v>5</v>
      </c>
      <c r="R14" s="58"/>
      <c r="S14" s="59" t="n">
        <f aca="false">Q14+Q16</f>
        <v>6</v>
      </c>
      <c r="T14" s="3"/>
      <c r="U14" s="3"/>
      <c r="V14" s="57" t="n">
        <f aca="false">S14</f>
        <v>6</v>
      </c>
      <c r="W14" s="58"/>
      <c r="X14" s="59" t="n">
        <f aca="false">V14+V16</f>
        <v>9</v>
      </c>
      <c r="Y14" s="3"/>
      <c r="Z14" s="3"/>
      <c r="AA14" s="57" t="n">
        <f aca="false">X14</f>
        <v>9</v>
      </c>
      <c r="AB14" s="58"/>
      <c r="AC14" s="59" t="n">
        <f aca="false">AA14+AA16</f>
        <v>29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customFormat="false" ht="12.8" hidden="false" customHeight="false" outlineLevel="0" collapsed="false">
      <c r="A15" s="60" t="s">
        <v>29</v>
      </c>
      <c r="B15" s="61" t="s">
        <v>26</v>
      </c>
      <c r="C15" s="61"/>
      <c r="D15" s="61"/>
      <c r="E15" s="70" t="s">
        <v>41</v>
      </c>
      <c r="F15" s="70" t="s">
        <v>43</v>
      </c>
      <c r="G15" s="61" t="n">
        <v>1</v>
      </c>
      <c r="H15" s="54" t="s">
        <v>78</v>
      </c>
      <c r="I15" s="55" t="n">
        <f aca="false">(100%+(100%-$I$12))/2</f>
        <v>0.75</v>
      </c>
      <c r="J15" s="63" t="n">
        <f aca="false">ROUND(G15/(H15*I15),0)</f>
        <v>1</v>
      </c>
      <c r="K15" s="3"/>
      <c r="L15" s="3"/>
      <c r="M15" s="3"/>
      <c r="N15" s="3"/>
      <c r="O15" s="3"/>
      <c r="P15" s="3"/>
      <c r="Q15" s="64" t="s">
        <v>22</v>
      </c>
      <c r="R15" s="64"/>
      <c r="S15" s="64"/>
      <c r="T15" s="3"/>
      <c r="U15" s="3"/>
      <c r="V15" s="64" t="s">
        <v>28</v>
      </c>
      <c r="W15" s="64"/>
      <c r="X15" s="64"/>
      <c r="Y15" s="3"/>
      <c r="Z15" s="3"/>
      <c r="AA15" s="64" t="s">
        <v>17</v>
      </c>
      <c r="AB15" s="64"/>
      <c r="AC15" s="64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customFormat="false" ht="12.8" hidden="false" customHeight="false" outlineLevel="0" collapsed="false">
      <c r="A16" s="60" t="s">
        <v>43</v>
      </c>
      <c r="B16" s="61" t="s">
        <v>42</v>
      </c>
      <c r="C16" s="61"/>
      <c r="D16" s="61"/>
      <c r="E16" s="70" t="s">
        <v>29</v>
      </c>
      <c r="F16" s="70" t="s">
        <v>45</v>
      </c>
      <c r="G16" s="61" t="n">
        <v>5</v>
      </c>
      <c r="H16" s="54" t="s">
        <v>78</v>
      </c>
      <c r="I16" s="55" t="n">
        <f aca="false">(100%+(100%-$I$12))/2</f>
        <v>0.75</v>
      </c>
      <c r="J16" s="63" t="n">
        <f aca="false">ROUND(G16/(H16*I16),0)</f>
        <v>3</v>
      </c>
      <c r="K16" s="3"/>
      <c r="L16" s="3"/>
      <c r="M16" s="3"/>
      <c r="N16" s="3"/>
      <c r="O16" s="3"/>
      <c r="P16" s="3"/>
      <c r="Q16" s="65" t="n">
        <f aca="false">J7</f>
        <v>1</v>
      </c>
      <c r="R16" s="66" t="n">
        <f aca="false">S17-S14</f>
        <v>0</v>
      </c>
      <c r="S16" s="67" t="n">
        <f aca="false">V14-S14</f>
        <v>0</v>
      </c>
      <c r="T16" s="3"/>
      <c r="U16" s="3"/>
      <c r="V16" s="65" t="n">
        <f aca="false">J8</f>
        <v>3</v>
      </c>
      <c r="W16" s="66" t="n">
        <f aca="false">X17-X14</f>
        <v>0</v>
      </c>
      <c r="X16" s="67" t="n">
        <f aca="false">MIN(AA14,AF2)-X14</f>
        <v>0</v>
      </c>
      <c r="Y16" s="3"/>
      <c r="Z16" s="3"/>
      <c r="AA16" s="65" t="n">
        <f aca="false">J12</f>
        <v>20</v>
      </c>
      <c r="AB16" s="66" t="n">
        <f aca="false">AC17-AC14</f>
        <v>0</v>
      </c>
      <c r="AC16" s="67" t="n">
        <f aca="false">BO2-AC14</f>
        <v>0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customFormat="false" ht="12.8" hidden="false" customHeight="false" outlineLevel="0" collapsed="false">
      <c r="A17" s="71" t="s">
        <v>45</v>
      </c>
      <c r="B17" s="72" t="s">
        <v>44</v>
      </c>
      <c r="C17" s="72"/>
      <c r="D17" s="72"/>
      <c r="E17" s="73" t="s">
        <v>82</v>
      </c>
      <c r="F17" s="74"/>
      <c r="G17" s="75" t="n">
        <v>1</v>
      </c>
      <c r="H17" s="73" t="s">
        <v>76</v>
      </c>
      <c r="I17" s="76" t="n">
        <v>1</v>
      </c>
      <c r="J17" s="77" t="n">
        <f aca="false">ROUND(G17/(H17*I17),0)</f>
        <v>1</v>
      </c>
      <c r="K17" s="3"/>
      <c r="L17" s="3"/>
      <c r="M17" s="3"/>
      <c r="N17" s="3"/>
      <c r="O17" s="3"/>
      <c r="P17" s="3"/>
      <c r="Q17" s="68" t="n">
        <f aca="false">S17-Q16</f>
        <v>5</v>
      </c>
      <c r="R17" s="58"/>
      <c r="S17" s="69" t="n">
        <f aca="false">V17</f>
        <v>6</v>
      </c>
      <c r="T17" s="3"/>
      <c r="U17" s="3"/>
      <c r="V17" s="68" t="n">
        <f aca="false">X17-V16</f>
        <v>6</v>
      </c>
      <c r="W17" s="58"/>
      <c r="X17" s="69" t="n">
        <f aca="false">MIN(AA17,AF5)</f>
        <v>9</v>
      </c>
      <c r="Y17" s="3"/>
      <c r="Z17" s="3"/>
      <c r="AA17" s="68" t="n">
        <f aca="false">AC17-AA16</f>
        <v>9</v>
      </c>
      <c r="AB17" s="58"/>
      <c r="AC17" s="69" t="n">
        <f aca="false">BO5</f>
        <v>29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customFormat="false" ht="12.8" hidden="false" customHeight="false" outlineLevel="0" collapsed="false">
      <c r="A18" s="3"/>
      <c r="B18" s="3"/>
      <c r="C18" s="3"/>
      <c r="D18" s="3"/>
      <c r="G18" s="58"/>
      <c r="H18" s="58"/>
      <c r="I18" s="5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customFormat="false" ht="12.8" hidden="false" customHeight="false" outlineLevel="0" collapsed="false">
      <c r="A19" s="3" t="s">
        <v>83</v>
      </c>
      <c r="B19" s="3"/>
      <c r="C19" s="3" t="s">
        <v>84</v>
      </c>
      <c r="D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customFormat="false" ht="12.8" hidden="false" customHeight="false" outlineLevel="0" collapsed="false">
      <c r="A20" s="57" t="s">
        <v>85</v>
      </c>
      <c r="B20" s="58"/>
      <c r="C20" s="59" t="s">
        <v>86</v>
      </c>
      <c r="D20" s="3" t="s">
        <v>87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customFormat="false" ht="12.8" hidden="false" customHeight="false" outlineLevel="0" collapsed="false">
      <c r="A21" s="64" t="s">
        <v>88</v>
      </c>
      <c r="B21" s="64"/>
      <c r="C21" s="64"/>
      <c r="D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customFormat="false" ht="12.8" hidden="false" customHeight="false" outlineLevel="0" collapsed="false">
      <c r="A22" s="65" t="s">
        <v>89</v>
      </c>
      <c r="B22" s="66" t="s">
        <v>90</v>
      </c>
      <c r="C22" s="67" t="s">
        <v>91</v>
      </c>
      <c r="D22" s="3" t="s">
        <v>92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customFormat="false" ht="12.8" hidden="false" customHeight="false" outlineLevel="0" collapsed="false">
      <c r="A23" s="68" t="s">
        <v>93</v>
      </c>
      <c r="B23" s="58"/>
      <c r="C23" s="69" t="s">
        <v>94</v>
      </c>
      <c r="D23" s="3" t="s">
        <v>95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customFormat="false" ht="12.8" hidden="false" customHeight="false" outlineLevel="0" collapsed="false">
      <c r="A24" s="3"/>
      <c r="B24" s="3"/>
      <c r="C24" s="3"/>
      <c r="D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customFormat="false" ht="12.8" hidden="false" customHeight="false" outlineLevel="0" collapsed="false">
      <c r="A25" s="65" t="s">
        <v>89</v>
      </c>
      <c r="B25" s="65" t="s">
        <v>74</v>
      </c>
      <c r="C25" s="3"/>
      <c r="D25" s="3"/>
      <c r="F25" s="78" t="s">
        <v>96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customFormat="false" ht="12.8" hidden="false" customHeight="false" outlineLevel="0" collapsed="false">
      <c r="A26" s="57" t="s">
        <v>85</v>
      </c>
      <c r="B26" s="57" t="s">
        <v>97</v>
      </c>
      <c r="C26" s="57" t="s">
        <v>98</v>
      </c>
      <c r="D26" s="57" t="s">
        <v>99</v>
      </c>
      <c r="E26" s="57" t="s">
        <v>100</v>
      </c>
      <c r="F26" s="78" t="s">
        <v>101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customFormat="false" ht="12.8" hidden="false" customHeight="false" outlineLevel="0" collapsed="false">
      <c r="A27" s="59" t="s">
        <v>86</v>
      </c>
      <c r="B27" s="59" t="s">
        <v>97</v>
      </c>
      <c r="C27" s="59" t="s">
        <v>102</v>
      </c>
      <c r="D27" s="59" t="s">
        <v>99</v>
      </c>
      <c r="E27" s="59" t="s">
        <v>103</v>
      </c>
    </row>
    <row r="28" customFormat="false" ht="12.8" hidden="false" customHeight="false" outlineLevel="0" collapsed="false">
      <c r="A28" s="69" t="s">
        <v>94</v>
      </c>
      <c r="B28" s="69" t="s">
        <v>104</v>
      </c>
      <c r="C28" s="69" t="s">
        <v>102</v>
      </c>
      <c r="D28" s="69" t="s">
        <v>99</v>
      </c>
      <c r="E28" s="69" t="s">
        <v>105</v>
      </c>
      <c r="F28" s="78" t="s">
        <v>106</v>
      </c>
    </row>
    <row r="29" customFormat="false" ht="12.8" hidden="false" customHeight="false" outlineLevel="0" collapsed="false">
      <c r="A29" s="68" t="s">
        <v>93</v>
      </c>
      <c r="B29" s="68" t="s">
        <v>104</v>
      </c>
      <c r="C29" s="68" t="s">
        <v>98</v>
      </c>
      <c r="D29" s="68" t="s">
        <v>99</v>
      </c>
      <c r="E29" s="68" t="s">
        <v>107</v>
      </c>
    </row>
    <row r="30" customFormat="false" ht="12.8" hidden="false" customHeight="false" outlineLevel="0" collapsed="false">
      <c r="A30" s="66" t="s">
        <v>90</v>
      </c>
      <c r="B30" s="66" t="s">
        <v>108</v>
      </c>
      <c r="C30" s="66" t="s">
        <v>92</v>
      </c>
      <c r="D30" s="66" t="s">
        <v>99</v>
      </c>
      <c r="E30" s="66" t="s">
        <v>109</v>
      </c>
    </row>
    <row r="31" customFormat="false" ht="12.8" hidden="false" customHeight="false" outlineLevel="0" collapsed="false">
      <c r="A31" s="67" t="s">
        <v>91</v>
      </c>
      <c r="B31" s="67" t="s">
        <v>110</v>
      </c>
      <c r="C31" s="67" t="s">
        <v>92</v>
      </c>
      <c r="D31" s="67" t="s">
        <v>99</v>
      </c>
      <c r="E31" s="67" t="s">
        <v>111</v>
      </c>
      <c r="F31" s="78" t="s">
        <v>106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22 M4 R4 R16 W4 W16 AB10 AB16 AG4 AL4 AQ4 AV4 BA4 BF4 BK4 BP4 A30:E30 W1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M1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8" ySplit="0" topLeftCell="I1" activePane="topRight" state="frozen"/>
      <selection pane="topLeft" activeCell="A1" activeCellId="0" sqref="A1"/>
      <selection pane="topRight" activeCell="BJ2" activeCellId="0" sqref="BJ2"/>
    </sheetView>
  </sheetViews>
  <sheetFormatPr defaultColWidth="11.6875" defaultRowHeight="12.8" zeroHeight="false" outlineLevelRow="0" outlineLevelCol="1"/>
  <cols>
    <col collapsed="false" customWidth="true" hidden="true" outlineLevel="1" max="5" min="5" style="44" width="16.2"/>
    <col collapsed="false" customWidth="true" hidden="true" outlineLevel="1" max="6" min="6" style="44" width="11.52"/>
    <col collapsed="false" customWidth="true" hidden="false" outlineLevel="0" max="7" min="7" style="44" width="11.58"/>
    <col collapsed="false" customWidth="true" hidden="false" outlineLevel="1" max="8" min="8" style="44" width="3.59"/>
    <col collapsed="false" customWidth="true" hidden="false" outlineLevel="0" max="62" min="9" style="44" width="3.59"/>
    <col collapsed="false" customWidth="true" hidden="false" outlineLevel="0" max="63" min="63" style="44" width="7.65"/>
    <col collapsed="false" customWidth="true" hidden="false" outlineLevel="0" max="64" min="64" style="44" width="8.52"/>
    <col collapsed="false" customWidth="true" hidden="false" outlineLevel="0" max="65" min="65" style="44" width="11.52"/>
    <col collapsed="false" customWidth="true" hidden="false" outlineLevel="0" max="1024" min="1022" style="44" width="11.52"/>
  </cols>
  <sheetData>
    <row r="1" customFormat="false" ht="42.55" hidden="false" customHeight="false" outlineLevel="0" collapsed="false">
      <c r="A1" s="8" t="s">
        <v>38</v>
      </c>
      <c r="B1" s="9" t="s">
        <v>39</v>
      </c>
      <c r="C1" s="9"/>
      <c r="D1" s="9"/>
      <c r="E1" s="46" t="s">
        <v>69</v>
      </c>
      <c r="F1" s="46" t="s">
        <v>70</v>
      </c>
      <c r="G1" s="47" t="s">
        <v>74</v>
      </c>
      <c r="H1" s="47"/>
      <c r="I1" s="79" t="n">
        <v>45019</v>
      </c>
      <c r="J1" s="79" t="n">
        <v>45020</v>
      </c>
      <c r="K1" s="79" t="n">
        <v>45021</v>
      </c>
      <c r="L1" s="79" t="n">
        <v>45022</v>
      </c>
      <c r="M1" s="79" t="n">
        <v>45023</v>
      </c>
      <c r="N1" s="79" t="n">
        <v>45024</v>
      </c>
      <c r="O1" s="79" t="n">
        <v>45025</v>
      </c>
      <c r="P1" s="79" t="n">
        <v>45026</v>
      </c>
      <c r="Q1" s="79" t="n">
        <v>45027</v>
      </c>
      <c r="R1" s="79" t="n">
        <v>45028</v>
      </c>
      <c r="S1" s="79" t="n">
        <v>45029</v>
      </c>
      <c r="T1" s="79" t="n">
        <v>45030</v>
      </c>
      <c r="U1" s="79" t="n">
        <v>45031</v>
      </c>
      <c r="V1" s="79" t="n">
        <v>45032</v>
      </c>
      <c r="W1" s="79" t="n">
        <v>45033</v>
      </c>
      <c r="X1" s="79" t="n">
        <v>45034</v>
      </c>
      <c r="Y1" s="79" t="n">
        <v>45035</v>
      </c>
      <c r="Z1" s="79" t="n">
        <v>45036</v>
      </c>
      <c r="AA1" s="79" t="n">
        <v>45037</v>
      </c>
      <c r="AB1" s="79" t="n">
        <v>45038</v>
      </c>
      <c r="AC1" s="79" t="n">
        <v>45039</v>
      </c>
      <c r="AD1" s="79" t="n">
        <v>45040</v>
      </c>
      <c r="AE1" s="79" t="n">
        <v>45041</v>
      </c>
      <c r="AF1" s="79" t="n">
        <v>45042</v>
      </c>
      <c r="AG1" s="79" t="n">
        <v>45043</v>
      </c>
      <c r="AH1" s="79" t="n">
        <v>45044</v>
      </c>
      <c r="AI1" s="79" t="n">
        <v>45045</v>
      </c>
      <c r="AJ1" s="79" t="n">
        <v>45046</v>
      </c>
      <c r="AK1" s="79" t="n">
        <v>45047</v>
      </c>
      <c r="AL1" s="79" t="n">
        <v>45048</v>
      </c>
      <c r="AM1" s="79" t="n">
        <v>45049</v>
      </c>
      <c r="AN1" s="79" t="n">
        <v>45050</v>
      </c>
      <c r="AO1" s="79" t="n">
        <v>45051</v>
      </c>
      <c r="AP1" s="79" t="n">
        <v>45052</v>
      </c>
      <c r="AQ1" s="79" t="n">
        <v>45053</v>
      </c>
      <c r="AR1" s="79" t="n">
        <v>45054</v>
      </c>
      <c r="AS1" s="79" t="n">
        <v>45055</v>
      </c>
      <c r="AT1" s="79" t="n">
        <v>45056</v>
      </c>
      <c r="AU1" s="79" t="n">
        <v>45057</v>
      </c>
      <c r="AV1" s="79" t="n">
        <v>45058</v>
      </c>
      <c r="AW1" s="79" t="n">
        <v>45059</v>
      </c>
      <c r="AX1" s="79" t="n">
        <v>45060</v>
      </c>
      <c r="AY1" s="79" t="n">
        <v>45061</v>
      </c>
      <c r="AZ1" s="79" t="n">
        <v>45062</v>
      </c>
      <c r="BA1" s="79" t="n">
        <v>45063</v>
      </c>
      <c r="BB1" s="79" t="n">
        <v>45064</v>
      </c>
      <c r="BC1" s="79" t="n">
        <v>45065</v>
      </c>
      <c r="BD1" s="79" t="n">
        <v>45066</v>
      </c>
      <c r="BE1" s="79" t="n">
        <v>45067</v>
      </c>
      <c r="BF1" s="79" t="n">
        <v>45068</v>
      </c>
      <c r="BG1" s="79" t="n">
        <v>45069</v>
      </c>
      <c r="BH1" s="79" t="n">
        <v>45070</v>
      </c>
      <c r="BI1" s="79" t="n">
        <v>45071</v>
      </c>
      <c r="BJ1" s="79" t="n">
        <v>45072</v>
      </c>
      <c r="BK1" s="80"/>
      <c r="BL1" s="81"/>
      <c r="BM1" s="82"/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51"/>
      <c r="F2" s="52" t="s">
        <v>75</v>
      </c>
      <c r="G2" s="83" t="n">
        <f aca="false">Netzplan!J2</f>
        <v>5</v>
      </c>
      <c r="H2" s="84" t="n">
        <f aca="false">SUM(I2:BJ2)</f>
        <v>5</v>
      </c>
      <c r="I2" s="85" t="n">
        <v>1</v>
      </c>
      <c r="J2" s="85" t="n">
        <v>1</v>
      </c>
      <c r="K2" s="85" t="n">
        <v>1</v>
      </c>
      <c r="L2" s="85" t="n">
        <v>1</v>
      </c>
      <c r="M2" s="86"/>
      <c r="N2" s="87"/>
      <c r="O2" s="87"/>
      <c r="P2" s="88"/>
      <c r="Q2" s="87" t="n">
        <v>1</v>
      </c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8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8"/>
      <c r="BC2" s="87"/>
      <c r="BD2" s="87"/>
      <c r="BE2" s="87"/>
      <c r="BF2" s="87"/>
      <c r="BG2" s="87"/>
      <c r="BH2" s="87"/>
      <c r="BI2" s="87"/>
      <c r="BJ2" s="89"/>
      <c r="BK2" s="80"/>
      <c r="BL2" s="81"/>
      <c r="BM2" s="82"/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54" t="s">
        <v>16</v>
      </c>
      <c r="F3" s="54" t="s">
        <v>77</v>
      </c>
      <c r="G3" s="83" t="n">
        <f aca="false">Netzplan!J3</f>
        <v>1</v>
      </c>
      <c r="H3" s="84" t="n">
        <f aca="false">SUM(I3:BJ3)</f>
        <v>1</v>
      </c>
      <c r="I3" s="90"/>
      <c r="J3" s="90"/>
      <c r="K3" s="90"/>
      <c r="L3" s="90"/>
      <c r="M3" s="91"/>
      <c r="N3" s="90"/>
      <c r="O3" s="90"/>
      <c r="P3" s="92"/>
      <c r="Q3" s="90"/>
      <c r="R3" s="90" t="n">
        <v>1</v>
      </c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1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1"/>
      <c r="BC3" s="90"/>
      <c r="BD3" s="90"/>
      <c r="BE3" s="90"/>
      <c r="BF3" s="90"/>
      <c r="BG3" s="90"/>
      <c r="BH3" s="90"/>
      <c r="BI3" s="90"/>
      <c r="BJ3" s="93"/>
      <c r="BK3" s="80"/>
      <c r="BL3" s="81"/>
      <c r="BM3" s="8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54" t="s">
        <v>15</v>
      </c>
      <c r="F4" s="54" t="s">
        <v>33</v>
      </c>
      <c r="G4" s="83" t="n">
        <f aca="false">Netzplan!J4</f>
        <v>4</v>
      </c>
      <c r="H4" s="84" t="n">
        <f aca="false">SUM(I4:BJ4)</f>
        <v>4</v>
      </c>
      <c r="I4" s="90"/>
      <c r="J4" s="90"/>
      <c r="K4" s="90"/>
      <c r="L4" s="90"/>
      <c r="M4" s="91"/>
      <c r="N4" s="90"/>
      <c r="O4" s="90"/>
      <c r="P4" s="91"/>
      <c r="Q4" s="94"/>
      <c r="R4" s="94"/>
      <c r="S4" s="95" t="n">
        <v>1</v>
      </c>
      <c r="T4" s="94" t="n">
        <v>1</v>
      </c>
      <c r="U4" s="90"/>
      <c r="V4" s="90"/>
      <c r="W4" s="90" t="n">
        <v>1</v>
      </c>
      <c r="X4" s="90" t="n">
        <v>1</v>
      </c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1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1"/>
      <c r="BC4" s="90"/>
      <c r="BD4" s="90"/>
      <c r="BE4" s="90"/>
      <c r="BF4" s="90"/>
      <c r="BG4" s="90"/>
      <c r="BH4" s="90"/>
      <c r="BI4" s="90"/>
      <c r="BJ4" s="93"/>
      <c r="BK4" s="80"/>
      <c r="BL4" s="81"/>
      <c r="BM4" s="82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54" t="s">
        <v>15</v>
      </c>
      <c r="F5" s="54" t="s">
        <v>32</v>
      </c>
      <c r="G5" s="83" t="n">
        <f aca="false">Netzplan!J5</f>
        <v>3</v>
      </c>
      <c r="H5" s="84" t="n">
        <f aca="false">SUM(I5:BJ5)</f>
        <v>3</v>
      </c>
      <c r="I5" s="90"/>
      <c r="J5" s="90"/>
      <c r="K5" s="90"/>
      <c r="L5" s="90"/>
      <c r="M5" s="91"/>
      <c r="N5" s="90"/>
      <c r="O5" s="90"/>
      <c r="P5" s="91"/>
      <c r="Q5" s="94"/>
      <c r="R5" s="94"/>
      <c r="S5" s="95" t="n">
        <v>1</v>
      </c>
      <c r="T5" s="90" t="n">
        <v>1</v>
      </c>
      <c r="U5" s="90"/>
      <c r="V5" s="90"/>
      <c r="W5" s="90" t="n">
        <v>1</v>
      </c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1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1"/>
      <c r="BC5" s="90"/>
      <c r="BD5" s="90"/>
      <c r="BE5" s="90"/>
      <c r="BF5" s="90"/>
      <c r="BG5" s="90"/>
      <c r="BH5" s="90"/>
      <c r="BI5" s="90"/>
      <c r="BJ5" s="93"/>
      <c r="BK5" s="80"/>
      <c r="BL5" s="81"/>
      <c r="BM5" s="82"/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70" t="s">
        <v>27</v>
      </c>
      <c r="F6" s="70" t="s">
        <v>33</v>
      </c>
      <c r="G6" s="83" t="n">
        <f aca="false">Netzplan!J6</f>
        <v>5</v>
      </c>
      <c r="H6" s="84" t="n">
        <f aca="false">SUM(I6:BJ6)</f>
        <v>5</v>
      </c>
      <c r="I6" s="90"/>
      <c r="J6" s="90"/>
      <c r="K6" s="90"/>
      <c r="L6" s="90"/>
      <c r="M6" s="91"/>
      <c r="N6" s="90"/>
      <c r="O6" s="90"/>
      <c r="P6" s="91"/>
      <c r="Q6" s="90"/>
      <c r="R6" s="90"/>
      <c r="S6" s="90"/>
      <c r="T6" s="94"/>
      <c r="U6" s="90"/>
      <c r="V6" s="90"/>
      <c r="W6" s="94"/>
      <c r="X6" s="94" t="n">
        <v>1</v>
      </c>
      <c r="Y6" s="94" t="n">
        <v>1</v>
      </c>
      <c r="Z6" s="94" t="n">
        <v>1</v>
      </c>
      <c r="AA6" s="95" t="n">
        <v>1</v>
      </c>
      <c r="AB6" s="90"/>
      <c r="AC6" s="90"/>
      <c r="AD6" s="90" t="n">
        <v>1</v>
      </c>
      <c r="AE6" s="90"/>
      <c r="AF6" s="90"/>
      <c r="AG6" s="90"/>
      <c r="AH6" s="90"/>
      <c r="AI6" s="90"/>
      <c r="AJ6" s="90"/>
      <c r="AK6" s="91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1"/>
      <c r="BC6" s="90"/>
      <c r="BD6" s="90"/>
      <c r="BE6" s="90"/>
      <c r="BF6" s="90"/>
      <c r="BG6" s="90"/>
      <c r="BH6" s="90"/>
      <c r="BI6" s="90"/>
      <c r="BJ6" s="93"/>
      <c r="BK6" s="80"/>
      <c r="BL6" s="81"/>
      <c r="BM6" s="82"/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54" t="s">
        <v>16</v>
      </c>
      <c r="F7" s="54" t="s">
        <v>28</v>
      </c>
      <c r="G7" s="83" t="n">
        <f aca="false">Netzplan!J7</f>
        <v>1</v>
      </c>
      <c r="H7" s="84" t="n">
        <f aca="false">SUM(I7:BJ7)</f>
        <v>1</v>
      </c>
      <c r="I7" s="90"/>
      <c r="J7" s="90"/>
      <c r="K7" s="90"/>
      <c r="L7" s="90"/>
      <c r="M7" s="91"/>
      <c r="N7" s="90"/>
      <c r="O7" s="90"/>
      <c r="P7" s="92"/>
      <c r="Q7" s="90"/>
      <c r="R7" s="90" t="n">
        <v>1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1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1"/>
      <c r="BC7" s="90"/>
      <c r="BD7" s="90"/>
      <c r="BE7" s="90"/>
      <c r="BF7" s="90"/>
      <c r="BG7" s="90"/>
      <c r="BH7" s="90"/>
      <c r="BI7" s="90"/>
      <c r="BJ7" s="93"/>
      <c r="BK7" s="80"/>
      <c r="BL7" s="81"/>
      <c r="BM7" s="82"/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70" t="s">
        <v>22</v>
      </c>
      <c r="F8" s="70" t="s">
        <v>79</v>
      </c>
      <c r="G8" s="83" t="n">
        <f aca="false">Netzplan!J8</f>
        <v>3</v>
      </c>
      <c r="H8" s="84" t="n">
        <f aca="false">SUM(I8:BJ8)</f>
        <v>3</v>
      </c>
      <c r="I8" s="90"/>
      <c r="J8" s="90"/>
      <c r="K8" s="90"/>
      <c r="L8" s="90"/>
      <c r="M8" s="91"/>
      <c r="N8" s="90"/>
      <c r="O8" s="90"/>
      <c r="P8" s="91"/>
      <c r="Q8" s="94"/>
      <c r="R8" s="94"/>
      <c r="S8" s="95" t="n">
        <v>1</v>
      </c>
      <c r="T8" s="90" t="n">
        <v>1</v>
      </c>
      <c r="U8" s="90"/>
      <c r="V8" s="90"/>
      <c r="W8" s="90" t="n">
        <v>1</v>
      </c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1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1"/>
      <c r="BC8" s="90"/>
      <c r="BD8" s="90"/>
      <c r="BE8" s="90"/>
      <c r="BF8" s="90"/>
      <c r="BG8" s="90"/>
      <c r="BH8" s="90"/>
      <c r="BI8" s="90"/>
      <c r="BJ8" s="93"/>
      <c r="BK8" s="80"/>
      <c r="BL8" s="81"/>
      <c r="BM8" s="82"/>
    </row>
    <row r="9" customFormat="false" ht="12.8" hidden="false" customHeight="false" outlineLevel="0" collapsed="false">
      <c r="A9" s="96" t="s">
        <v>112</v>
      </c>
      <c r="B9" s="96"/>
      <c r="C9" s="96"/>
      <c r="D9" s="96"/>
      <c r="E9" s="96"/>
      <c r="F9" s="96"/>
      <c r="G9" s="96"/>
      <c r="H9" s="84"/>
      <c r="I9" s="90"/>
      <c r="J9" s="90"/>
      <c r="K9" s="90"/>
      <c r="L9" s="90"/>
      <c r="M9" s="91"/>
      <c r="N9" s="90"/>
      <c r="O9" s="90"/>
      <c r="P9" s="91"/>
      <c r="Q9" s="94"/>
      <c r="R9" s="94"/>
      <c r="S9" s="95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1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1"/>
      <c r="BC9" s="90"/>
      <c r="BD9" s="90"/>
      <c r="BE9" s="90"/>
      <c r="BF9" s="90"/>
      <c r="BG9" s="90"/>
      <c r="BH9" s="90"/>
      <c r="BI9" s="90"/>
      <c r="BJ9" s="93"/>
      <c r="BK9" s="80"/>
      <c r="BL9" s="81"/>
      <c r="BM9" s="82"/>
    </row>
    <row r="10" customFormat="false" ht="12.8" hidden="false" customHeight="false" outlineLevel="0" collapsed="false">
      <c r="A10" s="14" t="s">
        <v>33</v>
      </c>
      <c r="B10" s="15" t="s">
        <v>31</v>
      </c>
      <c r="C10" s="15"/>
      <c r="D10" s="15"/>
      <c r="E10" s="70" t="s">
        <v>80</v>
      </c>
      <c r="F10" s="70" t="s">
        <v>35</v>
      </c>
      <c r="G10" s="83" t="n">
        <f aca="false">Netzplan!J9</f>
        <v>1</v>
      </c>
      <c r="H10" s="84" t="n">
        <f aca="false">SUM(I10:BJ10)</f>
        <v>1</v>
      </c>
      <c r="I10" s="90"/>
      <c r="J10" s="90"/>
      <c r="K10" s="90"/>
      <c r="L10" s="90"/>
      <c r="M10" s="91"/>
      <c r="N10" s="90"/>
      <c r="O10" s="90"/>
      <c r="P10" s="91"/>
      <c r="Q10" s="90"/>
      <c r="R10" s="90"/>
      <c r="S10" s="90"/>
      <c r="T10" s="90"/>
      <c r="U10" s="90"/>
      <c r="V10" s="90"/>
      <c r="W10" s="94"/>
      <c r="X10" s="94"/>
      <c r="Y10" s="94"/>
      <c r="Z10" s="94"/>
      <c r="AA10" s="93"/>
      <c r="AB10" s="90"/>
      <c r="AC10" s="90"/>
      <c r="AD10" s="94"/>
      <c r="AH10" s="90"/>
      <c r="AI10" s="90"/>
      <c r="AJ10" s="90"/>
      <c r="AK10" s="91"/>
      <c r="AL10" s="90" t="n">
        <v>1</v>
      </c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1"/>
      <c r="BC10" s="90"/>
      <c r="BD10" s="90"/>
      <c r="BE10" s="90"/>
      <c r="BF10" s="90"/>
      <c r="BG10" s="90"/>
      <c r="BH10" s="90"/>
      <c r="BI10" s="90"/>
      <c r="BJ10" s="93"/>
      <c r="BK10" s="80"/>
      <c r="BL10" s="81"/>
      <c r="BM10" s="82"/>
    </row>
    <row r="11" customFormat="false" ht="12.8" hidden="false" customHeight="false" outlineLevel="0" collapsed="false">
      <c r="A11" s="14" t="s">
        <v>35</v>
      </c>
      <c r="B11" s="15" t="s">
        <v>34</v>
      </c>
      <c r="C11" s="15"/>
      <c r="D11" s="15"/>
      <c r="E11" s="70" t="s">
        <v>33</v>
      </c>
      <c r="F11" s="70" t="s">
        <v>37</v>
      </c>
      <c r="G11" s="83" t="n">
        <f aca="false">Netzplan!J10</f>
        <v>1</v>
      </c>
      <c r="H11" s="84" t="n">
        <f aca="false">SUM(I11:BJ11)</f>
        <v>1</v>
      </c>
      <c r="I11" s="90"/>
      <c r="J11" s="90"/>
      <c r="K11" s="90"/>
      <c r="L11" s="90"/>
      <c r="M11" s="91"/>
      <c r="N11" s="90"/>
      <c r="O11" s="90"/>
      <c r="P11" s="91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H11" s="90"/>
      <c r="AI11" s="90"/>
      <c r="AJ11" s="90"/>
      <c r="AK11" s="91"/>
      <c r="AL11" s="93"/>
      <c r="AM11" s="90" t="n">
        <v>1</v>
      </c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1"/>
      <c r="BC11" s="90"/>
      <c r="BD11" s="90"/>
      <c r="BE11" s="90"/>
      <c r="BF11" s="90"/>
      <c r="BG11" s="90"/>
      <c r="BH11" s="90"/>
      <c r="BI11" s="90"/>
      <c r="BJ11" s="93"/>
      <c r="BK11" s="80"/>
      <c r="BL11" s="81"/>
      <c r="BM11" s="82"/>
    </row>
    <row r="12" customFormat="false" ht="12.8" hidden="false" customHeight="false" outlineLevel="0" collapsed="false">
      <c r="A12" s="14" t="s">
        <v>37</v>
      </c>
      <c r="B12" s="15" t="s">
        <v>36</v>
      </c>
      <c r="C12" s="15"/>
      <c r="D12" s="15"/>
      <c r="E12" s="70" t="s">
        <v>35</v>
      </c>
      <c r="F12" s="70" t="s">
        <v>23</v>
      </c>
      <c r="G12" s="83" t="n">
        <f aca="false">Netzplan!J11</f>
        <v>1</v>
      </c>
      <c r="H12" s="84" t="n">
        <f aca="false">SUM(I12:BJ12)</f>
        <v>1</v>
      </c>
      <c r="I12" s="90"/>
      <c r="J12" s="90"/>
      <c r="K12" s="90"/>
      <c r="L12" s="90"/>
      <c r="M12" s="91"/>
      <c r="N12" s="90"/>
      <c r="O12" s="90"/>
      <c r="P12" s="91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H12" s="94"/>
      <c r="AI12" s="90"/>
      <c r="AJ12" s="90"/>
      <c r="AK12" s="91"/>
      <c r="AL12" s="93"/>
      <c r="AM12" s="90"/>
      <c r="AN12" s="94" t="n">
        <v>1</v>
      </c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1"/>
      <c r="BC12" s="90"/>
      <c r="BD12" s="90"/>
      <c r="BE12" s="90"/>
      <c r="BF12" s="90"/>
      <c r="BG12" s="90"/>
      <c r="BH12" s="90"/>
      <c r="BI12" s="90"/>
      <c r="BJ12" s="93"/>
      <c r="BK12" s="80"/>
      <c r="BL12" s="81"/>
      <c r="BM12" s="82"/>
    </row>
    <row r="13" customFormat="false" ht="12.8" hidden="false" customHeight="false" outlineLevel="0" collapsed="false">
      <c r="A13" s="14" t="s">
        <v>17</v>
      </c>
      <c r="B13" s="15" t="s">
        <v>81</v>
      </c>
      <c r="C13" s="15"/>
      <c r="D13" s="15"/>
      <c r="E13" s="70" t="s">
        <v>28</v>
      </c>
      <c r="F13" s="70" t="s">
        <v>45</v>
      </c>
      <c r="G13" s="83" t="n">
        <f aca="false">Netzplan!J12</f>
        <v>20</v>
      </c>
      <c r="H13" s="84" t="n">
        <f aca="false">SUM(I13:BJ13)</f>
        <v>20</v>
      </c>
      <c r="I13" s="90"/>
      <c r="J13" s="90"/>
      <c r="K13" s="90"/>
      <c r="L13" s="90"/>
      <c r="M13" s="91"/>
      <c r="N13" s="90"/>
      <c r="O13" s="90"/>
      <c r="P13" s="91"/>
      <c r="Q13" s="90"/>
      <c r="R13" s="90"/>
      <c r="S13" s="90"/>
      <c r="T13" s="94"/>
      <c r="U13" s="90"/>
      <c r="V13" s="90"/>
      <c r="W13" s="94"/>
      <c r="X13" s="94" t="n">
        <v>1</v>
      </c>
      <c r="Y13" s="94" t="n">
        <v>1</v>
      </c>
      <c r="Z13" s="94" t="n">
        <v>1</v>
      </c>
      <c r="AA13" s="95" t="n">
        <v>1</v>
      </c>
      <c r="AB13" s="90"/>
      <c r="AC13" s="90"/>
      <c r="AD13" s="94" t="n">
        <v>1</v>
      </c>
      <c r="AE13" s="94" t="n">
        <v>1</v>
      </c>
      <c r="AF13" s="94" t="n">
        <v>1</v>
      </c>
      <c r="AG13" s="95" t="n">
        <v>1</v>
      </c>
      <c r="AH13" s="94" t="n">
        <v>1</v>
      </c>
      <c r="AI13" s="90"/>
      <c r="AJ13" s="90"/>
      <c r="AK13" s="92"/>
      <c r="AL13" s="94" t="n">
        <v>1</v>
      </c>
      <c r="AM13" s="94" t="n">
        <v>1</v>
      </c>
      <c r="AN13" s="94" t="n">
        <v>1</v>
      </c>
      <c r="AO13" s="94" t="n">
        <v>1</v>
      </c>
      <c r="AP13" s="90"/>
      <c r="AQ13" s="90"/>
      <c r="AR13" s="94" t="n">
        <v>1</v>
      </c>
      <c r="AS13" s="94" t="n">
        <v>1</v>
      </c>
      <c r="AT13" s="94" t="n">
        <v>1</v>
      </c>
      <c r="AU13" s="94" t="n">
        <v>1</v>
      </c>
      <c r="AV13" s="94" t="n">
        <v>1</v>
      </c>
      <c r="AW13" s="90"/>
      <c r="AX13" s="90"/>
      <c r="AY13" s="94" t="n">
        <v>1</v>
      </c>
      <c r="AZ13" s="94" t="n">
        <v>1</v>
      </c>
      <c r="BA13" s="94"/>
      <c r="BB13" s="92"/>
      <c r="BC13" s="90"/>
      <c r="BD13" s="90"/>
      <c r="BE13" s="90"/>
      <c r="BF13" s="90"/>
      <c r="BG13" s="90"/>
      <c r="BH13" s="90"/>
      <c r="BI13" s="90"/>
      <c r="BJ13" s="93"/>
      <c r="BK13" s="80"/>
      <c r="BL13" s="81"/>
      <c r="BM13" s="82"/>
    </row>
    <row r="14" customFormat="false" ht="12.8" hidden="false" customHeight="false" outlineLevel="0" collapsed="false">
      <c r="A14" s="14" t="s">
        <v>23</v>
      </c>
      <c r="B14" s="15" t="s">
        <v>20</v>
      </c>
      <c r="C14" s="15"/>
      <c r="D14" s="15"/>
      <c r="E14" s="70" t="s">
        <v>37</v>
      </c>
      <c r="F14" s="70" t="s">
        <v>41</v>
      </c>
      <c r="G14" s="83" t="n">
        <f aca="false">Netzplan!J13</f>
        <v>2</v>
      </c>
      <c r="H14" s="84" t="n">
        <f aca="false">SUM(I14:BJ14)</f>
        <v>2</v>
      </c>
      <c r="I14" s="90"/>
      <c r="J14" s="90"/>
      <c r="K14" s="90"/>
      <c r="L14" s="90"/>
      <c r="M14" s="91"/>
      <c r="N14" s="90"/>
      <c r="O14" s="90"/>
      <c r="P14" s="91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3"/>
      <c r="AG14" s="90"/>
      <c r="AI14" s="90"/>
      <c r="AJ14" s="90"/>
      <c r="AK14" s="92"/>
      <c r="AO14" s="90" t="n">
        <v>1</v>
      </c>
      <c r="AP14" s="90"/>
      <c r="AQ14" s="90"/>
      <c r="AR14" s="94" t="n">
        <v>1</v>
      </c>
      <c r="AS14" s="94"/>
      <c r="AT14" s="94"/>
      <c r="AU14" s="90"/>
      <c r="AV14" s="90"/>
      <c r="AW14" s="90"/>
      <c r="AX14" s="90"/>
      <c r="AY14" s="90"/>
      <c r="AZ14" s="90"/>
      <c r="BA14" s="90"/>
      <c r="BB14" s="91"/>
      <c r="BC14" s="90"/>
      <c r="BD14" s="90"/>
      <c r="BE14" s="90"/>
      <c r="BF14" s="90"/>
      <c r="BG14" s="90"/>
      <c r="BH14" s="90"/>
      <c r="BI14" s="90"/>
      <c r="BJ14" s="93"/>
      <c r="BK14" s="80"/>
      <c r="BL14" s="81"/>
      <c r="BM14" s="82"/>
    </row>
    <row r="15" customFormat="false" ht="12.8" hidden="false" customHeight="false" outlineLevel="0" collapsed="false">
      <c r="A15" s="14" t="s">
        <v>41</v>
      </c>
      <c r="B15" s="15" t="s">
        <v>40</v>
      </c>
      <c r="C15" s="15"/>
      <c r="D15" s="15"/>
      <c r="E15" s="70" t="s">
        <v>23</v>
      </c>
      <c r="F15" s="70" t="s">
        <v>29</v>
      </c>
      <c r="G15" s="83" t="n">
        <f aca="false">Netzplan!J14</f>
        <v>2</v>
      </c>
      <c r="H15" s="84" t="n">
        <f aca="false">SUM(I15:BJ15)</f>
        <v>2</v>
      </c>
      <c r="I15" s="90"/>
      <c r="J15" s="90"/>
      <c r="K15" s="90"/>
      <c r="L15" s="90"/>
      <c r="M15" s="91"/>
      <c r="N15" s="90"/>
      <c r="O15" s="90"/>
      <c r="P15" s="91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3"/>
      <c r="AI15" s="90"/>
      <c r="AJ15" s="90"/>
      <c r="AK15" s="97"/>
      <c r="AO15" s="94"/>
      <c r="AP15" s="90"/>
      <c r="AQ15" s="90"/>
      <c r="AR15" s="90"/>
      <c r="AS15" s="90" t="n">
        <v>1</v>
      </c>
      <c r="AT15" s="90" t="n">
        <v>1</v>
      </c>
      <c r="AU15" s="90"/>
      <c r="AV15" s="90"/>
      <c r="AW15" s="90"/>
      <c r="AX15" s="90"/>
      <c r="AY15" s="90"/>
      <c r="AZ15" s="90"/>
      <c r="BA15" s="90"/>
      <c r="BB15" s="91"/>
      <c r="BC15" s="90"/>
      <c r="BD15" s="90"/>
      <c r="BE15" s="90"/>
      <c r="BF15" s="90"/>
      <c r="BG15" s="90"/>
      <c r="BH15" s="90"/>
      <c r="BI15" s="90"/>
      <c r="BJ15" s="93"/>
      <c r="BK15" s="80"/>
      <c r="BL15" s="81"/>
      <c r="BM15" s="82"/>
    </row>
    <row r="16" customFormat="false" ht="12.8" hidden="false" customHeight="false" outlineLevel="0" collapsed="false">
      <c r="A16" s="14" t="s">
        <v>29</v>
      </c>
      <c r="B16" s="15" t="s">
        <v>26</v>
      </c>
      <c r="C16" s="15"/>
      <c r="D16" s="15"/>
      <c r="E16" s="70" t="s">
        <v>41</v>
      </c>
      <c r="F16" s="70" t="s">
        <v>43</v>
      </c>
      <c r="G16" s="83" t="n">
        <f aca="false">Netzplan!J15</f>
        <v>1</v>
      </c>
      <c r="H16" s="84" t="n">
        <f aca="false">SUM(I16:BJ16)</f>
        <v>1</v>
      </c>
      <c r="I16" s="90"/>
      <c r="J16" s="90"/>
      <c r="K16" s="90"/>
      <c r="L16" s="90"/>
      <c r="M16" s="91"/>
      <c r="N16" s="90"/>
      <c r="O16" s="90"/>
      <c r="P16" s="91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7"/>
      <c r="AP16" s="90"/>
      <c r="AQ16" s="90"/>
      <c r="AR16" s="90"/>
      <c r="AS16" s="93"/>
      <c r="AV16" s="90"/>
      <c r="AW16" s="90"/>
      <c r="AX16" s="90"/>
      <c r="AY16" s="90" t="n">
        <v>1</v>
      </c>
      <c r="AZ16" s="90"/>
      <c r="BA16" s="90"/>
      <c r="BB16" s="91"/>
      <c r="BC16" s="90"/>
      <c r="BD16" s="90"/>
      <c r="BE16" s="90"/>
      <c r="BF16" s="90"/>
      <c r="BG16" s="90"/>
      <c r="BH16" s="90"/>
      <c r="BI16" s="90"/>
      <c r="BJ16" s="93"/>
      <c r="BK16" s="80"/>
      <c r="BL16" s="81"/>
      <c r="BM16" s="82"/>
    </row>
    <row r="17" customFormat="false" ht="12.8" hidden="false" customHeight="false" outlineLevel="0" collapsed="false">
      <c r="A17" s="14" t="s">
        <v>43</v>
      </c>
      <c r="B17" s="15" t="s">
        <v>42</v>
      </c>
      <c r="C17" s="15"/>
      <c r="D17" s="15"/>
      <c r="E17" s="70" t="s">
        <v>29</v>
      </c>
      <c r="F17" s="70" t="s">
        <v>45</v>
      </c>
      <c r="G17" s="83" t="n">
        <f aca="false">Netzplan!J16</f>
        <v>3</v>
      </c>
      <c r="H17" s="84" t="n">
        <f aca="false">SUM(I17:BJ17)</f>
        <v>3</v>
      </c>
      <c r="I17" s="90"/>
      <c r="J17" s="90"/>
      <c r="K17" s="90"/>
      <c r="L17" s="90"/>
      <c r="M17" s="91"/>
      <c r="N17" s="90"/>
      <c r="O17" s="90"/>
      <c r="P17" s="91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1"/>
      <c r="AL17" s="90"/>
      <c r="AM17" s="93"/>
      <c r="AN17" s="93"/>
      <c r="AO17" s="93"/>
      <c r="AP17" s="90"/>
      <c r="AQ17" s="90"/>
      <c r="AR17" s="90"/>
      <c r="AS17" s="93"/>
      <c r="AT17" s="90"/>
      <c r="AU17" s="94"/>
      <c r="AV17" s="90"/>
      <c r="AW17" s="90"/>
      <c r="AX17" s="90"/>
      <c r="AY17" s="94"/>
      <c r="AZ17" s="94" t="n">
        <v>1</v>
      </c>
      <c r="BA17" s="94" t="n">
        <v>1</v>
      </c>
      <c r="BB17" s="91"/>
      <c r="BC17" s="90" t="n">
        <v>1</v>
      </c>
      <c r="BD17" s="90"/>
      <c r="BE17" s="90"/>
      <c r="BF17" s="90"/>
      <c r="BG17" s="90"/>
      <c r="BH17" s="90"/>
      <c r="BI17" s="90"/>
      <c r="BJ17" s="93"/>
      <c r="BK17" s="80"/>
      <c r="BL17" s="81"/>
      <c r="BM17" s="82"/>
    </row>
    <row r="18" customFormat="false" ht="12.8" hidden="false" customHeight="false" outlineLevel="0" collapsed="false">
      <c r="A18" s="17" t="s">
        <v>45</v>
      </c>
      <c r="B18" s="18" t="s">
        <v>44</v>
      </c>
      <c r="C18" s="18"/>
      <c r="D18" s="18"/>
      <c r="E18" s="73" t="s">
        <v>82</v>
      </c>
      <c r="F18" s="74"/>
      <c r="G18" s="83" t="n">
        <f aca="false">Netzplan!J17</f>
        <v>1</v>
      </c>
      <c r="H18" s="84" t="n">
        <f aca="false">SUM(I18:BJ18)</f>
        <v>1</v>
      </c>
      <c r="I18" s="98"/>
      <c r="J18" s="98"/>
      <c r="K18" s="98"/>
      <c r="L18" s="98"/>
      <c r="M18" s="99"/>
      <c r="N18" s="98"/>
      <c r="O18" s="98"/>
      <c r="P18" s="99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9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100"/>
      <c r="AZ18" s="100"/>
      <c r="BB18" s="99"/>
      <c r="BC18" s="98"/>
      <c r="BD18" s="98"/>
      <c r="BE18" s="98"/>
      <c r="BF18" s="98" t="n">
        <v>1</v>
      </c>
      <c r="BG18" s="98"/>
      <c r="BH18" s="98"/>
      <c r="BI18" s="98"/>
      <c r="BJ18" s="101"/>
      <c r="BK18" s="80"/>
      <c r="BL18" s="81"/>
      <c r="BM18" s="82"/>
    </row>
    <row r="19" customFormat="false" ht="12.8" hidden="false" customHeight="false" outlineLevel="0" collapsed="false">
      <c r="A19" s="102" t="s">
        <v>113</v>
      </c>
      <c r="B19" s="102"/>
      <c r="C19" s="102"/>
      <c r="D19" s="102"/>
    </row>
  </sheetData>
  <mergeCells count="19">
    <mergeCell ref="B1:D1"/>
    <mergeCell ref="B2:D2"/>
    <mergeCell ref="B3:D3"/>
    <mergeCell ref="B4:D4"/>
    <mergeCell ref="B5:D5"/>
    <mergeCell ref="B6:D6"/>
    <mergeCell ref="B7:D7"/>
    <mergeCell ref="B8:D8"/>
    <mergeCell ref="A9:G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A19:D19"/>
  </mergeCells>
  <conditionalFormatting sqref="I2:BF9 I11:AC13 I17:BF17 I15:AJ16 I1:I10 J1:BJ1 AD13:BF13 I10:AD10 AH10:BF12 I14:AG14 AU14:BF15 AI14:AK14 AO14:AQ15 AR14:AT15 AP16:AS16 AV16:BF16 I18:AZ18 BB18:BF18">
    <cfRule type="expression" priority="2" aboveAverage="0" equalAverage="0" bottom="0" percent="0" rank="0" text="" dxfId="1">
      <formula>IF(OR(WEEKDAY(I$1)=7,WEEKDAY(I$1)=1),1,0)</formula>
    </cfRule>
  </conditionalFormatting>
  <conditionalFormatting sqref="H2:H18">
    <cfRule type="expression" priority="3" aboveAverage="0" equalAverage="0" bottom="0" percent="0" rank="0" text="" dxfId="2">
      <formula>IF(H2&lt;&gt;G2,TRUE())</formula>
    </cfRule>
  </conditionalFormatting>
  <conditionalFormatting sqref="I2:BF9 I11:AC13 I17:BF17 I15:AJ16 AD13:BF13 I10:AD10 AH10:BF12 I14:AG14 AU14:BF15 AI14:AK14 AO14:AQ15 AR14:AT15 AP16:AS16 AV16:BF16 I18:AZ18 BB18:BF18">
    <cfRule type="cellIs" priority="4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1190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2023-03-31T14:06:42Z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