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46A2EC7A-0076-4FEB-9F5F-8C1BDF1CBF6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8" i="3" l="1"/>
  <c r="I18" i="3"/>
  <c r="H18" i="3"/>
  <c r="G18" i="3"/>
  <c r="J18" i="3" s="1"/>
  <c r="K17" i="3"/>
  <c r="H17" i="3"/>
  <c r="G17" i="3"/>
  <c r="K16" i="3"/>
  <c r="H16" i="3"/>
  <c r="G16" i="3"/>
  <c r="K15" i="3"/>
  <c r="H15" i="3"/>
  <c r="G15" i="3"/>
  <c r="K14" i="3"/>
  <c r="H14" i="3"/>
  <c r="G14" i="3"/>
  <c r="K13" i="3"/>
  <c r="I13" i="3"/>
  <c r="H13" i="3"/>
  <c r="G13" i="3"/>
  <c r="J13" i="3" s="1"/>
  <c r="K12" i="3"/>
  <c r="H12" i="3"/>
  <c r="G12" i="3"/>
  <c r="J12" i="3" s="1"/>
  <c r="K11" i="3"/>
  <c r="H11" i="3"/>
  <c r="G11" i="3"/>
  <c r="J11" i="3" s="1"/>
  <c r="K10" i="3"/>
  <c r="H10" i="3"/>
  <c r="G10" i="3"/>
  <c r="J10" i="3" s="1"/>
  <c r="K8" i="3"/>
  <c r="I8" i="3"/>
  <c r="H8" i="3"/>
  <c r="G8" i="3"/>
  <c r="J8" i="3" s="1"/>
  <c r="K7" i="3"/>
  <c r="J7" i="3"/>
  <c r="I7" i="3"/>
  <c r="H7" i="3"/>
  <c r="G7" i="3"/>
  <c r="K6" i="3"/>
  <c r="H6" i="3"/>
  <c r="G6" i="3"/>
  <c r="K5" i="3"/>
  <c r="J5" i="3"/>
  <c r="I5" i="3"/>
  <c r="H5" i="3"/>
  <c r="G5" i="3"/>
  <c r="K4" i="3"/>
  <c r="I4" i="3"/>
  <c r="J4" i="3" s="1"/>
  <c r="H4" i="3"/>
  <c r="G4" i="3"/>
  <c r="K3" i="3"/>
  <c r="J3" i="3"/>
  <c r="I3" i="3"/>
  <c r="H3" i="3"/>
  <c r="G3" i="3"/>
  <c r="K2" i="3"/>
  <c r="I2" i="3"/>
  <c r="J2" i="3" s="1"/>
  <c r="H2" i="3"/>
  <c r="G2" i="3"/>
  <c r="J17" i="2"/>
  <c r="BO4" i="2" s="1"/>
  <c r="I16" i="2"/>
  <c r="J16" i="2" s="1"/>
  <c r="BJ4" i="2" s="1"/>
  <c r="I15" i="2"/>
  <c r="J15" i="2" s="1"/>
  <c r="BE4" i="2" s="1"/>
  <c r="I14" i="2"/>
  <c r="I15" i="3" s="1"/>
  <c r="I13" i="2"/>
  <c r="I14" i="3" s="1"/>
  <c r="J12" i="2"/>
  <c r="AA16" i="2" s="1"/>
  <c r="J11" i="2"/>
  <c r="AP4" i="2" s="1"/>
  <c r="I11" i="2"/>
  <c r="I12" i="3" s="1"/>
  <c r="I10" i="2"/>
  <c r="I11" i="3" s="1"/>
  <c r="I9" i="2"/>
  <c r="I10" i="3" s="1"/>
  <c r="J8" i="2"/>
  <c r="V16" i="2" s="1"/>
  <c r="J7" i="2"/>
  <c r="Q16" i="2" s="1"/>
  <c r="I6" i="2"/>
  <c r="J6" i="2" s="1"/>
  <c r="AA10" i="2" s="1"/>
  <c r="J5" i="2"/>
  <c r="V10" i="2" s="1"/>
  <c r="J4" i="2"/>
  <c r="V4" i="2" s="1"/>
  <c r="J3" i="2"/>
  <c r="Q4" i="2" s="1"/>
  <c r="J2" i="2"/>
  <c r="L4" i="2" s="1"/>
  <c r="N2" i="2" s="1"/>
  <c r="J14" i="3" l="1"/>
  <c r="Q2" i="2"/>
  <c r="S2" i="2" s="1"/>
  <c r="Q14" i="2"/>
  <c r="S14" i="2" s="1"/>
  <c r="V14" i="2" s="1"/>
  <c r="N4" i="2"/>
  <c r="J15" i="3"/>
  <c r="J13" i="2"/>
  <c r="AU4" i="2" s="1"/>
  <c r="I16" i="3"/>
  <c r="J16" i="3" s="1"/>
  <c r="J9" i="2"/>
  <c r="AF4" i="2" s="1"/>
  <c r="J14" i="2"/>
  <c r="AZ4" i="2" s="1"/>
  <c r="I6" i="3"/>
  <c r="J6" i="3" s="1"/>
  <c r="J10" i="2"/>
  <c r="AK4" i="2" s="1"/>
  <c r="I17" i="3"/>
  <c r="J17" i="3" s="1"/>
  <c r="X14" i="2" l="1"/>
  <c r="S16" i="2"/>
  <c r="V2" i="2"/>
  <c r="X2" i="2" s="1"/>
  <c r="V8" i="2"/>
  <c r="X8" i="2" s="1"/>
  <c r="AA8" i="2" s="1"/>
  <c r="S4" i="2"/>
  <c r="X10" i="2" l="1"/>
  <c r="AC8" i="2"/>
  <c r="AF2" i="2"/>
  <c r="AA14" i="2"/>
  <c r="AC14" i="2" s="1"/>
  <c r="X16" i="2"/>
  <c r="AC10" i="2" l="1"/>
  <c r="X4" i="2"/>
  <c r="AH2" i="2"/>
  <c r="AK2" i="2" s="1"/>
  <c r="AH4" i="2" l="1"/>
  <c r="AM2" i="2"/>
  <c r="AP2" i="2" s="1"/>
  <c r="AR2" i="2" l="1"/>
  <c r="AU2" i="2" s="1"/>
  <c r="AM4" i="2"/>
  <c r="AW2" i="2" l="1"/>
  <c r="AZ2" i="2" s="1"/>
  <c r="AR4" i="2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O5" i="2" l="1"/>
  <c r="BP4" i="2"/>
  <c r="AC17" i="2" l="1"/>
  <c r="BL5" i="2"/>
  <c r="BK4" i="2" l="1"/>
  <c r="BJ5" i="2"/>
  <c r="BG5" i="2" s="1"/>
  <c r="AA17" i="2"/>
  <c r="AB16" i="2"/>
  <c r="BF4" i="2" l="1"/>
  <c r="BE5" i="2"/>
  <c r="BB5" i="2" s="1"/>
  <c r="BA4" i="2" l="1"/>
  <c r="AZ5" i="2"/>
  <c r="AW5" i="2" s="1"/>
  <c r="AU5" i="2" l="1"/>
  <c r="AR5" i="2" s="1"/>
  <c r="AV4" i="2"/>
  <c r="AP5" i="2" l="1"/>
  <c r="AM5" i="2" s="1"/>
  <c r="AQ4" i="2"/>
  <c r="AL4" i="2" l="1"/>
  <c r="AK5" i="2"/>
  <c r="AH5" i="2" s="1"/>
  <c r="AG4" i="2" l="1"/>
  <c r="AF5" i="2"/>
  <c r="X5" i="2" l="1"/>
  <c r="AC11" i="2"/>
  <c r="X17" i="2"/>
  <c r="V17" i="2" l="1"/>
  <c r="S17" i="2" s="1"/>
  <c r="W16" i="2"/>
  <c r="AA11" i="2"/>
  <c r="X11" i="2" s="1"/>
  <c r="AB10" i="2"/>
  <c r="V5" i="2"/>
  <c r="W4" i="2"/>
  <c r="V11" i="2" l="1"/>
  <c r="S5" i="2" s="1"/>
  <c r="W10" i="2"/>
  <c r="Q17" i="2"/>
  <c r="R16" i="2"/>
  <c r="R4" i="2" l="1"/>
  <c r="Q5" i="2"/>
  <c r="N5" i="2" s="1"/>
  <c r="L5" i="2" l="1"/>
  <c r="M4" i="2"/>
</calcChain>
</file>

<file path=xl/sharedStrings.xml><?xml version="1.0" encoding="utf-8"?>
<sst xmlns="http://schemas.openxmlformats.org/spreadsheetml/2006/main" count="196" uniqueCount="54">
  <si>
    <t>Online-Shop</t>
  </si>
  <si>
    <t>Hr. Karl</t>
  </si>
  <si>
    <t>Fr. Groß</t>
  </si>
  <si>
    <t>Hr. Nguyen</t>
  </si>
  <si>
    <t>Produkte kategorisieren</t>
  </si>
  <si>
    <t>Datenbank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</si>
  <si>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</si>
  <si>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</si>
  <si>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</si>
  <si>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</si>
  <si>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</si>
  <si>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</si>
  <si>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</si>
  <si>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</si>
  <si>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</si>
  <si>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</si>
  <si>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</si>
  <si>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</si>
  <si>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</si>
  <si>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</si>
  <si>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</si>
  <si>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</si>
  <si>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</si>
  <si>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</si>
  <si>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</si>
  <si>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</si>
  <si>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</si>
  <si>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</si>
  <si>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</si>
  <si>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</si>
  <si>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</si>
  <si>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</si>
  <si>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</si>
  <si>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</si>
  <si>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</si>
  <si>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Onlinestellung</t>
  </si>
  <si>
    <t>1.2.9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</si>
  <si>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</si>
  <si>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</si>
  <si>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</si>
  <si>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</si>
  <si>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</si>
  <si>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</si>
  <si>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</si>
  <si>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</si>
  <si>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</si>
  <si>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</si>
  <si>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</si>
  <si>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</si>
  <si>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</si>
  <si>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</si>
  <si>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Grundstruktur fertig</t>
  </si>
  <si>
    <t>Handbücher erstellen</t>
  </si>
  <si>
    <t>Beispiel:  Projektstrukturplan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</si>
</sst>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A933"/>
        <bgColor rgb="FF00808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5" borderId="4" xfId="0" applyNumberFormat="1" applyFont="1" applyFill="1" applyBorder="1" applyAlignment="1">
      <alignment textRotation="70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0" borderId="2" xfId="0" applyFont="1" applyBorder="1"/>
    <xf numFmtId="0" fontId="3" fillId="7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0" xfId="0" applyFill="1"/>
    <xf numFmtId="0" fontId="3" fillId="7" borderId="8" xfId="0" applyFont="1" applyFill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7" borderId="7" xfId="0" applyFont="1" applyFill="1" applyBorder="1"/>
    <xf numFmtId="0" fontId="3" fillId="5" borderId="7" xfId="0" applyFon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603000" y="47952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0942920" y="48564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15480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848520" y="50580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98751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303000" y="47952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09425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29292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202480" y="48348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198880" y="1455840"/>
          <a:ext cx="27504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28500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99364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5618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562920" y="194400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23040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3914360" y="47196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65228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36560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71020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081080" y="48564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394000" y="48096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746880" y="48204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119920" y="48204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14</xdr:row>
      <xdr:rowOff>162000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3816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0953360" y="48564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269280</xdr:colOff>
      <xdr:row>14</xdr:row>
      <xdr:rowOff>159840</xdr:rowOff>
    </xdr:from>
    <xdr:to>
      <xdr:col>64</xdr:col>
      <xdr:colOff>254880</xdr:colOff>
      <xdr:row>15</xdr:row>
      <xdr:rowOff>3240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648680" y="243828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6120</xdr:colOff>
      <xdr:row>8</xdr:row>
      <xdr:rowOff>360</xdr:rowOff>
    </xdr:from>
    <xdr:to>
      <xdr:col>33</xdr:col>
      <xdr:colOff>159480</xdr:colOff>
      <xdr:row>8</xdr:row>
      <xdr:rowOff>153360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684720" y="166320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29520</xdr:colOff>
      <xdr:row>14</xdr:row>
      <xdr:rowOff>159480</xdr:rowOff>
    </xdr:from>
    <xdr:to>
      <xdr:col>43</xdr:col>
      <xdr:colOff>182880</xdr:colOff>
      <xdr:row>15</xdr:row>
      <xdr:rowOff>149400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2241800" y="280044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line_Shop.Proje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P"/>
      <sheetName val="Netzplan"/>
      <sheetName val="Gantt"/>
    </sheetNames>
    <sheetDataSet>
      <sheetData sheetId="0"/>
      <sheetData sheetId="1">
        <row r="2">
          <cell r="G2">
            <v>5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7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10</v>
          </cell>
        </row>
        <row r="13">
          <cell r="G13">
            <v>3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5</v>
          </cell>
        </row>
        <row r="17">
          <cell r="G17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10" zoomScaleNormal="110" workbookViewId="0">
      <selection activeCell="J2" sqref="J2"/>
    </sheetView>
  </sheetViews>
  <sheetFormatPr baseColWidth="10" defaultColWidth="13" defaultRowHeight="12.75" x14ac:dyDescent="0.2"/>
  <cols>
    <col min="2" max="2" width="12.7109375" style="4" customWidth="1"/>
  </cols>
  <sheetData>
    <row r="1" spans="1:13" x14ac:dyDescent="0.2">
      <c r="A1" s="56" t="s">
        <v>53</v>
      </c>
      <c r="B1" s="56"/>
      <c r="C1" s="56"/>
      <c r="D1" s="56"/>
      <c r="E1" s="56"/>
      <c r="F1" s="5"/>
      <c r="G1" s="5"/>
      <c r="H1" s="5"/>
      <c r="I1" s="57" t="s">
        <v>0</v>
      </c>
      <c r="J1" s="57"/>
      <c r="K1" s="5"/>
      <c r="L1" s="5"/>
      <c r="M1" s="5"/>
    </row>
    <row r="2" spans="1:13" x14ac:dyDescent="0.2">
      <c r="F2" s="5"/>
      <c r="G2" s="5"/>
      <c r="H2" s="5"/>
      <c r="I2" s="6">
        <v>23</v>
      </c>
      <c r="J2" s="6"/>
      <c r="K2" s="5"/>
      <c r="L2" s="5"/>
      <c r="M2" s="5"/>
    </row>
    <row r="3" spans="1:13" x14ac:dyDescent="0.2">
      <c r="F3" s="5"/>
      <c r="G3" s="5"/>
      <c r="H3" s="5"/>
      <c r="I3" s="5"/>
      <c r="J3" s="5"/>
      <c r="K3" s="5"/>
      <c r="L3" s="5"/>
      <c r="M3" s="5"/>
    </row>
    <row r="4" spans="1:13" x14ac:dyDescent="0.2">
      <c r="F4" s="5"/>
      <c r="G4" s="5"/>
      <c r="H4" s="5"/>
      <c r="I4" s="5"/>
      <c r="J4" s="5"/>
      <c r="K4" s="5"/>
      <c r="L4" s="5"/>
      <c r="M4" s="5"/>
    </row>
    <row r="5" spans="1:13" ht="12" customHeight="1" x14ac:dyDescent="0.2"/>
    <row r="25" spans="1:6" x14ac:dyDescent="0.2">
      <c r="A25" s="7" t="s">
        <v>29</v>
      </c>
      <c r="B25" s="54" t="s">
        <v>30</v>
      </c>
      <c r="C25" s="54"/>
      <c r="D25" s="54"/>
      <c r="E25" s="8"/>
      <c r="F25" s="8"/>
    </row>
    <row r="26" spans="1:6" x14ac:dyDescent="0.2">
      <c r="A26" s="9"/>
      <c r="B26" s="55" t="s">
        <v>5</v>
      </c>
      <c r="C26" s="55"/>
      <c r="D26" s="55"/>
      <c r="E26" s="10"/>
      <c r="F26" s="10"/>
    </row>
    <row r="27" spans="1:6" x14ac:dyDescent="0.2">
      <c r="A27" s="11"/>
      <c r="B27" s="52" t="s">
        <v>4</v>
      </c>
      <c r="C27" s="52"/>
      <c r="D27" s="52"/>
      <c r="E27" s="12"/>
      <c r="F27" s="12"/>
    </row>
    <row r="28" spans="1:6" x14ac:dyDescent="0.2">
      <c r="A28" s="11"/>
      <c r="B28" s="52" t="s">
        <v>9</v>
      </c>
      <c r="C28" s="52"/>
      <c r="D28" s="52"/>
      <c r="E28" s="12"/>
      <c r="F28" s="12"/>
    </row>
    <row r="29" spans="1:6" x14ac:dyDescent="0.2">
      <c r="A29" s="11"/>
      <c r="B29" s="52" t="s">
        <v>15</v>
      </c>
      <c r="C29" s="52"/>
      <c r="D29" s="52"/>
      <c r="E29" s="12"/>
      <c r="F29" s="12"/>
    </row>
    <row r="30" spans="1:6" x14ac:dyDescent="0.2">
      <c r="A30" s="11"/>
      <c r="B30" s="52" t="s">
        <v>21</v>
      </c>
      <c r="C30" s="52"/>
      <c r="D30" s="52"/>
      <c r="E30" s="3"/>
      <c r="F30" s="3"/>
    </row>
    <row r="31" spans="1:6" x14ac:dyDescent="0.2">
      <c r="A31" s="11"/>
      <c r="B31" s="52" t="s">
        <v>10</v>
      </c>
      <c r="C31" s="52"/>
      <c r="D31" s="52"/>
      <c r="E31" s="12"/>
      <c r="F31" s="12"/>
    </row>
    <row r="32" spans="1:6" x14ac:dyDescent="0.2">
      <c r="A32" s="11"/>
      <c r="B32" s="52" t="s">
        <v>16</v>
      </c>
      <c r="C32" s="52"/>
      <c r="D32" s="52"/>
      <c r="E32" s="3"/>
      <c r="F32" s="3"/>
    </row>
    <row r="33" spans="1:6" x14ac:dyDescent="0.2">
      <c r="A33" s="11"/>
      <c r="B33" s="52" t="s">
        <v>22</v>
      </c>
      <c r="C33" s="52"/>
      <c r="D33" s="52"/>
      <c r="E33" s="3"/>
      <c r="F33" s="3"/>
    </row>
    <row r="34" spans="1:6" x14ac:dyDescent="0.2">
      <c r="A34" s="11"/>
      <c r="B34" s="52" t="s">
        <v>25</v>
      </c>
      <c r="C34" s="52"/>
      <c r="D34" s="52"/>
      <c r="E34" s="3"/>
      <c r="F34" s="3"/>
    </row>
    <row r="35" spans="1:6" x14ac:dyDescent="0.2">
      <c r="A35" s="11"/>
      <c r="B35" s="52" t="s">
        <v>27</v>
      </c>
      <c r="C35" s="52"/>
      <c r="D35" s="52"/>
      <c r="E35" s="3"/>
      <c r="F35" s="3"/>
    </row>
    <row r="36" spans="1:6" x14ac:dyDescent="0.2">
      <c r="A36" s="11"/>
      <c r="B36" s="52" t="s">
        <v>52</v>
      </c>
      <c r="C36" s="52"/>
      <c r="D36" s="52"/>
      <c r="E36" s="3"/>
      <c r="F36" s="3"/>
    </row>
    <row r="37" spans="1:6" x14ac:dyDescent="0.2">
      <c r="A37" s="11"/>
      <c r="B37" s="52" t="s">
        <v>11</v>
      </c>
      <c r="C37" s="52"/>
      <c r="D37" s="52"/>
      <c r="E37" s="3"/>
      <c r="F37" s="3"/>
    </row>
    <row r="38" spans="1:6" x14ac:dyDescent="0.2">
      <c r="A38" s="11"/>
      <c r="B38" s="52" t="s">
        <v>31</v>
      </c>
      <c r="C38" s="52"/>
      <c r="D38" s="52"/>
      <c r="E38" s="3"/>
      <c r="F38" s="3"/>
    </row>
    <row r="39" spans="1:6" x14ac:dyDescent="0.2">
      <c r="A39" s="11"/>
      <c r="B39" s="52" t="s">
        <v>17</v>
      </c>
      <c r="C39" s="52"/>
      <c r="D39" s="52"/>
      <c r="E39" s="3"/>
      <c r="F39" s="3"/>
    </row>
    <row r="40" spans="1:6" x14ac:dyDescent="0.2">
      <c r="A40" s="11"/>
      <c r="B40" s="52" t="s">
        <v>33</v>
      </c>
      <c r="C40" s="52"/>
      <c r="D40" s="52"/>
      <c r="E40" s="3"/>
      <c r="F40" s="3"/>
    </row>
    <row r="41" spans="1:6" x14ac:dyDescent="0.2">
      <c r="A41" s="13"/>
      <c r="B41" s="53" t="s">
        <v>35</v>
      </c>
      <c r="C41" s="53"/>
      <c r="D41" s="53"/>
      <c r="E41" s="14"/>
      <c r="F41" s="14"/>
    </row>
  </sheetData>
  <mergeCells count="19">
    <mergeCell ref="B25:D25"/>
    <mergeCell ref="B26:D26"/>
    <mergeCell ref="A1:E1"/>
    <mergeCell ref="I1:J1"/>
    <mergeCell ref="B31:D31"/>
    <mergeCell ref="B32:D32"/>
    <mergeCell ref="B33:D33"/>
    <mergeCell ref="B34:D34"/>
    <mergeCell ref="B27:D27"/>
    <mergeCell ref="B28:D28"/>
    <mergeCell ref="B29:D29"/>
    <mergeCell ref="B30:D30"/>
    <mergeCell ref="B40:D40"/>
    <mergeCell ref="B41:D41"/>
    <mergeCell ref="B35:D35"/>
    <mergeCell ref="B36:D36"/>
    <mergeCell ref="B37:D37"/>
    <mergeCell ref="B38:D38"/>
    <mergeCell ref="B39:D3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8"/>
  <sheetViews>
    <sheetView topLeftCell="K1" zoomScale="110" zoomScaleNormal="110" workbookViewId="0">
      <selection activeCell="M4" sqref="M4"/>
    </sheetView>
  </sheetViews>
  <sheetFormatPr baseColWidth="10" defaultColWidth="11.7109375" defaultRowHeight="12.75" outlineLevelCol="1" x14ac:dyDescent="0.2"/>
  <cols>
    <col min="5" max="5" width="16.140625" style="5" customWidth="1"/>
    <col min="6" max="6" width="11.5703125" style="5" customWidth="1"/>
    <col min="7" max="8" width="11.5703125" style="5" customWidth="1" outlineLevel="1"/>
    <col min="9" max="9" width="11.5703125" style="15" customWidth="1" outlineLevel="1"/>
    <col min="10" max="10" width="11.5703125" style="5" customWidth="1"/>
    <col min="11" max="107" width="3.85546875" customWidth="1"/>
  </cols>
  <sheetData>
    <row r="1" spans="1:69" x14ac:dyDescent="0.2">
      <c r="A1" s="7" t="s">
        <v>29</v>
      </c>
      <c r="B1" s="54" t="s">
        <v>30</v>
      </c>
      <c r="C1" s="54"/>
      <c r="D1" s="54"/>
      <c r="E1" s="16" t="s">
        <v>37</v>
      </c>
      <c r="F1" s="16" t="s">
        <v>38</v>
      </c>
      <c r="G1" s="16" t="s">
        <v>39</v>
      </c>
      <c r="H1" s="17" t="s">
        <v>40</v>
      </c>
      <c r="I1" s="18" t="s">
        <v>41</v>
      </c>
      <c r="J1" s="16" t="s">
        <v>42</v>
      </c>
    </row>
    <row r="2" spans="1:69" x14ac:dyDescent="0.2">
      <c r="A2" s="9" t="s">
        <v>7</v>
      </c>
      <c r="B2" s="55" t="s">
        <v>5</v>
      </c>
      <c r="C2" s="55"/>
      <c r="D2" s="55"/>
      <c r="E2" s="19"/>
      <c r="F2" s="20" t="s">
        <v>43</v>
      </c>
      <c r="G2" s="21">
        <v>5</v>
      </c>
      <c r="H2" s="22" t="s">
        <v>44</v>
      </c>
      <c r="I2" s="23">
        <v>1</v>
      </c>
      <c r="J2" s="21">
        <f t="shared" ref="J2:J17" si="0">ROUND(G2/(H2*I2),0)</f>
        <v>5</v>
      </c>
      <c r="L2" s="24">
        <v>0</v>
      </c>
      <c r="M2" s="2"/>
      <c r="N2" s="24">
        <f>L2+L4</f>
        <v>5</v>
      </c>
      <c r="Q2" s="24">
        <f>N2</f>
        <v>5</v>
      </c>
      <c r="R2" s="2"/>
      <c r="S2" s="24">
        <f>Q2+Q4</f>
        <v>6</v>
      </c>
      <c r="V2" s="24">
        <f>S2</f>
        <v>6</v>
      </c>
      <c r="W2" s="2"/>
      <c r="X2" s="24">
        <f>V2+V4</f>
        <v>10</v>
      </c>
      <c r="AF2" s="24">
        <f>MAX(X2,AC8,X14)</f>
        <v>14</v>
      </c>
      <c r="AG2" s="2"/>
      <c r="AH2" s="24">
        <f>AF2+AF4</f>
        <v>15</v>
      </c>
      <c r="AK2" s="24">
        <f>AH2</f>
        <v>15</v>
      </c>
      <c r="AL2" s="2"/>
      <c r="AM2" s="24">
        <f>AK2+AK4</f>
        <v>16</v>
      </c>
      <c r="AP2" s="24">
        <f>AM2</f>
        <v>16</v>
      </c>
      <c r="AQ2" s="2"/>
      <c r="AR2" s="24">
        <f>AP2+AP4</f>
        <v>17</v>
      </c>
      <c r="AU2" s="24">
        <f>AR2</f>
        <v>17</v>
      </c>
      <c r="AV2" s="2"/>
      <c r="AW2" s="24">
        <f>AU2+AU4</f>
        <v>19</v>
      </c>
      <c r="AZ2" s="24">
        <f>AW2</f>
        <v>19</v>
      </c>
      <c r="BA2" s="2"/>
      <c r="BB2" s="24">
        <f>AZ2+AZ4</f>
        <v>21</v>
      </c>
      <c r="BE2" s="24">
        <f>BB2</f>
        <v>21</v>
      </c>
      <c r="BF2" s="2"/>
      <c r="BG2" s="24">
        <f>BE2+BE4</f>
        <v>22</v>
      </c>
      <c r="BJ2" s="24">
        <f>BG2</f>
        <v>22</v>
      </c>
      <c r="BK2" s="2"/>
      <c r="BL2" s="24">
        <f>BJ2+BJ4</f>
        <v>25</v>
      </c>
      <c r="BO2" s="24">
        <f>MAX(BL2,AC14)</f>
        <v>29</v>
      </c>
      <c r="BP2" s="2"/>
      <c r="BQ2" s="24">
        <f>BO2+BO4</f>
        <v>30</v>
      </c>
    </row>
    <row r="3" spans="1:69" x14ac:dyDescent="0.2">
      <c r="A3" s="11" t="s">
        <v>6</v>
      </c>
      <c r="B3" s="52" t="s">
        <v>4</v>
      </c>
      <c r="C3" s="52"/>
      <c r="D3" s="52"/>
      <c r="E3" s="22" t="s">
        <v>7</v>
      </c>
      <c r="F3" s="22" t="s">
        <v>45</v>
      </c>
      <c r="G3" s="25">
        <v>1</v>
      </c>
      <c r="H3" s="22" t="s">
        <v>44</v>
      </c>
      <c r="I3" s="23">
        <v>1</v>
      </c>
      <c r="J3" s="25">
        <f t="shared" si="0"/>
        <v>1</v>
      </c>
      <c r="L3" s="58" t="s">
        <v>7</v>
      </c>
      <c r="M3" s="58"/>
      <c r="N3" s="58"/>
      <c r="Q3" s="58" t="s">
        <v>6</v>
      </c>
      <c r="R3" s="58"/>
      <c r="S3" s="58"/>
      <c r="V3" s="58" t="s">
        <v>12</v>
      </c>
      <c r="W3" s="58"/>
      <c r="X3" s="58"/>
      <c r="AF3" s="58" t="s">
        <v>24</v>
      </c>
      <c r="AG3" s="58"/>
      <c r="AH3" s="58"/>
      <c r="AK3" s="58" t="s">
        <v>26</v>
      </c>
      <c r="AL3" s="58"/>
      <c r="AM3" s="58"/>
      <c r="AP3" s="58" t="s">
        <v>28</v>
      </c>
      <c r="AQ3" s="58"/>
      <c r="AR3" s="58"/>
      <c r="AU3" s="58" t="s">
        <v>14</v>
      </c>
      <c r="AV3" s="58"/>
      <c r="AW3" s="58"/>
      <c r="AZ3" s="58" t="s">
        <v>32</v>
      </c>
      <c r="BA3" s="58"/>
      <c r="BB3" s="58"/>
      <c r="BE3" s="58" t="s">
        <v>20</v>
      </c>
      <c r="BF3" s="58"/>
      <c r="BG3" s="58"/>
      <c r="BJ3" s="58" t="s">
        <v>34</v>
      </c>
      <c r="BK3" s="58"/>
      <c r="BL3" s="58"/>
      <c r="BO3" s="58" t="s">
        <v>36</v>
      </c>
      <c r="BP3" s="58"/>
      <c r="BQ3" s="58"/>
    </row>
    <row r="4" spans="1:69" x14ac:dyDescent="0.2">
      <c r="A4" s="11" t="s">
        <v>12</v>
      </c>
      <c r="B4" s="52" t="s">
        <v>9</v>
      </c>
      <c r="C4" s="52"/>
      <c r="D4" s="52"/>
      <c r="E4" s="22" t="s">
        <v>6</v>
      </c>
      <c r="F4" s="22" t="s">
        <v>24</v>
      </c>
      <c r="G4" s="25">
        <v>4</v>
      </c>
      <c r="H4" s="22" t="s">
        <v>44</v>
      </c>
      <c r="I4" s="23">
        <v>1</v>
      </c>
      <c r="J4" s="25">
        <f t="shared" si="0"/>
        <v>4</v>
      </c>
      <c r="L4" s="26">
        <f>J2</f>
        <v>5</v>
      </c>
      <c r="M4" s="27">
        <f>N5-N2</f>
        <v>0</v>
      </c>
      <c r="N4" s="26">
        <f>MIN(Q2,Q14)-N2</f>
        <v>0</v>
      </c>
      <c r="Q4" s="26">
        <f>J3</f>
        <v>1</v>
      </c>
      <c r="R4" s="27">
        <f>S5-S2</f>
        <v>4</v>
      </c>
      <c r="S4" s="26">
        <f>MIN(V2,V8)-S2</f>
        <v>0</v>
      </c>
      <c r="V4" s="26">
        <f>J4</f>
        <v>4</v>
      </c>
      <c r="W4" s="27">
        <f>X5-X2</f>
        <v>8</v>
      </c>
      <c r="X4" s="26">
        <f>AF2-X2</f>
        <v>4</v>
      </c>
      <c r="AF4" s="26">
        <f>J9</f>
        <v>1</v>
      </c>
      <c r="AG4" s="27">
        <f>AH5-AH2</f>
        <v>4</v>
      </c>
      <c r="AH4" s="26">
        <f>AK2-AH2</f>
        <v>0</v>
      </c>
      <c r="AK4" s="26">
        <f>J10</f>
        <v>1</v>
      </c>
      <c r="AL4" s="27">
        <f>AM5-AM2</f>
        <v>4</v>
      </c>
      <c r="AM4" s="26">
        <f>AP2-AM2</f>
        <v>0</v>
      </c>
      <c r="AP4" s="26">
        <f>J11</f>
        <v>1</v>
      </c>
      <c r="AQ4" s="27">
        <f>AR5-AR2</f>
        <v>4</v>
      </c>
      <c r="AR4" s="26">
        <f>AU2-AR2</f>
        <v>0</v>
      </c>
      <c r="AU4" s="26">
        <f>J13</f>
        <v>2</v>
      </c>
      <c r="AV4" s="27">
        <f>AW5-AW2</f>
        <v>4</v>
      </c>
      <c r="AW4" s="26">
        <f>AZ2-AW2</f>
        <v>0</v>
      </c>
      <c r="AZ4" s="26">
        <f>J14</f>
        <v>2</v>
      </c>
      <c r="BA4" s="27">
        <f>BB5-BB2</f>
        <v>4</v>
      </c>
      <c r="BB4" s="26">
        <f>BE2-BB2</f>
        <v>0</v>
      </c>
      <c r="BE4" s="26">
        <f>J15</f>
        <v>1</v>
      </c>
      <c r="BF4" s="27">
        <f>BG5-BG2</f>
        <v>4</v>
      </c>
      <c r="BG4" s="26">
        <f>BJ2-BG2</f>
        <v>0</v>
      </c>
      <c r="BJ4" s="26">
        <f>J16</f>
        <v>3</v>
      </c>
      <c r="BK4" s="27">
        <f>BL5-BL2</f>
        <v>4</v>
      </c>
      <c r="BL4" s="26">
        <f>BO2-BL2</f>
        <v>4</v>
      </c>
      <c r="BO4" s="26">
        <f>J17</f>
        <v>1</v>
      </c>
      <c r="BP4" s="27">
        <f>BQ5-BQ2</f>
        <v>0</v>
      </c>
      <c r="BQ4" s="26"/>
    </row>
    <row r="5" spans="1:69" x14ac:dyDescent="0.2">
      <c r="A5" s="11" t="s">
        <v>18</v>
      </c>
      <c r="B5" s="52" t="s">
        <v>15</v>
      </c>
      <c r="C5" s="52"/>
      <c r="D5" s="52"/>
      <c r="E5" s="22" t="s">
        <v>6</v>
      </c>
      <c r="F5" s="22" t="s">
        <v>23</v>
      </c>
      <c r="G5" s="25">
        <v>3</v>
      </c>
      <c r="H5" s="22" t="s">
        <v>44</v>
      </c>
      <c r="I5" s="23">
        <v>1</v>
      </c>
      <c r="J5" s="25">
        <f t="shared" si="0"/>
        <v>3</v>
      </c>
      <c r="L5" s="24">
        <f>N5-L4</f>
        <v>0</v>
      </c>
      <c r="M5" s="2"/>
      <c r="N5" s="24">
        <f>MIN(Q5,Q17)</f>
        <v>5</v>
      </c>
      <c r="Q5" s="24">
        <f>S5-Q4</f>
        <v>9</v>
      </c>
      <c r="R5" s="2"/>
      <c r="S5" s="24">
        <f>MIN(V5,V11)</f>
        <v>10</v>
      </c>
      <c r="V5" s="24">
        <f>X5-V4</f>
        <v>14</v>
      </c>
      <c r="W5" s="2"/>
      <c r="X5" s="24">
        <f>AF5</f>
        <v>18</v>
      </c>
      <c r="AF5" s="24">
        <f>AH5-AF4</f>
        <v>18</v>
      </c>
      <c r="AG5" s="2"/>
      <c r="AH5" s="24">
        <f>AK5</f>
        <v>19</v>
      </c>
      <c r="AK5" s="24">
        <f>AM5-AK4</f>
        <v>19</v>
      </c>
      <c r="AL5" s="2"/>
      <c r="AM5" s="24">
        <f>AP5</f>
        <v>20</v>
      </c>
      <c r="AP5" s="24">
        <f>AR5-AP4</f>
        <v>20</v>
      </c>
      <c r="AQ5" s="2"/>
      <c r="AR5" s="24">
        <f>AU5</f>
        <v>21</v>
      </c>
      <c r="AU5" s="24">
        <f>AW5-AU4</f>
        <v>21</v>
      </c>
      <c r="AV5" s="2"/>
      <c r="AW5" s="24">
        <f>AZ5</f>
        <v>23</v>
      </c>
      <c r="AZ5" s="24">
        <f>BB5-AZ4</f>
        <v>23</v>
      </c>
      <c r="BA5" s="2"/>
      <c r="BB5" s="24">
        <f>BE5</f>
        <v>25</v>
      </c>
      <c r="BE5" s="24">
        <f>BG5-BE4</f>
        <v>25</v>
      </c>
      <c r="BF5" s="2"/>
      <c r="BG5" s="24">
        <f>BJ5</f>
        <v>26</v>
      </c>
      <c r="BJ5" s="24">
        <f>BL5-BJ4</f>
        <v>26</v>
      </c>
      <c r="BK5" s="2"/>
      <c r="BL5" s="24">
        <f>BO5</f>
        <v>29</v>
      </c>
      <c r="BO5" s="24">
        <f>BQ5-BO4</f>
        <v>29</v>
      </c>
      <c r="BP5" s="2"/>
      <c r="BQ5" s="24">
        <f>BQ2</f>
        <v>30</v>
      </c>
    </row>
    <row r="6" spans="1:69" x14ac:dyDescent="0.2">
      <c r="A6" s="11" t="s">
        <v>23</v>
      </c>
      <c r="B6" s="52" t="s">
        <v>21</v>
      </c>
      <c r="C6" s="52"/>
      <c r="D6" s="52"/>
      <c r="E6" s="28" t="s">
        <v>18</v>
      </c>
      <c r="F6" s="28" t="s">
        <v>24</v>
      </c>
      <c r="G6" s="1">
        <v>7</v>
      </c>
      <c r="H6" s="22" t="s">
        <v>46</v>
      </c>
      <c r="I6" s="23">
        <f>(100%+(100%-$I$12))/2</f>
        <v>0.75</v>
      </c>
      <c r="J6" s="25">
        <f t="shared" si="0"/>
        <v>5</v>
      </c>
    </row>
    <row r="7" spans="1:69" x14ac:dyDescent="0.2">
      <c r="A7" s="11" t="s">
        <v>13</v>
      </c>
      <c r="B7" s="52" t="s">
        <v>10</v>
      </c>
      <c r="C7" s="52"/>
      <c r="D7" s="52"/>
      <c r="E7" s="22" t="s">
        <v>7</v>
      </c>
      <c r="F7" s="22" t="s">
        <v>19</v>
      </c>
      <c r="G7" s="25">
        <v>1</v>
      </c>
      <c r="H7" s="22" t="s">
        <v>44</v>
      </c>
      <c r="I7" s="23">
        <v>1</v>
      </c>
      <c r="J7" s="25">
        <f t="shared" si="0"/>
        <v>1</v>
      </c>
    </row>
    <row r="8" spans="1:69" x14ac:dyDescent="0.2">
      <c r="A8" s="11" t="s">
        <v>19</v>
      </c>
      <c r="B8" s="52" t="s">
        <v>16</v>
      </c>
      <c r="C8" s="52"/>
      <c r="D8" s="52"/>
      <c r="E8" s="28" t="s">
        <v>13</v>
      </c>
      <c r="F8" s="28" t="s">
        <v>47</v>
      </c>
      <c r="G8" s="1">
        <v>3</v>
      </c>
      <c r="H8" s="22" t="s">
        <v>44</v>
      </c>
      <c r="I8" s="23">
        <v>1</v>
      </c>
      <c r="J8" s="25">
        <f t="shared" si="0"/>
        <v>3</v>
      </c>
      <c r="V8" s="24">
        <f>S2</f>
        <v>6</v>
      </c>
      <c r="W8" s="2"/>
      <c r="X8" s="24">
        <f>V8+V10</f>
        <v>9</v>
      </c>
      <c r="AA8" s="24">
        <f>X8</f>
        <v>9</v>
      </c>
      <c r="AB8" s="2"/>
      <c r="AC8" s="24">
        <f>AA8+AA10</f>
        <v>14</v>
      </c>
    </row>
    <row r="9" spans="1:69" x14ac:dyDescent="0.2">
      <c r="A9" s="11" t="s">
        <v>24</v>
      </c>
      <c r="B9" s="52" t="s">
        <v>22</v>
      </c>
      <c r="C9" s="52"/>
      <c r="D9" s="52"/>
      <c r="E9" s="28" t="s">
        <v>48</v>
      </c>
      <c r="F9" s="28" t="s">
        <v>26</v>
      </c>
      <c r="G9" s="1">
        <v>2</v>
      </c>
      <c r="H9" s="22" t="s">
        <v>46</v>
      </c>
      <c r="I9" s="23">
        <f>(100%+(100%-$I$12))/2</f>
        <v>0.75</v>
      </c>
      <c r="J9" s="25">
        <f t="shared" si="0"/>
        <v>1</v>
      </c>
      <c r="V9" s="58" t="s">
        <v>18</v>
      </c>
      <c r="W9" s="58"/>
      <c r="X9" s="58"/>
      <c r="AA9" s="58" t="s">
        <v>23</v>
      </c>
      <c r="AB9" s="58"/>
      <c r="AC9" s="58"/>
    </row>
    <row r="10" spans="1:69" x14ac:dyDescent="0.2">
      <c r="A10" s="11" t="s">
        <v>26</v>
      </c>
      <c r="B10" s="52" t="s">
        <v>25</v>
      </c>
      <c r="C10" s="52"/>
      <c r="D10" s="52"/>
      <c r="E10" s="28" t="s">
        <v>24</v>
      </c>
      <c r="F10" s="28" t="s">
        <v>28</v>
      </c>
      <c r="G10" s="1">
        <v>2</v>
      </c>
      <c r="H10" s="22" t="s">
        <v>46</v>
      </c>
      <c r="I10" s="23">
        <f>(100%+(100%-$I$12))/2</f>
        <v>0.75</v>
      </c>
      <c r="J10" s="25">
        <f t="shared" si="0"/>
        <v>1</v>
      </c>
      <c r="V10" s="26">
        <f>J5</f>
        <v>3</v>
      </c>
      <c r="W10" s="27">
        <f>X11-X8</f>
        <v>4</v>
      </c>
      <c r="X10" s="26">
        <f>AA8-X8</f>
        <v>0</v>
      </c>
      <c r="AA10" s="26">
        <f>J6</f>
        <v>5</v>
      </c>
      <c r="AB10" s="27">
        <f>AC11-AC8</f>
        <v>4</v>
      </c>
      <c r="AC10" s="26">
        <f>AF2-AC8</f>
        <v>0</v>
      </c>
    </row>
    <row r="11" spans="1:69" x14ac:dyDescent="0.2">
      <c r="A11" s="11" t="s">
        <v>28</v>
      </c>
      <c r="B11" s="52" t="s">
        <v>27</v>
      </c>
      <c r="C11" s="52"/>
      <c r="D11" s="52"/>
      <c r="E11" s="28" t="s">
        <v>26</v>
      </c>
      <c r="F11" s="28" t="s">
        <v>14</v>
      </c>
      <c r="G11" s="1">
        <v>2</v>
      </c>
      <c r="H11" s="22" t="s">
        <v>46</v>
      </c>
      <c r="I11" s="23">
        <f>(100%+(100%-$I$12))/2</f>
        <v>0.75</v>
      </c>
      <c r="J11" s="25">
        <f t="shared" si="0"/>
        <v>1</v>
      </c>
      <c r="V11" s="24">
        <f>X11-V10</f>
        <v>10</v>
      </c>
      <c r="W11" s="2"/>
      <c r="X11" s="24">
        <f>AA11</f>
        <v>13</v>
      </c>
      <c r="AA11" s="24">
        <f>AC11-AA10</f>
        <v>13</v>
      </c>
      <c r="AB11" s="2"/>
      <c r="AC11" s="24">
        <f>AF5</f>
        <v>18</v>
      </c>
    </row>
    <row r="12" spans="1:69" x14ac:dyDescent="0.2">
      <c r="A12" s="11" t="s">
        <v>8</v>
      </c>
      <c r="B12" s="52" t="s">
        <v>49</v>
      </c>
      <c r="C12" s="52"/>
      <c r="D12" s="52"/>
      <c r="E12" s="28" t="s">
        <v>19</v>
      </c>
      <c r="F12" s="28" t="s">
        <v>36</v>
      </c>
      <c r="G12" s="1">
        <v>10</v>
      </c>
      <c r="H12" s="22" t="s">
        <v>44</v>
      </c>
      <c r="I12" s="23">
        <v>0.5</v>
      </c>
      <c r="J12" s="25">
        <f t="shared" si="0"/>
        <v>20</v>
      </c>
    </row>
    <row r="13" spans="1:69" x14ac:dyDescent="0.2">
      <c r="A13" s="11" t="s">
        <v>14</v>
      </c>
      <c r="B13" s="52" t="s">
        <v>11</v>
      </c>
      <c r="C13" s="52"/>
      <c r="D13" s="52"/>
      <c r="E13" s="28" t="s">
        <v>28</v>
      </c>
      <c r="F13" s="28" t="s">
        <v>32</v>
      </c>
      <c r="G13" s="1">
        <v>3</v>
      </c>
      <c r="H13" s="22" t="s">
        <v>46</v>
      </c>
      <c r="I13" s="23">
        <f>(100%+(100%-$I$12))/2</f>
        <v>0.75</v>
      </c>
      <c r="J13" s="25">
        <f t="shared" si="0"/>
        <v>2</v>
      </c>
    </row>
    <row r="14" spans="1:69" x14ac:dyDescent="0.2">
      <c r="A14" s="11" t="s">
        <v>32</v>
      </c>
      <c r="B14" s="52" t="s">
        <v>31</v>
      </c>
      <c r="C14" s="52"/>
      <c r="D14" s="52"/>
      <c r="E14" s="28" t="s">
        <v>14</v>
      </c>
      <c r="F14" s="28" t="s">
        <v>20</v>
      </c>
      <c r="G14" s="1">
        <v>3</v>
      </c>
      <c r="H14" s="22" t="s">
        <v>46</v>
      </c>
      <c r="I14" s="23">
        <f>(100%+(100%-$I$12))/2</f>
        <v>0.75</v>
      </c>
      <c r="J14" s="25">
        <f t="shared" si="0"/>
        <v>2</v>
      </c>
      <c r="Q14" s="24">
        <f>N2</f>
        <v>5</v>
      </c>
      <c r="R14" s="2"/>
      <c r="S14" s="24">
        <f>Q14+Q16</f>
        <v>6</v>
      </c>
      <c r="V14" s="24">
        <f>S14</f>
        <v>6</v>
      </c>
      <c r="W14" s="2"/>
      <c r="X14" s="24">
        <f>V14+V16</f>
        <v>9</v>
      </c>
      <c r="AA14" s="24">
        <f>X14</f>
        <v>9</v>
      </c>
      <c r="AB14" s="2"/>
      <c r="AC14" s="24">
        <f>AA14+AA16</f>
        <v>29</v>
      </c>
    </row>
    <row r="15" spans="1:69" x14ac:dyDescent="0.2">
      <c r="A15" s="11" t="s">
        <v>20</v>
      </c>
      <c r="B15" s="52" t="s">
        <v>17</v>
      </c>
      <c r="C15" s="52"/>
      <c r="D15" s="52"/>
      <c r="E15" s="28" t="s">
        <v>32</v>
      </c>
      <c r="F15" s="28" t="s">
        <v>34</v>
      </c>
      <c r="G15" s="1">
        <v>1</v>
      </c>
      <c r="H15" s="22" t="s">
        <v>46</v>
      </c>
      <c r="I15" s="23">
        <f>(100%+(100%-$I$12))/2</f>
        <v>0.75</v>
      </c>
      <c r="J15" s="25">
        <f t="shared" si="0"/>
        <v>1</v>
      </c>
      <c r="Q15" s="58" t="s">
        <v>13</v>
      </c>
      <c r="R15" s="58"/>
      <c r="S15" s="58"/>
      <c r="V15" s="58" t="s">
        <v>19</v>
      </c>
      <c r="W15" s="58"/>
      <c r="X15" s="58"/>
      <c r="AA15" s="58" t="s">
        <v>8</v>
      </c>
      <c r="AB15" s="58"/>
      <c r="AC15" s="58"/>
    </row>
    <row r="16" spans="1:69" x14ac:dyDescent="0.2">
      <c r="A16" s="11" t="s">
        <v>34</v>
      </c>
      <c r="B16" s="52" t="s">
        <v>33</v>
      </c>
      <c r="C16" s="52"/>
      <c r="D16" s="52"/>
      <c r="E16" s="28" t="s">
        <v>20</v>
      </c>
      <c r="F16" s="28" t="s">
        <v>36</v>
      </c>
      <c r="G16" s="1">
        <v>5</v>
      </c>
      <c r="H16" s="22" t="s">
        <v>46</v>
      </c>
      <c r="I16" s="23">
        <f>(100%+(100%-$I$12))/2</f>
        <v>0.75</v>
      </c>
      <c r="J16" s="25">
        <f t="shared" si="0"/>
        <v>3</v>
      </c>
      <c r="Q16" s="26">
        <f>J7</f>
        <v>1</v>
      </c>
      <c r="R16" s="27">
        <f>S17-S14</f>
        <v>0</v>
      </c>
      <c r="S16" s="26">
        <f>V14-S14</f>
        <v>0</v>
      </c>
      <c r="V16" s="26">
        <f>J8</f>
        <v>3</v>
      </c>
      <c r="W16" s="27">
        <f>X17-X14</f>
        <v>0</v>
      </c>
      <c r="X16" s="26">
        <f>MIN(AA14,AF2)-X14</f>
        <v>0</v>
      </c>
      <c r="AA16" s="26">
        <f>J12</f>
        <v>20</v>
      </c>
      <c r="AB16" s="27">
        <f>AC17-AC14</f>
        <v>0</v>
      </c>
      <c r="AC16" s="26">
        <f>BO2-AC14</f>
        <v>0</v>
      </c>
    </row>
    <row r="17" spans="1:29" x14ac:dyDescent="0.2">
      <c r="A17" s="13" t="s">
        <v>36</v>
      </c>
      <c r="B17" s="53" t="s">
        <v>35</v>
      </c>
      <c r="C17" s="53"/>
      <c r="D17" s="53"/>
      <c r="E17" s="29" t="s">
        <v>50</v>
      </c>
      <c r="F17" s="30"/>
      <c r="G17" s="31">
        <v>1</v>
      </c>
      <c r="H17" s="29" t="s">
        <v>44</v>
      </c>
      <c r="I17" s="32">
        <v>1</v>
      </c>
      <c r="J17" s="31">
        <f t="shared" si="0"/>
        <v>1</v>
      </c>
      <c r="Q17" s="24">
        <f>S17-Q16</f>
        <v>5</v>
      </c>
      <c r="R17" s="2"/>
      <c r="S17" s="24">
        <f>V17</f>
        <v>6</v>
      </c>
      <c r="V17" s="24">
        <f>X17-V16</f>
        <v>6</v>
      </c>
      <c r="W17" s="2"/>
      <c r="X17" s="24">
        <f>MIN(AA17,AF5)</f>
        <v>9</v>
      </c>
      <c r="AA17" s="24">
        <f>AC17-AA16</f>
        <v>9</v>
      </c>
      <c r="AB17" s="2"/>
      <c r="AC17" s="24">
        <f>BO5</f>
        <v>29</v>
      </c>
    </row>
    <row r="18" spans="1:29" x14ac:dyDescent="0.2">
      <c r="G18" s="59"/>
      <c r="H18" s="59"/>
      <c r="I18" s="59"/>
    </row>
  </sheetData>
  <mergeCells count="34">
    <mergeCell ref="B1:D1"/>
    <mergeCell ref="B2:D2"/>
    <mergeCell ref="B3:D3"/>
    <mergeCell ref="L3:N3"/>
    <mergeCell ref="Q3:S3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AA15:AC15"/>
    <mergeCell ref="B16:D16"/>
    <mergeCell ref="B17:D17"/>
    <mergeCell ref="G18:I18"/>
    <mergeCell ref="B13:D13"/>
    <mergeCell ref="B14:D14"/>
    <mergeCell ref="B15:D15"/>
    <mergeCell ref="Q15:S15"/>
    <mergeCell ref="V15:X15"/>
  </mergeCells>
  <conditionalFormatting sqref="M4 R4 W4 AG4 AL4 AQ4 AV4 BA4 BF4 BK4 BP4 W10 AB10 R16 W16 AB1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8"/>
  <sheetViews>
    <sheetView zoomScale="110" zoomScaleNormal="110" workbookViewId="0">
      <pane xSplit="11" topLeftCell="L1" activePane="topRight" state="frozen"/>
      <selection pane="topRight" activeCell="AR18" sqref="AR18"/>
    </sheetView>
  </sheetViews>
  <sheetFormatPr baseColWidth="10" defaultColWidth="11.710937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hidden="1" customWidth="1" outlineLevel="1"/>
    <col min="12" max="12" width="3.5703125" customWidth="1" collapsed="1"/>
    <col min="13" max="65" width="3.5703125" customWidth="1"/>
    <col min="66" max="66" width="7.7109375" customWidth="1"/>
    <col min="67" max="67" width="8.5703125" customWidth="1"/>
    <col min="68" max="68" width="11.5703125" customWidth="1"/>
  </cols>
  <sheetData>
    <row r="1" spans="1:68" ht="43.5" x14ac:dyDescent="0.2">
      <c r="A1" s="7" t="s">
        <v>29</v>
      </c>
      <c r="B1" s="54" t="s">
        <v>30</v>
      </c>
      <c r="C1" s="54"/>
      <c r="D1" s="54"/>
      <c r="E1" s="16" t="s">
        <v>37</v>
      </c>
      <c r="F1" s="16" t="s">
        <v>38</v>
      </c>
      <c r="G1" s="17" t="s">
        <v>39</v>
      </c>
      <c r="H1" s="17" t="s">
        <v>40</v>
      </c>
      <c r="I1" s="18" t="s">
        <v>41</v>
      </c>
      <c r="J1" s="17" t="s">
        <v>42</v>
      </c>
      <c r="K1" s="17"/>
      <c r="L1" s="33">
        <v>44515</v>
      </c>
      <c r="M1" s="33">
        <v>44516</v>
      </c>
      <c r="N1" s="33">
        <v>44517</v>
      </c>
      <c r="O1" s="33">
        <v>44518</v>
      </c>
      <c r="P1" s="33">
        <v>44519</v>
      </c>
      <c r="Q1" s="33">
        <v>44520</v>
      </c>
      <c r="R1" s="33">
        <v>44521</v>
      </c>
      <c r="S1" s="33">
        <v>44522</v>
      </c>
      <c r="T1" s="33">
        <v>44523</v>
      </c>
      <c r="U1" s="33">
        <v>44524</v>
      </c>
      <c r="V1" s="33">
        <v>44525</v>
      </c>
      <c r="W1" s="33">
        <v>44526</v>
      </c>
      <c r="X1" s="33">
        <v>44527</v>
      </c>
      <c r="Y1" s="33">
        <v>44528</v>
      </c>
      <c r="Z1" s="33">
        <v>44529</v>
      </c>
      <c r="AA1" s="33">
        <v>44530</v>
      </c>
      <c r="AB1" s="33">
        <v>44531</v>
      </c>
      <c r="AC1" s="33">
        <v>44532</v>
      </c>
      <c r="AD1" s="33">
        <v>44533</v>
      </c>
      <c r="AE1" s="33">
        <v>44534</v>
      </c>
      <c r="AF1" s="33">
        <v>44535</v>
      </c>
      <c r="AG1" s="33">
        <v>44536</v>
      </c>
      <c r="AH1" s="33">
        <v>44537</v>
      </c>
      <c r="AI1" s="33">
        <v>44538</v>
      </c>
      <c r="AJ1" s="33">
        <v>44539</v>
      </c>
      <c r="AK1" s="33">
        <v>44540</v>
      </c>
      <c r="AL1" s="33">
        <v>44541</v>
      </c>
      <c r="AM1" s="33">
        <v>44542</v>
      </c>
      <c r="AN1" s="33">
        <v>44543</v>
      </c>
      <c r="AO1" s="33">
        <v>44544</v>
      </c>
      <c r="AP1" s="33">
        <v>44545</v>
      </c>
      <c r="AQ1" s="33">
        <v>44546</v>
      </c>
      <c r="AR1" s="33">
        <v>44547</v>
      </c>
      <c r="AS1" s="33">
        <v>44548</v>
      </c>
      <c r="AT1" s="33">
        <v>44549</v>
      </c>
      <c r="AU1" s="33">
        <v>44550</v>
      </c>
      <c r="AV1" s="33">
        <v>44551</v>
      </c>
      <c r="AW1" s="33">
        <v>44552</v>
      </c>
      <c r="AX1" s="33">
        <v>44553</v>
      </c>
      <c r="AY1" s="34">
        <v>44554</v>
      </c>
      <c r="AZ1" s="33">
        <v>44555</v>
      </c>
      <c r="BA1" s="33">
        <v>44556</v>
      </c>
      <c r="BB1" s="33">
        <v>44557</v>
      </c>
      <c r="BC1" s="33">
        <v>44558</v>
      </c>
      <c r="BD1" s="33">
        <v>44559</v>
      </c>
      <c r="BE1" s="33">
        <v>44560</v>
      </c>
      <c r="BF1" s="34">
        <v>44561</v>
      </c>
      <c r="BG1" s="33">
        <v>44562</v>
      </c>
      <c r="BH1" s="33">
        <v>44563</v>
      </c>
      <c r="BI1" s="33">
        <v>44564</v>
      </c>
      <c r="BJ1" s="33">
        <v>44565</v>
      </c>
      <c r="BK1" s="33">
        <v>44566</v>
      </c>
      <c r="BL1" s="34">
        <v>44567</v>
      </c>
      <c r="BM1" s="33">
        <v>44568</v>
      </c>
      <c r="BN1" s="35" t="s">
        <v>1</v>
      </c>
      <c r="BO1" s="36" t="s">
        <v>2</v>
      </c>
      <c r="BP1" s="37" t="s">
        <v>3</v>
      </c>
    </row>
    <row r="2" spans="1:68" x14ac:dyDescent="0.2">
      <c r="A2" s="9" t="s">
        <v>7</v>
      </c>
      <c r="B2" s="55" t="s">
        <v>5</v>
      </c>
      <c r="C2" s="55"/>
      <c r="D2" s="55"/>
      <c r="E2" s="19"/>
      <c r="F2" s="20" t="s">
        <v>43</v>
      </c>
      <c r="G2" s="25">
        <f>[1]Netzplan!G2</f>
        <v>5</v>
      </c>
      <c r="H2" s="25" t="str">
        <f>Netzplan!H2</f>
        <v>1</v>
      </c>
      <c r="I2" s="23">
        <f>Netzplan!I2</f>
        <v>1</v>
      </c>
      <c r="J2" s="38">
        <f t="shared" ref="J2:J8" si="0">ROUND(G2/(H2*I2),0)</f>
        <v>5</v>
      </c>
      <c r="K2" s="39">
        <f t="shared" ref="K2:K8" si="1">SUM(L2:BM2)</f>
        <v>5</v>
      </c>
      <c r="L2" s="40">
        <v>1</v>
      </c>
      <c r="M2" s="40">
        <v>1</v>
      </c>
      <c r="N2" s="40">
        <v>1</v>
      </c>
      <c r="O2" s="40">
        <v>1</v>
      </c>
      <c r="P2" s="40">
        <v>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3"/>
      <c r="AZ2" s="41"/>
      <c r="BA2" s="41"/>
      <c r="BB2" s="41"/>
      <c r="BC2" s="41"/>
      <c r="BD2" s="41"/>
      <c r="BE2" s="41"/>
      <c r="BF2" s="43"/>
      <c r="BG2" s="41"/>
      <c r="BH2" s="41"/>
      <c r="BI2" s="41"/>
      <c r="BJ2" s="41"/>
      <c r="BK2" s="41"/>
      <c r="BL2" s="43"/>
      <c r="BM2" s="12"/>
      <c r="BN2" s="35"/>
      <c r="BO2" s="36">
        <v>1</v>
      </c>
      <c r="BP2" s="37"/>
    </row>
    <row r="3" spans="1:68" x14ac:dyDescent="0.2">
      <c r="A3" s="11" t="s">
        <v>6</v>
      </c>
      <c r="B3" s="52" t="s">
        <v>4</v>
      </c>
      <c r="C3" s="52"/>
      <c r="D3" s="52"/>
      <c r="E3" s="22" t="s">
        <v>7</v>
      </c>
      <c r="F3" s="22" t="s">
        <v>45</v>
      </c>
      <c r="G3" s="25">
        <f>[1]Netzplan!G3</f>
        <v>1</v>
      </c>
      <c r="H3" s="25" t="str">
        <f>Netzplan!H3</f>
        <v>1</v>
      </c>
      <c r="I3" s="23">
        <f>Netzplan!I3</f>
        <v>1</v>
      </c>
      <c r="J3" s="38">
        <f t="shared" si="0"/>
        <v>1</v>
      </c>
      <c r="K3" s="39">
        <f t="shared" si="1"/>
        <v>1</v>
      </c>
      <c r="L3" s="41"/>
      <c r="M3" s="41"/>
      <c r="N3" s="41"/>
      <c r="O3" s="41"/>
      <c r="P3" s="41"/>
      <c r="Q3" s="41"/>
      <c r="R3" s="41"/>
      <c r="S3" s="44">
        <v>1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2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3"/>
      <c r="AZ3" s="41"/>
      <c r="BA3" s="41"/>
      <c r="BB3" s="41"/>
      <c r="BC3" s="41"/>
      <c r="BD3" s="41"/>
      <c r="BE3" s="41"/>
      <c r="BF3" s="43"/>
      <c r="BG3" s="41"/>
      <c r="BH3" s="41"/>
      <c r="BI3" s="41"/>
      <c r="BJ3" s="41"/>
      <c r="BK3" s="41"/>
      <c r="BL3" s="43"/>
      <c r="BM3" s="12"/>
      <c r="BN3" s="35">
        <v>1</v>
      </c>
      <c r="BO3" s="36"/>
      <c r="BP3" s="37"/>
    </row>
    <row r="4" spans="1:68" x14ac:dyDescent="0.2">
      <c r="A4" s="11" t="s">
        <v>12</v>
      </c>
      <c r="B4" s="52" t="s">
        <v>9</v>
      </c>
      <c r="C4" s="52"/>
      <c r="D4" s="52"/>
      <c r="E4" s="22" t="s">
        <v>6</v>
      </c>
      <c r="F4" s="22" t="s">
        <v>24</v>
      </c>
      <c r="G4" s="25">
        <f>[1]Netzplan!G4</f>
        <v>4</v>
      </c>
      <c r="H4" s="25" t="str">
        <f>Netzplan!H4</f>
        <v>1</v>
      </c>
      <c r="I4" s="23">
        <f>Netzplan!I4</f>
        <v>1</v>
      </c>
      <c r="J4" s="38">
        <f t="shared" si="0"/>
        <v>4</v>
      </c>
      <c r="K4" s="39">
        <f t="shared" si="1"/>
        <v>4</v>
      </c>
      <c r="L4" s="41"/>
      <c r="M4" s="41"/>
      <c r="N4" s="41"/>
      <c r="O4" s="41"/>
      <c r="P4" s="41"/>
      <c r="Q4" s="41"/>
      <c r="R4" s="41"/>
      <c r="S4" s="41"/>
      <c r="T4" s="44">
        <v>1</v>
      </c>
      <c r="U4" s="44">
        <v>1</v>
      </c>
      <c r="V4" s="44">
        <v>1</v>
      </c>
      <c r="W4" s="44">
        <v>1</v>
      </c>
      <c r="X4" s="41"/>
      <c r="Y4" s="41"/>
      <c r="Z4" s="41"/>
      <c r="AA4" s="41"/>
      <c r="AB4" s="41"/>
      <c r="AC4" s="41"/>
      <c r="AD4" s="42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3"/>
      <c r="AZ4" s="41"/>
      <c r="BA4" s="41"/>
      <c r="BB4" s="41"/>
      <c r="BC4" s="41"/>
      <c r="BD4" s="41"/>
      <c r="BE4" s="41"/>
      <c r="BF4" s="43"/>
      <c r="BG4" s="41"/>
      <c r="BH4" s="41"/>
      <c r="BI4" s="41"/>
      <c r="BJ4" s="41"/>
      <c r="BK4" s="41"/>
      <c r="BL4" s="43"/>
      <c r="BM4" s="12"/>
      <c r="BN4" s="35">
        <v>1</v>
      </c>
      <c r="BO4" s="36"/>
      <c r="BP4" s="37"/>
    </row>
    <row r="5" spans="1:68" x14ac:dyDescent="0.2">
      <c r="A5" s="11" t="s">
        <v>18</v>
      </c>
      <c r="B5" s="52" t="s">
        <v>15</v>
      </c>
      <c r="C5" s="52"/>
      <c r="D5" s="52"/>
      <c r="E5" s="22" t="s">
        <v>6</v>
      </c>
      <c r="F5" s="22" t="s">
        <v>23</v>
      </c>
      <c r="G5" s="25">
        <f>[1]Netzplan!G5</f>
        <v>3</v>
      </c>
      <c r="H5" s="25" t="str">
        <f>Netzplan!H5</f>
        <v>1</v>
      </c>
      <c r="I5" s="23">
        <f>Netzplan!I5</f>
        <v>1</v>
      </c>
      <c r="J5" s="38">
        <f t="shared" si="0"/>
        <v>3</v>
      </c>
      <c r="K5" s="39">
        <f t="shared" si="1"/>
        <v>3</v>
      </c>
      <c r="L5" s="41"/>
      <c r="M5" s="41"/>
      <c r="N5" s="41"/>
      <c r="O5" s="41"/>
      <c r="P5" s="41"/>
      <c r="Q5" s="41"/>
      <c r="R5" s="41"/>
      <c r="S5" s="41"/>
      <c r="T5" s="44">
        <v>1</v>
      </c>
      <c r="U5" s="44">
        <v>1</v>
      </c>
      <c r="V5" s="44">
        <v>1</v>
      </c>
      <c r="W5" s="41"/>
      <c r="X5" s="41"/>
      <c r="Y5" s="41"/>
      <c r="Z5" s="41"/>
      <c r="AA5" s="41"/>
      <c r="AB5" s="41"/>
      <c r="AC5" s="41"/>
      <c r="AD5" s="42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3"/>
      <c r="AZ5" s="41"/>
      <c r="BA5" s="41"/>
      <c r="BB5" s="41"/>
      <c r="BC5" s="41"/>
      <c r="BD5" s="41"/>
      <c r="BE5" s="41"/>
      <c r="BF5" s="43"/>
      <c r="BG5" s="41"/>
      <c r="BH5" s="41"/>
      <c r="BI5" s="41"/>
      <c r="BJ5" s="41"/>
      <c r="BK5" s="41"/>
      <c r="BL5" s="43"/>
      <c r="BM5" s="12"/>
      <c r="BN5" s="35">
        <v>1</v>
      </c>
      <c r="BO5" s="36"/>
      <c r="BP5" s="37"/>
    </row>
    <row r="6" spans="1:68" x14ac:dyDescent="0.2">
      <c r="A6" s="11" t="s">
        <v>23</v>
      </c>
      <c r="B6" s="52" t="s">
        <v>21</v>
      </c>
      <c r="C6" s="52"/>
      <c r="D6" s="52"/>
      <c r="E6" s="28" t="s">
        <v>18</v>
      </c>
      <c r="F6" s="28" t="s">
        <v>24</v>
      </c>
      <c r="G6" s="25">
        <f>[1]Netzplan!G6</f>
        <v>7</v>
      </c>
      <c r="H6" s="25" t="str">
        <f>Netzplan!H6</f>
        <v>2</v>
      </c>
      <c r="I6" s="23">
        <f>Netzplan!I6</f>
        <v>0.75</v>
      </c>
      <c r="J6" s="38">
        <f t="shared" si="0"/>
        <v>5</v>
      </c>
      <c r="K6" s="39">
        <f t="shared" si="1"/>
        <v>5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4">
        <v>1</v>
      </c>
      <c r="X6" s="41"/>
      <c r="Y6" s="41"/>
      <c r="Z6" s="44">
        <v>1</v>
      </c>
      <c r="AA6" s="44">
        <v>1</v>
      </c>
      <c r="AB6" s="44">
        <v>1</v>
      </c>
      <c r="AC6" s="44">
        <v>1</v>
      </c>
      <c r="AD6" s="45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3"/>
      <c r="AZ6" s="41"/>
      <c r="BA6" s="41"/>
      <c r="BB6" s="41"/>
      <c r="BC6" s="41"/>
      <c r="BD6" s="41"/>
      <c r="BE6" s="41"/>
      <c r="BF6" s="43"/>
      <c r="BG6" s="41"/>
      <c r="BH6" s="41"/>
      <c r="BI6" s="41"/>
      <c r="BJ6" s="41"/>
      <c r="BK6" s="41"/>
      <c r="BL6" s="43"/>
      <c r="BM6" s="12"/>
      <c r="BN6" s="35">
        <v>1</v>
      </c>
      <c r="BO6" s="36"/>
      <c r="BP6" s="37">
        <v>0.5</v>
      </c>
    </row>
    <row r="7" spans="1:68" x14ac:dyDescent="0.2">
      <c r="A7" s="11" t="s">
        <v>13</v>
      </c>
      <c r="B7" s="52" t="s">
        <v>10</v>
      </c>
      <c r="C7" s="52"/>
      <c r="D7" s="52"/>
      <c r="E7" s="22" t="s">
        <v>7</v>
      </c>
      <c r="F7" s="22" t="s">
        <v>19</v>
      </c>
      <c r="G7" s="25">
        <f>[1]Netzplan!G7</f>
        <v>1</v>
      </c>
      <c r="H7" s="25" t="str">
        <f>Netzplan!H7</f>
        <v>1</v>
      </c>
      <c r="I7" s="23">
        <f>Netzplan!I7</f>
        <v>1</v>
      </c>
      <c r="J7" s="38">
        <f t="shared" si="0"/>
        <v>1</v>
      </c>
      <c r="K7" s="39">
        <f t="shared" si="1"/>
        <v>1</v>
      </c>
      <c r="L7" s="41"/>
      <c r="M7" s="41"/>
      <c r="N7" s="41"/>
      <c r="O7" s="41"/>
      <c r="P7" s="41"/>
      <c r="Q7" s="41"/>
      <c r="R7" s="41"/>
      <c r="S7" s="40">
        <v>1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2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3"/>
      <c r="AZ7" s="41"/>
      <c r="BA7" s="41"/>
      <c r="BB7" s="41"/>
      <c r="BC7" s="41"/>
      <c r="BD7" s="41"/>
      <c r="BE7" s="41"/>
      <c r="BF7" s="43"/>
      <c r="BG7" s="41"/>
      <c r="BH7" s="41"/>
      <c r="BI7" s="41"/>
      <c r="BJ7" s="41"/>
      <c r="BK7" s="41"/>
      <c r="BL7" s="43"/>
      <c r="BM7" s="12"/>
      <c r="BN7" s="35"/>
      <c r="BO7" s="36">
        <v>1</v>
      </c>
      <c r="BP7" s="37"/>
    </row>
    <row r="8" spans="1:68" x14ac:dyDescent="0.2">
      <c r="A8" s="11" t="s">
        <v>19</v>
      </c>
      <c r="B8" s="52" t="s">
        <v>16</v>
      </c>
      <c r="C8" s="52"/>
      <c r="D8" s="52"/>
      <c r="E8" s="28" t="s">
        <v>13</v>
      </c>
      <c r="F8" s="28" t="s">
        <v>47</v>
      </c>
      <c r="G8" s="25">
        <f>[1]Netzplan!G8</f>
        <v>3</v>
      </c>
      <c r="H8" s="25" t="str">
        <f>Netzplan!H8</f>
        <v>1</v>
      </c>
      <c r="I8" s="23">
        <f>Netzplan!I8</f>
        <v>1</v>
      </c>
      <c r="J8" s="38">
        <f t="shared" si="0"/>
        <v>3</v>
      </c>
      <c r="K8" s="39">
        <f t="shared" si="1"/>
        <v>3</v>
      </c>
      <c r="L8" s="41"/>
      <c r="M8" s="41"/>
      <c r="N8" s="41"/>
      <c r="O8" s="41"/>
      <c r="P8" s="41"/>
      <c r="Q8" s="41"/>
      <c r="R8" s="41"/>
      <c r="S8" s="41"/>
      <c r="T8" s="40">
        <v>1</v>
      </c>
      <c r="U8" s="40">
        <v>1</v>
      </c>
      <c r="V8" s="40">
        <v>1</v>
      </c>
      <c r="W8" s="41"/>
      <c r="X8" s="41"/>
      <c r="Y8" s="41"/>
      <c r="Z8" s="41"/>
      <c r="AA8" s="41"/>
      <c r="AB8" s="41"/>
      <c r="AC8" s="41"/>
      <c r="AD8" s="42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3"/>
      <c r="AZ8" s="41"/>
      <c r="BA8" s="41"/>
      <c r="BB8" s="41"/>
      <c r="BC8" s="41"/>
      <c r="BD8" s="41"/>
      <c r="BE8" s="41"/>
      <c r="BF8" s="43"/>
      <c r="BG8" s="41"/>
      <c r="BH8" s="41"/>
      <c r="BI8" s="41"/>
      <c r="BJ8" s="41"/>
      <c r="BK8" s="41"/>
      <c r="BL8" s="43"/>
      <c r="BM8" s="12"/>
      <c r="BN8" s="35"/>
      <c r="BO8" s="36">
        <v>1</v>
      </c>
      <c r="BP8" s="37"/>
    </row>
    <row r="9" spans="1:68" x14ac:dyDescent="0.2">
      <c r="A9" s="11"/>
      <c r="B9" s="60" t="s">
        <v>51</v>
      </c>
      <c r="C9" s="60"/>
      <c r="D9" s="60"/>
      <c r="E9" s="28"/>
      <c r="F9" s="28"/>
      <c r="G9" s="25"/>
      <c r="H9" s="25"/>
      <c r="I9" s="23"/>
      <c r="J9" s="38"/>
      <c r="K9" s="39"/>
      <c r="L9" s="41"/>
      <c r="M9" s="41"/>
      <c r="N9" s="41"/>
      <c r="O9" s="41"/>
      <c r="P9" s="41"/>
      <c r="Q9" s="41"/>
      <c r="R9" s="41"/>
      <c r="S9" s="41"/>
      <c r="W9" s="41"/>
      <c r="X9" s="41"/>
      <c r="Y9" s="41"/>
      <c r="Z9" s="41"/>
      <c r="AA9" s="41"/>
      <c r="AB9" s="41"/>
      <c r="AC9" s="41"/>
      <c r="AD9" s="42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3"/>
      <c r="AZ9" s="41"/>
      <c r="BA9" s="41"/>
      <c r="BB9" s="41"/>
      <c r="BC9" s="41"/>
      <c r="BD9" s="41"/>
      <c r="BE9" s="41"/>
      <c r="BF9" s="43"/>
      <c r="BG9" s="41"/>
      <c r="BH9" s="41"/>
      <c r="BI9" s="41"/>
      <c r="BJ9" s="41"/>
      <c r="BK9" s="41"/>
      <c r="BL9" s="43"/>
      <c r="BM9" s="12"/>
      <c r="BN9" s="35"/>
      <c r="BO9" s="36"/>
      <c r="BP9" s="37"/>
    </row>
    <row r="10" spans="1:68" x14ac:dyDescent="0.2">
      <c r="A10" s="11" t="s">
        <v>24</v>
      </c>
      <c r="B10" s="52" t="s">
        <v>22</v>
      </c>
      <c r="C10" s="52"/>
      <c r="D10" s="52"/>
      <c r="E10" s="28" t="s">
        <v>48</v>
      </c>
      <c r="F10" s="28" t="s">
        <v>26</v>
      </c>
      <c r="G10" s="25">
        <f>[1]Netzplan!G9</f>
        <v>2</v>
      </c>
      <c r="H10" s="25" t="str">
        <f>Netzplan!H9</f>
        <v>2</v>
      </c>
      <c r="I10" s="23">
        <f>Netzplan!I9</f>
        <v>0.75</v>
      </c>
      <c r="J10" s="38">
        <f t="shared" ref="J10:J18" si="2">ROUND(G10/(H10*I10),0)</f>
        <v>1</v>
      </c>
      <c r="K10" s="39">
        <f t="shared" ref="K10:K18" si="3">SUM(L10:BM10)</f>
        <v>1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4"/>
      <c r="AA10" s="44"/>
      <c r="AB10" s="44"/>
      <c r="AC10" s="44"/>
      <c r="AD10" s="46"/>
      <c r="AE10" s="41"/>
      <c r="AF10" s="41"/>
      <c r="AG10" s="44">
        <v>1</v>
      </c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3"/>
      <c r="AZ10" s="41"/>
      <c r="BA10" s="41"/>
      <c r="BB10" s="41"/>
      <c r="BC10" s="41"/>
      <c r="BD10" s="41"/>
      <c r="BE10" s="41"/>
      <c r="BF10" s="43"/>
      <c r="BG10" s="41"/>
      <c r="BH10" s="41"/>
      <c r="BI10" s="41"/>
      <c r="BJ10" s="41"/>
      <c r="BK10" s="41"/>
      <c r="BL10" s="43"/>
      <c r="BM10" s="12"/>
      <c r="BN10" s="35"/>
      <c r="BO10" s="36">
        <v>1</v>
      </c>
      <c r="BP10" s="37">
        <v>0.5</v>
      </c>
    </row>
    <row r="11" spans="1:68" x14ac:dyDescent="0.2">
      <c r="A11" s="11" t="s">
        <v>26</v>
      </c>
      <c r="B11" s="52" t="s">
        <v>25</v>
      </c>
      <c r="C11" s="52"/>
      <c r="D11" s="52"/>
      <c r="E11" s="28" t="s">
        <v>24</v>
      </c>
      <c r="F11" s="28" t="s">
        <v>28</v>
      </c>
      <c r="G11" s="25">
        <f>[1]Netzplan!G10</f>
        <v>2</v>
      </c>
      <c r="H11" s="25" t="str">
        <f>Netzplan!H10</f>
        <v>2</v>
      </c>
      <c r="I11" s="23">
        <f>Netzplan!I10</f>
        <v>0.75</v>
      </c>
      <c r="J11" s="38">
        <f t="shared" si="2"/>
        <v>1</v>
      </c>
      <c r="K11" s="39">
        <f t="shared" si="3"/>
        <v>1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2"/>
      <c r="AE11" s="41"/>
      <c r="AF11" s="41"/>
      <c r="AH11" s="41">
        <v>1</v>
      </c>
      <c r="AI11" s="44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3"/>
      <c r="AZ11" s="41"/>
      <c r="BA11" s="41"/>
      <c r="BB11" s="41"/>
      <c r="BC11" s="41"/>
      <c r="BD11" s="41"/>
      <c r="BE11" s="41"/>
      <c r="BF11" s="43"/>
      <c r="BG11" s="41"/>
      <c r="BH11" s="41"/>
      <c r="BI11" s="41"/>
      <c r="BJ11" s="41"/>
      <c r="BK11" s="41"/>
      <c r="BL11" s="43"/>
      <c r="BM11" s="12"/>
      <c r="BN11" s="35"/>
      <c r="BO11" s="36">
        <v>1</v>
      </c>
      <c r="BP11" s="37">
        <v>0.5</v>
      </c>
    </row>
    <row r="12" spans="1:68" x14ac:dyDescent="0.2">
      <c r="A12" s="11" t="s">
        <v>28</v>
      </c>
      <c r="B12" s="52" t="s">
        <v>27</v>
      </c>
      <c r="C12" s="52"/>
      <c r="D12" s="52"/>
      <c r="E12" s="28" t="s">
        <v>26</v>
      </c>
      <c r="F12" s="28" t="s">
        <v>14</v>
      </c>
      <c r="G12" s="25">
        <f>[1]Netzplan!G11</f>
        <v>2</v>
      </c>
      <c r="H12" s="25" t="str">
        <f>Netzplan!H11</f>
        <v>2</v>
      </c>
      <c r="I12" s="23">
        <f>Netzplan!I11</f>
        <v>0.75</v>
      </c>
      <c r="J12" s="38">
        <f t="shared" si="2"/>
        <v>1</v>
      </c>
      <c r="K12" s="39">
        <f t="shared" si="3"/>
        <v>1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2"/>
      <c r="AE12" s="41"/>
      <c r="AF12" s="41"/>
      <c r="AH12" s="41"/>
      <c r="AI12" s="41">
        <v>1</v>
      </c>
      <c r="AJ12" s="44"/>
      <c r="AK12" s="44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3"/>
      <c r="AZ12" s="41"/>
      <c r="BA12" s="41"/>
      <c r="BB12" s="41"/>
      <c r="BC12" s="41"/>
      <c r="BD12" s="41"/>
      <c r="BE12" s="41"/>
      <c r="BF12" s="43"/>
      <c r="BG12" s="41"/>
      <c r="BH12" s="41"/>
      <c r="BI12" s="41"/>
      <c r="BJ12" s="41"/>
      <c r="BK12" s="41"/>
      <c r="BL12" s="43"/>
      <c r="BM12" s="12"/>
      <c r="BN12" s="35"/>
      <c r="BO12" s="36">
        <v>1</v>
      </c>
      <c r="BP12" s="37">
        <v>0.5</v>
      </c>
    </row>
    <row r="13" spans="1:68" x14ac:dyDescent="0.2">
      <c r="A13" s="11" t="s">
        <v>8</v>
      </c>
      <c r="B13" s="52" t="s">
        <v>49</v>
      </c>
      <c r="C13" s="52"/>
      <c r="D13" s="52"/>
      <c r="E13" s="28" t="s">
        <v>19</v>
      </c>
      <c r="F13" s="28" t="s">
        <v>36</v>
      </c>
      <c r="G13" s="25">
        <f>[1]Netzplan!G12</f>
        <v>10</v>
      </c>
      <c r="H13" s="25" t="str">
        <f>Netzplan!H12</f>
        <v>1</v>
      </c>
      <c r="I13" s="23">
        <f>Netzplan!I12</f>
        <v>0.5</v>
      </c>
      <c r="J13" s="38">
        <f t="shared" si="2"/>
        <v>20</v>
      </c>
      <c r="K13" s="39">
        <f t="shared" si="3"/>
        <v>20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0">
        <v>1</v>
      </c>
      <c r="X13" s="41"/>
      <c r="Y13" s="41"/>
      <c r="Z13" s="40">
        <v>1</v>
      </c>
      <c r="AA13" s="40">
        <v>1</v>
      </c>
      <c r="AB13" s="40">
        <v>1</v>
      </c>
      <c r="AC13" s="40">
        <v>1</v>
      </c>
      <c r="AD13" s="47">
        <v>1</v>
      </c>
      <c r="AE13" s="41"/>
      <c r="AF13" s="41"/>
      <c r="AG13" s="40">
        <v>1</v>
      </c>
      <c r="AH13" s="40">
        <v>1</v>
      </c>
      <c r="AI13" s="40">
        <v>1</v>
      </c>
      <c r="AJ13" s="40">
        <v>1</v>
      </c>
      <c r="AK13" s="40">
        <v>1</v>
      </c>
      <c r="AL13" s="41"/>
      <c r="AM13" s="41"/>
      <c r="AN13" s="40">
        <v>1</v>
      </c>
      <c r="AO13" s="40">
        <v>1</v>
      </c>
      <c r="AP13" s="40">
        <v>1</v>
      </c>
      <c r="AQ13" s="40">
        <v>1</v>
      </c>
      <c r="AR13" s="40">
        <v>1</v>
      </c>
      <c r="AS13" s="41"/>
      <c r="AT13" s="41"/>
      <c r="AU13" s="40">
        <v>1</v>
      </c>
      <c r="AV13" s="40">
        <v>1</v>
      </c>
      <c r="AW13" s="40">
        <v>1</v>
      </c>
      <c r="AX13" s="40">
        <v>1</v>
      </c>
      <c r="AY13" s="43"/>
      <c r="AZ13" s="41"/>
      <c r="BA13" s="41"/>
      <c r="BB13" s="41"/>
      <c r="BC13" s="41"/>
      <c r="BD13" s="41"/>
      <c r="BE13" s="41"/>
      <c r="BF13" s="43"/>
      <c r="BG13" s="41"/>
      <c r="BH13" s="41"/>
      <c r="BI13" s="48"/>
      <c r="BJ13" s="41"/>
      <c r="BK13" s="41"/>
      <c r="BL13" s="43"/>
      <c r="BM13" s="12"/>
      <c r="BN13" s="35"/>
      <c r="BO13" s="36"/>
      <c r="BP13" s="37">
        <v>0.5</v>
      </c>
    </row>
    <row r="14" spans="1:68" x14ac:dyDescent="0.2">
      <c r="A14" s="11" t="s">
        <v>14</v>
      </c>
      <c r="B14" s="52" t="s">
        <v>11</v>
      </c>
      <c r="C14" s="52"/>
      <c r="D14" s="52"/>
      <c r="E14" s="28" t="s">
        <v>28</v>
      </c>
      <c r="F14" s="28" t="s">
        <v>32</v>
      </c>
      <c r="G14" s="25">
        <f>[1]Netzplan!G13</f>
        <v>3</v>
      </c>
      <c r="H14" s="25" t="str">
        <f>Netzplan!H13</f>
        <v>2</v>
      </c>
      <c r="I14" s="23">
        <f>Netzplan!I13</f>
        <v>0.75</v>
      </c>
      <c r="J14" s="38">
        <f t="shared" si="2"/>
        <v>2</v>
      </c>
      <c r="K14" s="39">
        <f t="shared" si="3"/>
        <v>2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2"/>
      <c r="AE14" s="41"/>
      <c r="AF14" s="41"/>
      <c r="AG14" s="41"/>
      <c r="AH14" s="41"/>
      <c r="AJ14" s="41">
        <v>1</v>
      </c>
      <c r="AK14" s="41">
        <v>1</v>
      </c>
      <c r="AL14" s="41"/>
      <c r="AM14" s="41"/>
      <c r="AN14" s="44"/>
      <c r="AO14" s="44"/>
      <c r="AP14" s="44"/>
      <c r="AQ14" s="44"/>
      <c r="AR14" s="44"/>
      <c r="AS14" s="41"/>
      <c r="AT14" s="41"/>
      <c r="AU14" s="41"/>
      <c r="AV14" s="41"/>
      <c r="AW14" s="41"/>
      <c r="AX14" s="41"/>
      <c r="AY14" s="43"/>
      <c r="AZ14" s="41"/>
      <c r="BA14" s="41"/>
      <c r="BB14" s="41"/>
      <c r="BC14" s="41"/>
      <c r="BD14" s="41"/>
      <c r="BE14" s="41"/>
      <c r="BF14" s="43"/>
      <c r="BG14" s="41"/>
      <c r="BH14" s="41"/>
      <c r="BI14" s="41"/>
      <c r="BJ14" s="41"/>
      <c r="BK14" s="41"/>
      <c r="BL14" s="43"/>
      <c r="BM14" s="12"/>
      <c r="BN14" s="35"/>
      <c r="BO14" s="36">
        <v>1</v>
      </c>
      <c r="BP14" s="37">
        <v>0.5</v>
      </c>
    </row>
    <row r="15" spans="1:68" x14ac:dyDescent="0.2">
      <c r="A15" s="11" t="s">
        <v>32</v>
      </c>
      <c r="B15" s="52" t="s">
        <v>31</v>
      </c>
      <c r="C15" s="52"/>
      <c r="D15" s="52"/>
      <c r="E15" s="28" t="s">
        <v>14</v>
      </c>
      <c r="F15" s="28" t="s">
        <v>20</v>
      </c>
      <c r="G15" s="25">
        <f>[1]Netzplan!G14</f>
        <v>3</v>
      </c>
      <c r="H15" s="25" t="str">
        <f>Netzplan!H14</f>
        <v>2</v>
      </c>
      <c r="I15" s="23">
        <f>Netzplan!I14</f>
        <v>0.75</v>
      </c>
      <c r="J15" s="38">
        <f t="shared" si="2"/>
        <v>2</v>
      </c>
      <c r="K15" s="39">
        <f t="shared" si="3"/>
        <v>2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2"/>
      <c r="AE15" s="41"/>
      <c r="AF15" s="41"/>
      <c r="AG15" s="41"/>
      <c r="AH15" s="41"/>
      <c r="AI15" s="41"/>
      <c r="AJ15" s="41"/>
      <c r="AL15" s="41"/>
      <c r="AM15" s="41"/>
      <c r="AN15" s="41">
        <v>1</v>
      </c>
      <c r="AO15" s="41">
        <v>1</v>
      </c>
      <c r="AP15" s="48"/>
      <c r="AQ15" s="44"/>
      <c r="AR15" s="44"/>
      <c r="AS15" s="41"/>
      <c r="AT15" s="41"/>
      <c r="AU15" s="44"/>
      <c r="AV15" s="44"/>
      <c r="AW15" s="44"/>
      <c r="AX15" s="41"/>
      <c r="AY15" s="43"/>
      <c r="AZ15" s="41"/>
      <c r="BA15" s="41"/>
      <c r="BB15" s="41"/>
      <c r="BC15" s="41"/>
      <c r="BD15" s="41"/>
      <c r="BE15" s="41"/>
      <c r="BF15" s="43"/>
      <c r="BG15" s="41"/>
      <c r="BH15" s="41"/>
      <c r="BI15" s="41"/>
      <c r="BJ15" s="41"/>
      <c r="BK15" s="41"/>
      <c r="BL15" s="43"/>
      <c r="BM15" s="12"/>
      <c r="BN15" s="35"/>
      <c r="BO15" s="36">
        <v>1</v>
      </c>
      <c r="BP15" s="37">
        <v>0.5</v>
      </c>
    </row>
    <row r="16" spans="1:68" x14ac:dyDescent="0.2">
      <c r="A16" s="11" t="s">
        <v>20</v>
      </c>
      <c r="B16" s="52" t="s">
        <v>17</v>
      </c>
      <c r="C16" s="52"/>
      <c r="D16" s="52"/>
      <c r="E16" s="28" t="s">
        <v>32</v>
      </c>
      <c r="F16" s="28" t="s">
        <v>34</v>
      </c>
      <c r="G16" s="25">
        <f>[1]Netzplan!G15</f>
        <v>1</v>
      </c>
      <c r="H16" s="25" t="str">
        <f>Netzplan!H15</f>
        <v>2</v>
      </c>
      <c r="I16" s="23">
        <f>Netzplan!I15</f>
        <v>0.75</v>
      </c>
      <c r="J16" s="38">
        <f t="shared" si="2"/>
        <v>1</v>
      </c>
      <c r="K16" s="39">
        <f t="shared" si="3"/>
        <v>1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Q16" s="41"/>
      <c r="AR16" s="41">
        <v>1</v>
      </c>
      <c r="AS16" s="41"/>
      <c r="AT16" s="41"/>
      <c r="AU16" s="41"/>
      <c r="AV16" s="44"/>
      <c r="AW16" s="41"/>
      <c r="AX16" s="41"/>
      <c r="AY16" s="43"/>
      <c r="AZ16" s="41"/>
      <c r="BA16" s="41"/>
      <c r="BB16" s="41"/>
      <c r="BC16" s="41"/>
      <c r="BD16" s="41"/>
      <c r="BE16" s="41"/>
      <c r="BF16" s="43"/>
      <c r="BG16" s="41"/>
      <c r="BH16" s="41"/>
      <c r="BI16" s="41"/>
      <c r="BJ16" s="41"/>
      <c r="BK16" s="41"/>
      <c r="BL16" s="43"/>
      <c r="BM16" s="12"/>
      <c r="BN16" s="35"/>
      <c r="BO16" s="36">
        <v>1</v>
      </c>
      <c r="BP16" s="37">
        <v>0.5</v>
      </c>
    </row>
    <row r="17" spans="1:68" x14ac:dyDescent="0.2">
      <c r="A17" s="11" t="s">
        <v>34</v>
      </c>
      <c r="B17" s="52" t="s">
        <v>33</v>
      </c>
      <c r="C17" s="52"/>
      <c r="D17" s="52"/>
      <c r="E17" s="28" t="s">
        <v>20</v>
      </c>
      <c r="F17" s="28" t="s">
        <v>36</v>
      </c>
      <c r="G17" s="25">
        <f>[1]Netzplan!G16</f>
        <v>5</v>
      </c>
      <c r="H17" s="25" t="str">
        <f>Netzplan!H16</f>
        <v>2</v>
      </c>
      <c r="I17" s="23">
        <f>Netzplan!I16</f>
        <v>0.75</v>
      </c>
      <c r="J17" s="38">
        <f t="shared" si="2"/>
        <v>3</v>
      </c>
      <c r="K17" s="39">
        <f t="shared" si="3"/>
        <v>3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S17" s="41"/>
      <c r="AT17" s="41"/>
      <c r="AU17" s="41">
        <v>1</v>
      </c>
      <c r="AV17">
        <v>1</v>
      </c>
      <c r="AW17" s="41">
        <v>1</v>
      </c>
      <c r="AX17" s="44"/>
      <c r="AY17" s="43"/>
      <c r="AZ17" s="41"/>
      <c r="BA17" s="41"/>
      <c r="BB17" s="44"/>
      <c r="BC17" s="44"/>
      <c r="BD17" s="44"/>
      <c r="BE17" s="41"/>
      <c r="BF17" s="43"/>
      <c r="BG17" s="41"/>
      <c r="BH17" s="41"/>
      <c r="BI17" s="41"/>
      <c r="BJ17" s="48"/>
      <c r="BK17" s="41"/>
      <c r="BL17" s="43"/>
      <c r="BM17" s="12"/>
      <c r="BN17" s="35"/>
      <c r="BO17" s="36">
        <v>1</v>
      </c>
      <c r="BP17" s="37">
        <v>0.5</v>
      </c>
    </row>
    <row r="18" spans="1:68" x14ac:dyDescent="0.2">
      <c r="A18" s="13" t="s">
        <v>36</v>
      </c>
      <c r="B18" s="53" t="s">
        <v>35</v>
      </c>
      <c r="C18" s="53"/>
      <c r="D18" s="53"/>
      <c r="E18" s="29" t="s">
        <v>50</v>
      </c>
      <c r="F18" s="30"/>
      <c r="G18" s="31">
        <f>[1]Netzplan!G17</f>
        <v>1</v>
      </c>
      <c r="H18" s="25" t="str">
        <f>Netzplan!H17</f>
        <v>1</v>
      </c>
      <c r="I18" s="23">
        <f>Netzplan!I17</f>
        <v>1</v>
      </c>
      <c r="J18" s="38">
        <f t="shared" si="2"/>
        <v>1</v>
      </c>
      <c r="K18" s="39">
        <f t="shared" si="3"/>
        <v>1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50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51"/>
      <c r="AZ18" s="49"/>
      <c r="BA18" s="49"/>
      <c r="BB18" s="40">
        <v>1</v>
      </c>
      <c r="BC18" s="44"/>
      <c r="BD18" s="49"/>
      <c r="BE18" s="49"/>
      <c r="BF18" s="51"/>
      <c r="BG18" s="49"/>
      <c r="BH18" s="49"/>
      <c r="BI18" s="49"/>
      <c r="BJ18" s="49"/>
      <c r="BK18" s="49"/>
      <c r="BL18" s="51"/>
      <c r="BM18" s="14"/>
      <c r="BN18" s="35"/>
      <c r="BO18" s="36">
        <v>1</v>
      </c>
      <c r="BP18" s="37"/>
    </row>
  </sheetData>
  <mergeCells count="1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6:D16"/>
    <mergeCell ref="B17:D17"/>
    <mergeCell ref="B18:D18"/>
    <mergeCell ref="B11:D11"/>
    <mergeCell ref="B12:D12"/>
    <mergeCell ref="B13:D13"/>
    <mergeCell ref="B14:D14"/>
    <mergeCell ref="B15:D15"/>
  </mergeCells>
  <conditionalFormatting sqref="K2:K18">
    <cfRule type="expression" dxfId="2" priority="4">
      <formula>IF(K2&lt;&gt;J2,TRUE())</formula>
    </cfRule>
  </conditionalFormatting>
  <conditionalFormatting sqref="L1:BM8 L9:S9 W9:BM9 L10:AC10 AE10:BM10 AH11:BM12 L11:AF13 AI13:BA13 BF13:BH13 BJ13:BM13 L13:AH15 AJ14:AN14 AP14:BM14 AO14:AO15 AI15:AJ15 AL15:AN15 AQ15:BM15 L16:AN16 AQ16:AT16 AV16:BM16 L17:AO17 AS17:AU17 AW17:BI17 BK17:BM17 L18:BM18">
    <cfRule type="expression" dxfId="1" priority="2">
      <formula>IF(OR(WEEKDAY(L$1)=7,WEEKDAY(L$1)=1),1,0)</formula>
    </cfRule>
  </conditionalFormatting>
  <conditionalFormatting sqref="L2:BM8 L9:S9 W9:BM9 L10:AC10 AE10:BM10 L11:AF12 AH11:BM12 L13:BM13 L14:AH14 AJ14:BM14 L15:AJ15 AL15:BM15 L16:AN16 AQ16:BM16 L17:AO17 AS17:BM17 L18:BM18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2021-11-17T07:59:26Z</dcterms:created>
  <dcterms:modified xsi:type="dcterms:W3CDTF">2023-09-14T06:57:23Z</dcterms:modified>
  <dc:language>de-DE</dc:language>
</cp:coreProperties>
</file>