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bi\OneDrive - Estudiantes ITCR\Tercer Semestre\Analisis de algoritmos\Proyectos\Proyecto_1\PrograAnalisis\"/>
    </mc:Choice>
  </mc:AlternateContent>
  <xr:revisionPtr revIDLastSave="168" documentId="8_{5856E10B-D51E-4E7B-BE57-4D0688C99A4E}" xr6:coauthVersionLast="44" xr6:coauthVersionMax="44" xr10:uidLastSave="{8210D3CD-5234-4902-992C-31C039BA3A45}"/>
  <bookViews>
    <workbookView xWindow="-110" yWindow="-110" windowWidth="19420" windowHeight="10420" activeTab="1" xr2:uid="{687355B6-691C-459C-84A2-8829175F955A}"/>
  </bookViews>
  <sheets>
    <sheet name="Arboles" sheetId="1" r:id="rId1"/>
    <sheet name="Graf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9" i="1"/>
  <c r="H18" i="1"/>
  <c r="H14" i="1"/>
  <c r="L14" i="1"/>
  <c r="L15" i="1"/>
  <c r="H17" i="2"/>
  <c r="I17" i="2"/>
  <c r="I18" i="1"/>
  <c r="I8" i="2" l="1"/>
  <c r="J8" i="2"/>
  <c r="K8" i="2"/>
  <c r="L8" i="2"/>
  <c r="H8" i="2"/>
  <c r="J17" i="2"/>
  <c r="K17" i="2"/>
  <c r="L17" i="2"/>
  <c r="L13" i="2"/>
  <c r="L14" i="2"/>
  <c r="L15" i="2"/>
  <c r="L16" i="2"/>
  <c r="K13" i="2"/>
  <c r="K14" i="2"/>
  <c r="K15" i="2"/>
  <c r="K16" i="2"/>
  <c r="J13" i="2"/>
  <c r="J14" i="2"/>
  <c r="J15" i="2"/>
  <c r="J16" i="2"/>
  <c r="L12" i="2"/>
  <c r="K12" i="2"/>
  <c r="J12" i="2"/>
  <c r="I13" i="2"/>
  <c r="I14" i="2"/>
  <c r="I15" i="2"/>
  <c r="I16" i="2"/>
  <c r="I12" i="2"/>
  <c r="H16" i="2"/>
  <c r="H15" i="2"/>
  <c r="H14" i="2"/>
  <c r="H13" i="2"/>
  <c r="H12" i="2"/>
  <c r="L4" i="2"/>
  <c r="L5" i="2"/>
  <c r="L6" i="2"/>
  <c r="L7" i="2"/>
  <c r="K4" i="2"/>
  <c r="K5" i="2"/>
  <c r="K6" i="2"/>
  <c r="K7" i="2"/>
  <c r="J4" i="2"/>
  <c r="J5" i="2"/>
  <c r="J6" i="2"/>
  <c r="J7" i="2"/>
  <c r="I4" i="2"/>
  <c r="I5" i="2"/>
  <c r="I6" i="2"/>
  <c r="I7" i="2"/>
  <c r="L3" i="2"/>
  <c r="K3" i="2"/>
  <c r="J3" i="2"/>
  <c r="I3" i="2"/>
  <c r="H7" i="2"/>
  <c r="H3" i="2"/>
  <c r="J9" i="1"/>
  <c r="K9" i="1"/>
  <c r="I9" i="1"/>
  <c r="L16" i="1"/>
  <c r="L17" i="1"/>
  <c r="L13" i="1"/>
  <c r="K13" i="1"/>
  <c r="K14" i="1"/>
  <c r="K15" i="1"/>
  <c r="K16" i="1"/>
  <c r="K17" i="1"/>
  <c r="K18" i="1"/>
  <c r="J13" i="1"/>
  <c r="J14" i="1"/>
  <c r="J15" i="1"/>
  <c r="J16" i="1"/>
  <c r="J17" i="1"/>
  <c r="J18" i="1"/>
  <c r="I13" i="1"/>
  <c r="I14" i="1"/>
  <c r="I15" i="1"/>
  <c r="I16" i="1"/>
  <c r="I17" i="1"/>
  <c r="H17" i="1"/>
  <c r="H16" i="1"/>
  <c r="H15" i="1"/>
  <c r="H13" i="1"/>
  <c r="K5" i="1"/>
  <c r="K6" i="1"/>
  <c r="K7" i="1"/>
  <c r="K8" i="1"/>
  <c r="K4" i="1"/>
  <c r="J5" i="1"/>
  <c r="J6" i="1"/>
  <c r="J7" i="1"/>
  <c r="J8" i="1"/>
  <c r="J4" i="1"/>
  <c r="I6" i="1"/>
  <c r="I7" i="1"/>
  <c r="I8" i="1"/>
  <c r="I5" i="1"/>
  <c r="I4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<sst xmlns="http://schemas.openxmlformats.org/spreadsheetml/2006/main" count="90" uniqueCount="40">
  <si>
    <t>Tamaño</t>
  </si>
  <si>
    <t>Asignaciones</t>
  </si>
  <si>
    <t>Comparaciones</t>
  </si>
  <si>
    <t>lineas</t>
  </si>
  <si>
    <t>tiempo</t>
  </si>
  <si>
    <t>Talla</t>
  </si>
  <si>
    <t>Factor talla</t>
  </si>
  <si>
    <t>Factor Asig</t>
  </si>
  <si>
    <t>Factor Comp</t>
  </si>
  <si>
    <t>Factor Cantidad de líneas ejecutadas</t>
  </si>
  <si>
    <t>Factor Tiempo de ejecución</t>
  </si>
  <si>
    <t>De 100 a 500</t>
  </si>
  <si>
    <t>De 500 a 1000</t>
  </si>
  <si>
    <t>De 1000 a 2000</t>
  </si>
  <si>
    <t>De 2000 a 4000</t>
  </si>
  <si>
    <t>De 4000 a 5000</t>
  </si>
  <si>
    <t>De 500 a 5000</t>
  </si>
  <si>
    <t>De 1000 a 5000</t>
  </si>
  <si>
    <t>De 5000 a 10000</t>
  </si>
  <si>
    <t>De 10000 a 20000</t>
  </si>
  <si>
    <t>De 20000 a 40000</t>
  </si>
  <si>
    <t>De 40000 a 50000</t>
  </si>
  <si>
    <t>De 5000 a 50000</t>
  </si>
  <si>
    <t>5000/1000</t>
  </si>
  <si>
    <t>10000/5000</t>
  </si>
  <si>
    <t>20000/10000</t>
  </si>
  <si>
    <t>40000/20000</t>
  </si>
  <si>
    <t>50000/40000</t>
  </si>
  <si>
    <t>50000/5000</t>
  </si>
  <si>
    <t>100/500</t>
  </si>
  <si>
    <t>500/1000</t>
  </si>
  <si>
    <t>1000/2000</t>
  </si>
  <si>
    <t>2000/4000</t>
  </si>
  <si>
    <t>4000/5000</t>
  </si>
  <si>
    <t>5000/5000</t>
  </si>
  <si>
    <t>Algoritmo en profundidad de arboles</t>
  </si>
  <si>
    <t>Algoritmo e anchura de arboles</t>
  </si>
  <si>
    <t>Algoritmo en profundidad grafos</t>
  </si>
  <si>
    <t>Algoritmo en anchura grafos</t>
  </si>
  <si>
    <t>500/5000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</si>
</sst>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FF20-9A78-4139-8B94-B8EC5196C174}">
  <dimension ref="A1:L21"/>
  <sheetViews>
    <sheetView topLeftCell="A3" workbookViewId="0">
      <selection activeCell="H9" sqref="H9"/>
    </sheetView>
  </sheetViews>
  <sheetFormatPr defaultRowHeight="14.5" x14ac:dyDescent="0.35"/>
  <cols>
    <col min="2" max="2" width="10.81640625" bestFit="1" customWidth="1"/>
    <col min="3" max="3" width="13" bestFit="1" customWidth="1"/>
    <col min="6" max="6" width="15.26953125" bestFit="1" customWidth="1"/>
    <col min="7" max="7" width="11.453125" bestFit="1" customWidth="1"/>
    <col min="12" max="12" width="15.90625" customWidth="1"/>
  </cols>
  <sheetData>
    <row r="1" spans="1:12" s="9" customFormat="1" ht="15" thickBot="1" x14ac:dyDescent="0.4">
      <c r="A1" s="9" t="s">
        <v>35</v>
      </c>
    </row>
    <row r="2" spans="1:12" ht="70.5" thickBot="1" x14ac:dyDescent="0.4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</row>
    <row r="3" spans="1:12" ht="16" thickBot="1" x14ac:dyDescent="0.4">
      <c r="A3" s="1"/>
      <c r="B3" s="2"/>
      <c r="C3" s="2"/>
      <c r="D3" s="2"/>
      <c r="E3" s="2"/>
      <c r="F3" s="2"/>
    </row>
    <row r="4" spans="1:12" ht="16" thickBot="1" x14ac:dyDescent="0.4">
      <c r="A4" s="1">
        <v>1000</v>
      </c>
      <c r="B4" s="3">
        <v>2002</v>
      </c>
      <c r="C4" s="3">
        <v>1002</v>
      </c>
      <c r="D4" s="3">
        <v>4006</v>
      </c>
      <c r="F4" s="8" t="s">
        <v>17</v>
      </c>
      <c r="G4" t="s">
        <v>23</v>
      </c>
      <c r="H4">
        <f>5000/1000</f>
        <v>5</v>
      </c>
      <c r="I4">
        <f>B5/B4</f>
        <v>4.9960039960039957</v>
      </c>
      <c r="J4">
        <f>C5/C4</f>
        <v>4.992015968063872</v>
      </c>
      <c r="K4">
        <f>D5/D4</f>
        <v>4.9940089865202193</v>
      </c>
    </row>
    <row r="5" spans="1:12" ht="16" thickBot="1" x14ac:dyDescent="0.4">
      <c r="A5" s="2">
        <v>5000</v>
      </c>
      <c r="B5" s="4">
        <v>10002</v>
      </c>
      <c r="C5" s="4">
        <v>5002</v>
      </c>
      <c r="D5" s="4">
        <v>20006</v>
      </c>
      <c r="F5" s="8" t="s">
        <v>18</v>
      </c>
      <c r="G5" t="s">
        <v>24</v>
      </c>
      <c r="H5">
        <f>10000/5000</f>
        <v>2</v>
      </c>
      <c r="I5">
        <f>B6/B5</f>
        <v>1.9998000399920015</v>
      </c>
      <c r="J5">
        <f t="shared" ref="J5:J18" si="0">C6/C5</f>
        <v>1.9996001599360256</v>
      </c>
      <c r="K5">
        <f t="shared" ref="K5:L18" si="1">D6/D5</f>
        <v>1.9997000899730082</v>
      </c>
    </row>
    <row r="6" spans="1:12" ht="16" thickBot="1" x14ac:dyDescent="0.4">
      <c r="A6" s="2">
        <v>10000</v>
      </c>
      <c r="B6" s="4">
        <v>20002</v>
      </c>
      <c r="C6" s="4">
        <v>10002</v>
      </c>
      <c r="D6" s="4">
        <v>40006</v>
      </c>
      <c r="F6" s="8" t="s">
        <v>19</v>
      </c>
      <c r="G6" t="s">
        <v>25</v>
      </c>
      <c r="H6">
        <f>20000/10000</f>
        <v>2</v>
      </c>
      <c r="I6">
        <f t="shared" ref="I6:I18" si="2">B7/B6</f>
        <v>1.9999000099990001</v>
      </c>
      <c r="J6">
        <f t="shared" si="0"/>
        <v>1.9998000399920015</v>
      </c>
      <c r="K6">
        <f t="shared" si="1"/>
        <v>1.9998500224966256</v>
      </c>
    </row>
    <row r="7" spans="1:12" ht="16" thickBot="1" x14ac:dyDescent="0.4">
      <c r="A7" s="2">
        <v>20000</v>
      </c>
      <c r="B7" s="4">
        <v>40002</v>
      </c>
      <c r="C7" s="4">
        <v>20002</v>
      </c>
      <c r="D7" s="4">
        <v>80006</v>
      </c>
      <c r="F7" s="8" t="s">
        <v>20</v>
      </c>
      <c r="G7" t="s">
        <v>26</v>
      </c>
      <c r="H7">
        <f>40000/20000</f>
        <v>2</v>
      </c>
      <c r="I7">
        <f t="shared" si="2"/>
        <v>1.9999500024998751</v>
      </c>
      <c r="J7">
        <f t="shared" si="0"/>
        <v>1.9999000099990001</v>
      </c>
      <c r="K7">
        <f t="shared" si="1"/>
        <v>1.9999250056245781</v>
      </c>
    </row>
    <row r="8" spans="1:12" ht="16" thickBot="1" x14ac:dyDescent="0.4">
      <c r="A8" s="2">
        <v>40000</v>
      </c>
      <c r="B8" s="4">
        <v>80002</v>
      </c>
      <c r="C8" s="4">
        <v>40002</v>
      </c>
      <c r="D8" s="4">
        <v>160006</v>
      </c>
      <c r="F8" s="8" t="s">
        <v>21</v>
      </c>
      <c r="G8" t="s">
        <v>27</v>
      </c>
      <c r="H8">
        <f>50000/40000</f>
        <v>1.25</v>
      </c>
      <c r="I8">
        <f t="shared" si="2"/>
        <v>1.2499937501562461</v>
      </c>
      <c r="J8">
        <f t="shared" si="0"/>
        <v>1.2499875006249688</v>
      </c>
      <c r="K8">
        <f t="shared" si="1"/>
        <v>1.2499906253515494</v>
      </c>
    </row>
    <row r="9" spans="1:12" ht="16" thickBot="1" x14ac:dyDescent="0.4">
      <c r="A9" s="2">
        <v>50000</v>
      </c>
      <c r="B9" s="4">
        <v>100002</v>
      </c>
      <c r="C9" s="4">
        <v>50002</v>
      </c>
      <c r="D9" s="4">
        <v>200006</v>
      </c>
      <c r="F9" s="8" t="s">
        <v>22</v>
      </c>
      <c r="G9" t="s">
        <v>28</v>
      </c>
      <c r="H9">
        <f>50000/5000</f>
        <v>10</v>
      </c>
      <c r="I9">
        <f>B9/B5</f>
        <v>9.9982003599280151</v>
      </c>
      <c r="J9">
        <f t="shared" ref="J9:K9" si="3">C9/C5</f>
        <v>9.9964014394242309</v>
      </c>
      <c r="K9">
        <f t="shared" si="3"/>
        <v>9.997300809757073</v>
      </c>
    </row>
    <row r="10" spans="1:12" s="9" customFormat="1" x14ac:dyDescent="0.35">
      <c r="A10" s="9" t="s">
        <v>36</v>
      </c>
    </row>
    <row r="11" spans="1:12" ht="15" thickBot="1" x14ac:dyDescent="0.4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12" ht="16" thickBot="1" x14ac:dyDescent="0.4">
      <c r="A12" s="1"/>
      <c r="B12" s="2"/>
      <c r="C12" s="2"/>
      <c r="D12" s="2"/>
      <c r="E12" s="2"/>
      <c r="F12" s="4"/>
      <c r="G12" s="4"/>
      <c r="H12" s="4"/>
    </row>
    <row r="13" spans="1:12" ht="16" thickBot="1" x14ac:dyDescent="0.4">
      <c r="A13" s="1">
        <v>1000</v>
      </c>
      <c r="B13" s="3">
        <v>18026</v>
      </c>
      <c r="C13" s="3">
        <v>3013</v>
      </c>
      <c r="D13" s="3">
        <v>27036</v>
      </c>
      <c r="E13" s="3">
        <v>16</v>
      </c>
      <c r="F13" s="8" t="s">
        <v>17</v>
      </c>
      <c r="G13" t="s">
        <v>23</v>
      </c>
      <c r="H13">
        <f>5000/1000</f>
        <v>5</v>
      </c>
      <c r="I13">
        <f t="shared" si="2"/>
        <v>4.9942305558637523</v>
      </c>
      <c r="J13">
        <f t="shared" si="0"/>
        <v>4.9827414537006307</v>
      </c>
      <c r="K13">
        <f t="shared" si="1"/>
        <v>4.9946737683089211</v>
      </c>
      <c r="L13">
        <f t="shared" si="1"/>
        <v>0.9375</v>
      </c>
    </row>
    <row r="14" spans="1:12" ht="16" thickBot="1" x14ac:dyDescent="0.4">
      <c r="A14" s="2">
        <v>5000</v>
      </c>
      <c r="B14" s="4">
        <v>90026</v>
      </c>
      <c r="C14" s="4">
        <v>15013</v>
      </c>
      <c r="D14" s="4">
        <v>135036</v>
      </c>
      <c r="E14" s="4">
        <v>15</v>
      </c>
      <c r="F14" s="8" t="s">
        <v>18</v>
      </c>
      <c r="G14" t="s">
        <v>24</v>
      </c>
      <c r="H14">
        <f>10000/5000</f>
        <v>2</v>
      </c>
      <c r="I14">
        <f t="shared" si="2"/>
        <v>1.9997111945437984</v>
      </c>
      <c r="J14">
        <f t="shared" si="0"/>
        <v>1.9991340837940452</v>
      </c>
      <c r="K14">
        <f t="shared" si="1"/>
        <v>1.9997334044254866</v>
      </c>
      <c r="L14">
        <f>E15/E14</f>
        <v>0</v>
      </c>
    </row>
    <row r="15" spans="1:12" ht="16" thickBot="1" x14ac:dyDescent="0.4">
      <c r="A15" s="2">
        <v>10000</v>
      </c>
      <c r="B15" s="4">
        <v>180026</v>
      </c>
      <c r="C15" s="4">
        <v>30013</v>
      </c>
      <c r="D15" s="4">
        <v>270036</v>
      </c>
      <c r="E15" s="4">
        <v>0</v>
      </c>
      <c r="F15" s="8" t="s">
        <v>19</v>
      </c>
      <c r="G15" t="s">
        <v>25</v>
      </c>
      <c r="H15">
        <f>20000/10000</f>
        <v>2</v>
      </c>
      <c r="I15">
        <f t="shared" si="2"/>
        <v>1.9998555764167398</v>
      </c>
      <c r="J15">
        <f t="shared" si="0"/>
        <v>1.9995668543631093</v>
      </c>
      <c r="K15">
        <f t="shared" si="1"/>
        <v>1.9998666844420745</v>
      </c>
      <c r="L15" t="e">
        <f>E16/E15</f>
        <v>#DIV/0!</v>
      </c>
    </row>
    <row r="16" spans="1:12" ht="16" thickBot="1" x14ac:dyDescent="0.4">
      <c r="A16" s="2">
        <v>20000</v>
      </c>
      <c r="B16" s="4">
        <v>360026</v>
      </c>
      <c r="C16" s="4">
        <v>60013</v>
      </c>
      <c r="D16" s="4">
        <v>540036</v>
      </c>
      <c r="E16" s="4">
        <v>0</v>
      </c>
      <c r="F16" s="8" t="s">
        <v>20</v>
      </c>
      <c r="G16" t="s">
        <v>26</v>
      </c>
      <c r="H16">
        <f>40000/20000</f>
        <v>2</v>
      </c>
      <c r="I16">
        <f t="shared" si="2"/>
        <v>1.9999277829934505</v>
      </c>
      <c r="J16">
        <f t="shared" si="0"/>
        <v>1.9997833802676086</v>
      </c>
      <c r="K16">
        <f t="shared" si="1"/>
        <v>1.9999333377774815</v>
      </c>
      <c r="L16" t="e">
        <f t="shared" si="1"/>
        <v>#DIV/0!</v>
      </c>
    </row>
    <row r="17" spans="1:12" ht="16" thickBot="1" x14ac:dyDescent="0.4">
      <c r="A17" s="2">
        <v>40000</v>
      </c>
      <c r="B17" s="4">
        <v>720026</v>
      </c>
      <c r="C17" s="4">
        <v>120013</v>
      </c>
      <c r="D17" s="4">
        <v>1080036</v>
      </c>
      <c r="E17" s="4">
        <v>16</v>
      </c>
      <c r="F17" s="8" t="s">
        <v>21</v>
      </c>
      <c r="G17" t="s">
        <v>27</v>
      </c>
      <c r="H17">
        <f>50000/40000</f>
        <v>1.25</v>
      </c>
      <c r="I17">
        <f t="shared" si="2"/>
        <v>1.2499909725482135</v>
      </c>
      <c r="J17">
        <f t="shared" si="0"/>
        <v>1.2499729196003766</v>
      </c>
      <c r="K17">
        <f t="shared" si="1"/>
        <v>1.2499916669444351</v>
      </c>
      <c r="L17">
        <f t="shared" si="1"/>
        <v>0</v>
      </c>
    </row>
    <row r="18" spans="1:12" ht="16" thickBot="1" x14ac:dyDescent="0.4">
      <c r="A18" s="2">
        <v>50000</v>
      </c>
      <c r="B18" s="4">
        <v>900026</v>
      </c>
      <c r="C18" s="4">
        <v>150013</v>
      </c>
      <c r="D18" s="4">
        <v>1350036</v>
      </c>
      <c r="E18" s="4">
        <v>0</v>
      </c>
      <c r="F18" s="8" t="s">
        <v>22</v>
      </c>
      <c r="G18" t="s">
        <v>28</v>
      </c>
      <c r="H18">
        <f>50000/5000</f>
        <v>10</v>
      </c>
      <c r="I18">
        <f>B19/B18</f>
        <v>0</v>
      </c>
      <c r="J18">
        <f t="shared" si="0"/>
        <v>0</v>
      </c>
      <c r="K18">
        <f t="shared" si="1"/>
        <v>0</v>
      </c>
    </row>
    <row r="20" spans="1:12" ht="15" thickBot="1" x14ac:dyDescent="0.4"/>
    <row r="21" spans="1:12" ht="15" thickBot="1" x14ac:dyDescent="0.4">
      <c r="C21" s="3"/>
      <c r="D21" s="4"/>
      <c r="E21" s="4"/>
      <c r="F21" s="4"/>
      <c r="G21" s="4"/>
      <c r="H21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C830-B74C-41D2-8B54-8A3B3A117083}">
  <dimension ref="A1:L19"/>
  <sheetViews>
    <sheetView tabSelected="1" topLeftCell="A2" workbookViewId="0">
      <selection activeCell="H7" sqref="H7"/>
    </sheetView>
  </sheetViews>
  <sheetFormatPr defaultRowHeight="14.5" x14ac:dyDescent="0.35"/>
  <cols>
    <col min="2" max="2" width="12.26953125" customWidth="1"/>
    <col min="3" max="3" width="12.90625" customWidth="1"/>
    <col min="4" max="4" width="9.6328125" bestFit="1" customWidth="1"/>
    <col min="6" max="6" width="15.26953125" bestFit="1" customWidth="1"/>
  </cols>
  <sheetData>
    <row r="1" spans="1:12" s="9" customFormat="1" ht="15" thickBot="1" x14ac:dyDescent="0.4">
      <c r="A1" s="9" t="s">
        <v>37</v>
      </c>
    </row>
    <row r="2" spans="1:12" ht="70.5" thickBot="1" x14ac:dyDescent="0.4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</row>
    <row r="3" spans="1:12" ht="16" thickBot="1" x14ac:dyDescent="0.4">
      <c r="A3" s="1">
        <v>100</v>
      </c>
      <c r="B3" s="3">
        <v>20202</v>
      </c>
      <c r="C3" s="3">
        <v>20203</v>
      </c>
      <c r="D3" s="3">
        <v>40304</v>
      </c>
      <c r="E3" s="3">
        <v>1</v>
      </c>
      <c r="F3" s="8" t="s">
        <v>11</v>
      </c>
      <c r="G3" t="s">
        <v>29</v>
      </c>
      <c r="H3">
        <f>100/500</f>
        <v>0.2</v>
      </c>
      <c r="I3">
        <f>B4/B3</f>
        <v>24.799623799623799</v>
      </c>
      <c r="J3">
        <f>C4/C3</f>
        <v>24.798445775379893</v>
      </c>
      <c r="K3">
        <f>D4/D3</f>
        <v>24.848749503771337</v>
      </c>
      <c r="L3">
        <f>E4/E3</f>
        <v>5</v>
      </c>
    </row>
    <row r="4" spans="1:12" ht="16" thickBot="1" x14ac:dyDescent="0.4">
      <c r="A4" s="2">
        <v>500</v>
      </c>
      <c r="B4" s="4">
        <v>501002</v>
      </c>
      <c r="C4" s="4">
        <v>501003</v>
      </c>
      <c r="D4" s="4">
        <v>1001504</v>
      </c>
      <c r="E4" s="4">
        <v>5</v>
      </c>
      <c r="F4" s="8" t="s">
        <v>12</v>
      </c>
      <c r="G4" t="s">
        <v>30</v>
      </c>
      <c r="H4">
        <f>500/1000</f>
        <v>0.5</v>
      </c>
      <c r="I4">
        <f t="shared" ref="I4:I7" si="0">B5/B4</f>
        <v>3.9959960239679684</v>
      </c>
      <c r="J4">
        <f t="shared" ref="J4:J7" si="1">C5/C4</f>
        <v>3.9959900439717928</v>
      </c>
      <c r="K4">
        <f t="shared" ref="K4:K7" si="2">D5/D4</f>
        <v>3.9969925232450394</v>
      </c>
      <c r="L4">
        <f t="shared" ref="L4:L7" si="3">E5/E4</f>
        <v>2</v>
      </c>
    </row>
    <row r="5" spans="1:12" ht="16" thickBot="1" x14ac:dyDescent="0.4">
      <c r="A5" s="2">
        <v>1000</v>
      </c>
      <c r="B5" s="4">
        <v>2002002</v>
      </c>
      <c r="C5" s="4">
        <v>2002003</v>
      </c>
      <c r="D5" s="4">
        <v>4003004</v>
      </c>
      <c r="E5" s="4">
        <v>10</v>
      </c>
      <c r="F5" s="8" t="s">
        <v>13</v>
      </c>
      <c r="G5" t="s">
        <v>31</v>
      </c>
      <c r="H5">
        <f>1000/2000</f>
        <v>0.5</v>
      </c>
      <c r="I5">
        <f t="shared" si="0"/>
        <v>3.9979990029979988</v>
      </c>
      <c r="J5">
        <f t="shared" si="1"/>
        <v>3.9979975054982435</v>
      </c>
      <c r="K5">
        <f t="shared" si="2"/>
        <v>3.9984981279059428</v>
      </c>
      <c r="L5">
        <f t="shared" si="3"/>
        <v>2.8</v>
      </c>
    </row>
    <row r="6" spans="1:12" ht="16" thickBot="1" x14ac:dyDescent="0.4">
      <c r="A6" s="2">
        <v>2000</v>
      </c>
      <c r="B6" s="4">
        <v>8004002</v>
      </c>
      <c r="C6" s="4">
        <v>8004003</v>
      </c>
      <c r="D6" s="4">
        <v>16006004</v>
      </c>
      <c r="E6" s="4">
        <v>28</v>
      </c>
      <c r="F6" s="8" t="s">
        <v>14</v>
      </c>
      <c r="G6" t="s">
        <v>32</v>
      </c>
      <c r="H6">
        <f>2000/4000</f>
        <v>0.5</v>
      </c>
      <c r="I6">
        <f t="shared" si="0"/>
        <v>3.9989997503748751</v>
      </c>
      <c r="J6">
        <f t="shared" si="1"/>
        <v>3.9989993756873905</v>
      </c>
      <c r="K6">
        <f t="shared" si="2"/>
        <v>3.9992495316132621</v>
      </c>
      <c r="L6">
        <f t="shared" si="3"/>
        <v>3.1785714285714284</v>
      </c>
    </row>
    <row r="7" spans="1:12" ht="16" thickBot="1" x14ac:dyDescent="0.4">
      <c r="A7" s="2">
        <v>4000</v>
      </c>
      <c r="B7" s="4">
        <v>32008002</v>
      </c>
      <c r="C7" s="4">
        <v>32008003</v>
      </c>
      <c r="D7" s="4">
        <v>64012004</v>
      </c>
      <c r="E7" s="4">
        <v>89</v>
      </c>
      <c r="F7" s="8" t="s">
        <v>15</v>
      </c>
      <c r="G7" t="s">
        <v>33</v>
      </c>
      <c r="H7">
        <f>4000/5000</f>
        <v>0.8</v>
      </c>
      <c r="I7">
        <f t="shared" si="0"/>
        <v>1.5624218593837877</v>
      </c>
      <c r="J7">
        <f t="shared" si="1"/>
        <v>1.5624218418124991</v>
      </c>
      <c r="K7">
        <f t="shared" si="2"/>
        <v>1.5624413820882721</v>
      </c>
      <c r="L7">
        <f t="shared" si="3"/>
        <v>1.7865168539325842</v>
      </c>
    </row>
    <row r="8" spans="1:12" ht="16" thickBot="1" x14ac:dyDescent="0.4">
      <c r="A8" s="2">
        <v>5000</v>
      </c>
      <c r="B8" s="4">
        <v>50010002</v>
      </c>
      <c r="C8" s="4">
        <v>50010003</v>
      </c>
      <c r="D8" s="4">
        <v>100015004</v>
      </c>
      <c r="E8" s="4">
        <v>159</v>
      </c>
      <c r="F8" s="8" t="s">
        <v>16</v>
      </c>
      <c r="G8" t="s">
        <v>34</v>
      </c>
      <c r="H8">
        <f>A8/A4</f>
        <v>10</v>
      </c>
      <c r="I8">
        <f t="shared" ref="I8:L8" si="4">B8/B4</f>
        <v>99.819964790559723</v>
      </c>
      <c r="J8">
        <f t="shared" si="4"/>
        <v>99.819767546302117</v>
      </c>
      <c r="K8">
        <f t="shared" si="4"/>
        <v>99.864807329776013</v>
      </c>
      <c r="L8">
        <f t="shared" si="4"/>
        <v>31.8</v>
      </c>
    </row>
    <row r="10" spans="1:12" s="9" customFormat="1" ht="15" thickBot="1" x14ac:dyDescent="0.4">
      <c r="A10" s="9" t="s">
        <v>38</v>
      </c>
    </row>
    <row r="11" spans="1:12" ht="70.5" thickBot="1" x14ac:dyDescent="0.4">
      <c r="A11" s="7" t="s">
        <v>0</v>
      </c>
      <c r="B11" s="7" t="s">
        <v>1</v>
      </c>
      <c r="C11" s="7" t="s">
        <v>2</v>
      </c>
      <c r="D11" s="7" t="s">
        <v>3</v>
      </c>
      <c r="E11" s="7" t="s">
        <v>4</v>
      </c>
      <c r="G11" s="5" t="s">
        <v>5</v>
      </c>
      <c r="H11" s="6" t="s">
        <v>6</v>
      </c>
      <c r="I11" s="6" t="s">
        <v>7</v>
      </c>
      <c r="J11" s="6" t="s">
        <v>8</v>
      </c>
      <c r="K11" s="6" t="s">
        <v>9</v>
      </c>
      <c r="L11" s="6" t="s">
        <v>10</v>
      </c>
    </row>
    <row r="12" spans="1:12" ht="16" thickBot="1" x14ac:dyDescent="0.4">
      <c r="A12" s="1">
        <v>100</v>
      </c>
      <c r="B12" s="3">
        <v>10203</v>
      </c>
      <c r="C12" s="3">
        <v>10204</v>
      </c>
      <c r="D12" s="3">
        <v>20407</v>
      </c>
      <c r="E12" s="3">
        <v>1</v>
      </c>
      <c r="F12" s="8" t="s">
        <v>11</v>
      </c>
      <c r="G12" t="s">
        <v>29</v>
      </c>
      <c r="H12">
        <f>100/500</f>
        <v>0.2</v>
      </c>
      <c r="I12">
        <f>B13/B12</f>
        <v>24.600901695579733</v>
      </c>
      <c r="J12">
        <f>C13/C12</f>
        <v>24.598588788710309</v>
      </c>
      <c r="K12">
        <f>D13/D12</f>
        <v>24.599745185475573</v>
      </c>
      <c r="L12">
        <f>E13/E12</f>
        <v>7</v>
      </c>
    </row>
    <row r="13" spans="1:12" ht="16" thickBot="1" x14ac:dyDescent="0.4">
      <c r="A13" s="2">
        <v>500</v>
      </c>
      <c r="B13" s="4">
        <v>251003</v>
      </c>
      <c r="C13" s="4">
        <v>251004</v>
      </c>
      <c r="D13" s="4">
        <v>502007</v>
      </c>
      <c r="E13" s="4">
        <v>7</v>
      </c>
      <c r="F13" s="8" t="s">
        <v>12</v>
      </c>
      <c r="G13" t="s">
        <v>30</v>
      </c>
      <c r="H13">
        <f>500/1000</f>
        <v>0.5</v>
      </c>
      <c r="I13">
        <f t="shared" ref="I13:I16" si="5">B14/B13</f>
        <v>3.9919961116002596</v>
      </c>
      <c r="J13">
        <f t="shared" ref="J13:J16" si="6">C14/C13</f>
        <v>3.9919841914869885</v>
      </c>
      <c r="K13">
        <f t="shared" ref="K13:K16" si="7">D14/D13</f>
        <v>3.9919901515317515</v>
      </c>
      <c r="L13">
        <f t="shared" ref="L13:L16" si="8">E14/E13</f>
        <v>1.4285714285714286</v>
      </c>
    </row>
    <row r="14" spans="1:12" ht="16" thickBot="1" x14ac:dyDescent="0.4">
      <c r="A14" s="2">
        <v>1000</v>
      </c>
      <c r="B14" s="4">
        <v>1002003</v>
      </c>
      <c r="C14" s="4">
        <v>1002004</v>
      </c>
      <c r="D14" s="4">
        <v>2004007</v>
      </c>
      <c r="E14" s="4">
        <v>10</v>
      </c>
      <c r="F14" s="8" t="s">
        <v>13</v>
      </c>
      <c r="G14" t="s">
        <v>31</v>
      </c>
      <c r="H14">
        <f>1000/2000</f>
        <v>0.5</v>
      </c>
      <c r="I14">
        <f t="shared" si="5"/>
        <v>3.9959990139750081</v>
      </c>
      <c r="J14">
        <f t="shared" si="6"/>
        <v>3.9959960239679684</v>
      </c>
      <c r="K14">
        <f t="shared" si="7"/>
        <v>3.995997518970742</v>
      </c>
      <c r="L14">
        <f t="shared" si="8"/>
        <v>2.9</v>
      </c>
    </row>
    <row r="15" spans="1:12" ht="16" thickBot="1" x14ac:dyDescent="0.4">
      <c r="A15" s="2">
        <v>2000</v>
      </c>
      <c r="B15" s="4">
        <v>4004003</v>
      </c>
      <c r="C15" s="4">
        <v>4004004</v>
      </c>
      <c r="D15" s="4">
        <v>8008007</v>
      </c>
      <c r="E15" s="4">
        <v>29</v>
      </c>
      <c r="F15" s="8" t="s">
        <v>14</v>
      </c>
      <c r="G15" t="s">
        <v>32</v>
      </c>
      <c r="H15">
        <f>2000/4000</f>
        <v>0.5</v>
      </c>
      <c r="I15">
        <f t="shared" si="5"/>
        <v>3.9979997517484378</v>
      </c>
      <c r="J15">
        <f t="shared" si="6"/>
        <v>3.9979990029979988</v>
      </c>
      <c r="K15">
        <f t="shared" si="7"/>
        <v>3.9979993773731715</v>
      </c>
      <c r="L15">
        <f t="shared" si="8"/>
        <v>3.3103448275862069</v>
      </c>
    </row>
    <row r="16" spans="1:12" ht="16" thickBot="1" x14ac:dyDescent="0.4">
      <c r="A16" s="2">
        <v>4000</v>
      </c>
      <c r="B16" s="4">
        <v>16008003</v>
      </c>
      <c r="C16" s="4">
        <v>16008004</v>
      </c>
      <c r="D16" s="4">
        <v>32016007</v>
      </c>
      <c r="E16" s="4">
        <v>96</v>
      </c>
      <c r="F16" s="8" t="s">
        <v>15</v>
      </c>
      <c r="G16" t="s">
        <v>33</v>
      </c>
      <c r="H16">
        <f>4000/5000</f>
        <v>0.8</v>
      </c>
      <c r="I16">
        <f t="shared" si="5"/>
        <v>1.5623437226992023</v>
      </c>
      <c r="J16">
        <f t="shared" si="6"/>
        <v>1.562343687570293</v>
      </c>
      <c r="K16">
        <f t="shared" si="7"/>
        <v>0.78117186818456152</v>
      </c>
      <c r="L16">
        <f t="shared" si="8"/>
        <v>1.6666666666666667</v>
      </c>
    </row>
    <row r="17" spans="1:12" ht="16" thickBot="1" x14ac:dyDescent="0.4">
      <c r="A17" s="2">
        <v>5000</v>
      </c>
      <c r="B17" s="4">
        <v>25010003</v>
      </c>
      <c r="C17" s="4">
        <v>25010004</v>
      </c>
      <c r="D17" s="4">
        <v>25010004</v>
      </c>
      <c r="E17" s="4">
        <v>160</v>
      </c>
      <c r="F17" s="8" t="s">
        <v>16</v>
      </c>
      <c r="G17" t="s">
        <v>39</v>
      </c>
      <c r="H17">
        <f>A17/A13</f>
        <v>10</v>
      </c>
      <c r="I17">
        <f>B17/B13</f>
        <v>99.640255295753434</v>
      </c>
      <c r="J17">
        <f t="shared" ref="J17:L17" si="9">C17/C13</f>
        <v>99.639862312951195</v>
      </c>
      <c r="K17">
        <f t="shared" si="9"/>
        <v>49.820030397982499</v>
      </c>
      <c r="L17">
        <f t="shared" si="9"/>
        <v>22.857142857142858</v>
      </c>
    </row>
    <row r="18" spans="1:12" ht="15" thickBot="1" x14ac:dyDescent="0.4"/>
    <row r="19" spans="1:12" ht="15" thickBot="1" x14ac:dyDescent="0.4">
      <c r="C19" s="3"/>
      <c r="D19" s="4"/>
      <c r="E19" s="4"/>
      <c r="F19" s="4"/>
      <c r="G19" s="4"/>
      <c r="H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ACF04A7F9B864F984482D74838982E" ma:contentTypeVersion="11" ma:contentTypeDescription="Crear nuevo documento." ma:contentTypeScope="" ma:versionID="01ce5369a3ac08619175b5eb44cafd27">
  <xsd:schema xmlns:xsd="http://www.w3.org/2001/XMLSchema" xmlns:xs="http://www.w3.org/2001/XMLSchema" xmlns:p="http://schemas.microsoft.com/office/2006/metadata/properties" xmlns:ns3="eb33805b-88a9-40a3-8f3b-568156ed15a3" xmlns:ns4="12a5a582-01dc-4045-9dc8-16a1cba1a373" targetNamespace="http://schemas.microsoft.com/office/2006/metadata/properties" ma:root="true" ma:fieldsID="fbd813bb7b0415f5f6f29809dbf5f7b4" ns3:_="" ns4:_="">
    <xsd:import namespace="eb33805b-88a9-40a3-8f3b-568156ed15a3"/>
    <xsd:import namespace="12a5a582-01dc-4045-9dc8-16a1cba1a3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3805b-88a9-40a3-8f3b-568156ed1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5a582-01dc-4045-9dc8-16a1cba1a3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431A87-2540-4DED-83A4-193F0A54EB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3805b-88a9-40a3-8f3b-568156ed15a3"/>
    <ds:schemaRef ds:uri="12a5a582-01dc-4045-9dc8-16a1cba1a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B3B8D0-AE41-46F9-9C28-90B1A91F38FE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12a5a582-01dc-4045-9dc8-16a1cba1a373"/>
    <ds:schemaRef ds:uri="http://purl.org/dc/terms/"/>
    <ds:schemaRef ds:uri="http://schemas.microsoft.com/office/infopath/2007/PartnerControls"/>
    <ds:schemaRef ds:uri="eb33805b-88a9-40a3-8f3b-568156ed15a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368A743-DB7E-46CA-8AF6-F2FE011949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Arboles</vt:lpstr>
      <vt:lpstr>Grafos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Ð¥LAИA SANCHO</dc:creator>
  <cp:lastModifiedBy>Eduardo Binns</cp:lastModifiedBy>
  <dcterms:created xsi:type="dcterms:W3CDTF">2020-05-10T05:50:46Z</dcterms:created>
  <dcterms:modified xsi:type="dcterms:W3CDTF">2020-05-10T19:00:06Z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0x010100D3ACF04A7F9B864F984482D74838982E</vt:lpwstr>
  </property>
</Properties>
</file>