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icema\OneDrive\Escritorio\Carpetas\Mohawk\Courses\Analytics for Business Decision Making (386)\Semester 1\Excel for business\Assignments\Assignment 7 Basic Dashboard\"/>
    </mc:Choice>
  </mc:AlternateContent>
  <xr:revisionPtr revIDLastSave="0" documentId="13_ncr:1_{19F108E2-4353-4092-B730-1D61B3C83935}" xr6:coauthVersionLast="47" xr6:coauthVersionMax="47" xr10:uidLastSave="{00000000-0000-0000-0000-000000000000}"/>
  <bookViews>
    <workbookView xWindow="-120" yWindow="-120" windowWidth="29040" windowHeight="16440" activeTab="3" xr2:uid="{0971606F-A9CE-4948-B2CD-7145A82656DD}"/>
  </bookViews>
  <sheets>
    <sheet name="Original Data" sheetId="1" r:id="rId1"/>
    <sheet name="Cleaned Data" sheetId="2" r:id="rId2"/>
    <sheet name="Summaries" sheetId="3" r:id="rId3"/>
    <sheet name="Dashboard" sheetId="4" r:id="rId4"/>
    <sheet name="Documentation" sheetId="5" r:id="rId5"/>
  </sheets>
  <definedNames>
    <definedName name="_xlcn.WorksheetConnection_INFO10258F23Assignment9SebastianRincon.xlsxTable331" hidden="1">Table33[]</definedName>
    <definedName name="CurrYear">#REF!</definedName>
    <definedName name="Slicer_Account">#N/A</definedName>
    <definedName name="Slicer_Year">#N/A</definedName>
  </definedNames>
  <calcPr calcId="191029"/>
  <pivotCaches>
    <pivotCache cacheId="15" r:id="rId6"/>
    <pivotCache cacheId="1513" r:id="rId7"/>
  </pivotCaches>
  <extLst>
    <ext xmlns:x14="http://schemas.microsoft.com/office/spreadsheetml/2009/9/main" uri="{876F7934-8845-4945-9796-88D515C7AA90}">
      <x14:pivotCaches>
        <pivotCache cacheId="1197"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1510" r:id="rId11"/>
        <pivotCache cacheId="1516" r:id="rId12"/>
        <pivotCache cacheId="1519" r:id="rId13"/>
      </x15:pivotCaches>
    </ext>
    <ext xmlns:x15="http://schemas.microsoft.com/office/spreadsheetml/2010/11/main" uri="{983426D0-5260-488c-9760-48F4B6AC55F4}">
      <x15:pivotTableReferences>
        <x15:pivotTableReference r:id="rId14"/>
        <x15:pivotTableReference r:id="rId15"/>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3" name="Table33" connection="WorksheetConnection_INFO10258 F23 Assignment 9 Sebastian Rincon.xlsx!Table3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 i="2" l="1"/>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X203" i="2"/>
  <c r="X204" i="2"/>
  <c r="X205" i="2"/>
  <c r="X206" i="2"/>
  <c r="X207" i="2"/>
  <c r="X208" i="2"/>
  <c r="X209" i="2"/>
  <c r="X210" i="2"/>
  <c r="X211" i="2"/>
  <c r="X212" i="2"/>
  <c r="X213" i="2"/>
  <c r="X214" i="2"/>
  <c r="X215" i="2"/>
  <c r="X216" i="2"/>
  <c r="X217" i="2"/>
  <c r="X218" i="2"/>
  <c r="X219" i="2"/>
  <c r="X220" i="2"/>
  <c r="X221" i="2"/>
  <c r="X222" i="2"/>
  <c r="X223" i="2"/>
  <c r="X224" i="2"/>
  <c r="X225" i="2"/>
  <c r="X226" i="2"/>
  <c r="X227" i="2"/>
  <c r="X228" i="2"/>
  <c r="X229" i="2"/>
  <c r="X230" i="2"/>
  <c r="X231" i="2"/>
  <c r="X232" i="2"/>
  <c r="X233" i="2"/>
  <c r="X234" i="2"/>
  <c r="X235" i="2"/>
  <c r="X236" i="2"/>
  <c r="X237" i="2"/>
  <c r="X238" i="2"/>
  <c r="X239" i="2"/>
  <c r="X240" i="2"/>
  <c r="X241" i="2"/>
  <c r="X242" i="2"/>
  <c r="X243" i="2"/>
  <c r="X244" i="2"/>
  <c r="X245" i="2"/>
  <c r="X246" i="2"/>
  <c r="X247" i="2"/>
  <c r="X248" i="2"/>
  <c r="X249" i="2"/>
  <c r="X250" i="2"/>
  <c r="X251" i="2"/>
  <c r="X252" i="2"/>
  <c r="X253" i="2"/>
  <c r="X254" i="2"/>
  <c r="X255" i="2"/>
  <c r="X256" i="2"/>
  <c r="X257" i="2"/>
  <c r="X258" i="2"/>
  <c r="X259" i="2"/>
  <c r="X260" i="2"/>
  <c r="X261" i="2"/>
  <c r="X262" i="2"/>
  <c r="X263" i="2"/>
  <c r="X264" i="2"/>
  <c r="X265" i="2"/>
  <c r="X266" i="2"/>
  <c r="X267" i="2"/>
  <c r="X268" i="2"/>
  <c r="X269" i="2"/>
  <c r="X270" i="2"/>
  <c r="X271" i="2"/>
  <c r="X272" i="2"/>
  <c r="X273" i="2"/>
  <c r="X274" i="2"/>
  <c r="X275" i="2"/>
  <c r="X276" i="2"/>
  <c r="X277" i="2"/>
  <c r="X278" i="2"/>
  <c r="X279" i="2"/>
  <c r="X280" i="2"/>
  <c r="X281" i="2"/>
  <c r="X282" i="2"/>
  <c r="X283" i="2"/>
  <c r="X284" i="2"/>
  <c r="X285" i="2"/>
  <c r="X286" i="2"/>
  <c r="X287" i="2"/>
  <c r="X288" i="2"/>
  <c r="X289" i="2"/>
  <c r="X290" i="2"/>
  <c r="X291" i="2"/>
  <c r="X292" i="2"/>
  <c r="X293" i="2"/>
  <c r="X294" i="2"/>
  <c r="X295" i="2"/>
  <c r="X296" i="2"/>
  <c r="X297" i="2"/>
  <c r="X298" i="2"/>
  <c r="X299" i="2"/>
  <c r="X300" i="2"/>
  <c r="X301" i="2"/>
  <c r="X302" i="2"/>
  <c r="X303" i="2"/>
  <c r="X304" i="2"/>
  <c r="X305" i="2"/>
  <c r="X306" i="2"/>
  <c r="X307" i="2"/>
  <c r="X308" i="2"/>
  <c r="X309" i="2"/>
  <c r="X310" i="2"/>
  <c r="X311" i="2"/>
  <c r="X312" i="2"/>
  <c r="X313" i="2"/>
  <c r="X314" i="2"/>
  <c r="X315" i="2"/>
  <c r="X316" i="2"/>
  <c r="X317" i="2"/>
  <c r="X318" i="2"/>
  <c r="X319" i="2"/>
  <c r="X320" i="2"/>
  <c r="X321" i="2"/>
  <c r="X322" i="2"/>
  <c r="X323" i="2"/>
  <c r="X324" i="2"/>
  <c r="X325" i="2"/>
  <c r="Y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V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U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S2" i="2"/>
  <c r="T2"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A23133-4B23-4B25-91CE-31BD939C54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64B22A-736A-45E3-B489-570FE8696C8F}" name="WorksheetConnection_INFO10258 F23 Assignment 9 Sebastian Rincon.xlsx!Table33" type="102" refreshedVersion="8" minRefreshableVersion="5">
    <extLst>
      <ext xmlns:x15="http://schemas.microsoft.com/office/spreadsheetml/2010/11/main" uri="{DE250136-89BD-433C-8126-D09CA5730AF9}">
        <x15:connection id="Table33">
          <x15:rangePr sourceName="_xlcn.WorksheetConnection_INFO10258F23Assignment9SebastianRincon.xlsxTable331"/>
        </x15:connection>
      </ext>
    </extLst>
  </connection>
</connections>
</file>

<file path=xl/sharedStrings.xml><?xml version="1.0" encoding="utf-8"?>
<sst xmlns="http://schemas.openxmlformats.org/spreadsheetml/2006/main" count="2880" uniqueCount="75">
  <si>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</si>
  <si>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</si>
  <si>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</si>
  <si>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</si>
  <si>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</si>
  <si>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</si>
  <si>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</si>
  <si>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</si>
  <si>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</si>
  <si>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</si>
  <si>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</si>
  <si>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</si>
  <si>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</si>
  <si>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</si>
  <si>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</si>
  <si>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</si>
  <si>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</si>
  <si>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</si>
  <si>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</si>
  <si>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</si>
  <si>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</si>
  <si>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Cost of Goods Sold</t>
  </si>
  <si>
    <t>Commissions Expense</t>
  </si>
  <si>
    <t>Payroll Expense</t>
  </si>
  <si>
    <t>Travel &amp; Entertainment Expense</t>
  </si>
  <si>
    <t>R&amp;D Expense</t>
  </si>
  <si>
    <t>Consulting Expense</t>
  </si>
  <si>
    <t>Software/Hardware Expense</t>
  </si>
  <si>
    <t>Marketing Expense</t>
  </si>
  <si>
    <t>Advertising</t>
  </si>
  <si>
    <t>Hardware</t>
  </si>
  <si>
    <t>Budget</t>
  </si>
  <si>
    <t>Forecast</t>
  </si>
  <si>
    <t>Q1</t>
  </si>
  <si>
    <t>Q2</t>
  </si>
  <si>
    <t>Q3</t>
  </si>
  <si>
    <t>Q4</t>
  </si>
  <si>
    <t>S1</t>
  </si>
  <si>
    <t>S2</t>
  </si>
  <si>
    <t>Row Labels</t>
  </si>
  <si>
    <t>Grand Total</t>
  </si>
  <si>
    <t>Column Labels</t>
  </si>
  <si>
    <t>Business Unit</t>
  </si>
  <si>
    <t>Total</t>
  </si>
  <si>
    <t>Sum of Total</t>
  </si>
  <si>
    <t>Account type</t>
  </si>
  <si>
    <t>Sales by year</t>
  </si>
  <si>
    <t>Consulting Expense by year</t>
  </si>
  <si>
    <t>Comissions Expense by year</t>
  </si>
  <si>
    <t>Cost of Goods by year</t>
  </si>
  <si>
    <t>Marketing Expense by year</t>
  </si>
  <si>
    <t>Payroll by year</t>
  </si>
  <si>
    <t>R&amp;D expense by year</t>
  </si>
  <si>
    <t>Software/Hardware by year</t>
  </si>
  <si>
    <t>Travel &amp; Entertainment Expense by year</t>
  </si>
  <si>
    <t>aaaaaa</t>
  </si>
  <si>
    <t>Year Average</t>
  </si>
  <si>
    <t>(All)</t>
  </si>
  <si>
    <t>Account type and Scenario By Year</t>
  </si>
  <si>
    <t>(Multiple Items)</t>
  </si>
  <si>
    <t>First Quarter</t>
  </si>
  <si>
    <t>Second Quarter</t>
  </si>
  <si>
    <t>Third Quarter</t>
  </si>
  <si>
    <t>Fourth Quarter</t>
  </si>
  <si>
    <t>Account type and Scenario By Quarter</t>
  </si>
  <si>
    <t xml:space="preserve">Total </t>
  </si>
  <si>
    <t>Financials Dashboard by Business Units</t>
  </si>
  <si>
    <t>The dashboard has 3 charts. There´s one chart for every business unit (Advertising, Software, Hardware)</t>
  </si>
  <si>
    <t>Notes:</t>
  </si>
  <si>
    <t>How to use the dashboard</t>
  </si>
  <si>
    <t>In analyzing the data for the year 2023, we leveraged both budget and forecast figures. However, for a more accurate performance comparison across various years, we opted to utilize the forecast data. To ensure consistency in our analysis, we renamed the forecast values to 'actuals,' aligning them with the terminology used for other fields in the table. The decision to prioritize forecast over budget was driven by the greater proximity of forecast data to the actual performance, considering the nuances of how the forecast is calculated</t>
  </si>
  <si>
    <r>
      <rPr>
        <b/>
        <sz val="14"/>
        <color theme="1"/>
        <rFont val="Cascadia Code Light"/>
        <family val="3"/>
      </rPr>
      <t>Year:</t>
    </r>
    <r>
      <rPr>
        <sz val="14"/>
        <color theme="1"/>
        <rFont val="Cascadia Code Light"/>
        <family val="3"/>
      </rPr>
      <t xml:space="preserve"> You can use this slicer to select a specific year and the dashboard will show you that information</t>
    </r>
  </si>
  <si>
    <r>
      <rPr>
        <b/>
        <sz val="14"/>
        <color theme="1"/>
        <rFont val="Cascadia Code Light"/>
        <family val="3"/>
      </rPr>
      <t xml:space="preserve">Account: </t>
    </r>
    <r>
      <rPr>
        <sz val="14"/>
        <color theme="1"/>
        <rFont val="Cascadia Code Light"/>
        <family val="3"/>
      </rPr>
      <t>You can select the type of account you want to see specifically.</t>
    </r>
  </si>
  <si>
    <r>
      <rPr>
        <b/>
        <sz val="14"/>
        <color theme="1"/>
        <rFont val="Cascadia Code Light"/>
        <family val="3"/>
      </rPr>
      <t xml:space="preserve">Slicers: </t>
    </r>
    <r>
      <rPr>
        <sz val="14"/>
        <color theme="1"/>
        <rFont val="Cascadia Code Light"/>
        <family val="3"/>
      </rPr>
      <t>You can choose one or multiple fields on each slicer, and even select one or more in both simultaneously</t>
    </r>
  </si>
  <si>
    <r>
      <rPr>
        <b/>
        <sz val="14"/>
        <color theme="1"/>
        <rFont val="Cascadia Code Light"/>
        <family val="3"/>
      </rPr>
      <t xml:space="preserve">Table: </t>
    </r>
    <r>
      <rPr>
        <sz val="14"/>
        <color theme="1"/>
        <rFont val="Cascadia Code Light"/>
        <family val="3"/>
      </rPr>
      <t>In the primary table, you can access detailed financial information categorized by account type and organized by year. This setup allows for a nuanced examination of the data, enabling a more specific comparison of the company's performance over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</si>
</sst>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_);\(&quot;$&quot;#,##0\);&quot;$&quot;0_)"/>
    <numFmt numFmtId="167" formatCode="&quot;$&quot;\ #,##0"/>
    <numFmt numFmtId="168" formatCode="\$\ #,##0;\-\$\ #,##0;\$\ #,##0"/>
  </numFmts>
  <fonts count="10" x14ac:knownFonts="1">
    <font>
      <sz val="11"/>
      <color theme="1"/>
      <name val="Calibri"/>
      <family val="2"/>
      <scheme val="minor"/>
    </font>
    <font>
      <b/>
      <sz val="11"/>
      <color rgb="FFFFFFFF"/>
      <name val="Calibri"/>
      <family val="2"/>
      <scheme val="minor"/>
    </font>
    <font>
      <b/>
      <sz val="11"/>
      <color theme="1"/>
      <name val="Calibri"/>
      <family val="2"/>
      <scheme val="minor"/>
    </font>
    <font>
      <b/>
      <sz val="14"/>
      <color theme="0"/>
      <name val="Calibri"/>
      <family val="2"/>
      <scheme val="minor"/>
    </font>
    <font>
      <sz val="8"/>
      <name val="Calibri"/>
      <family val="2"/>
      <scheme val="minor"/>
    </font>
    <font>
      <b/>
      <sz val="16"/>
      <color theme="0"/>
      <name val="Calibri"/>
      <family val="2"/>
      <scheme val="minor"/>
    </font>
    <font>
      <b/>
      <sz val="20"/>
      <name val="Arial Nova"/>
      <family val="2"/>
    </font>
    <font>
      <b/>
      <sz val="12"/>
      <name val="Calibri"/>
      <family val="2"/>
      <scheme val="minor"/>
    </font>
    <font>
      <sz val="14"/>
      <color theme="1"/>
      <name val="Cascadia Code Light"/>
      <family val="3"/>
    </font>
    <font>
      <b/>
      <sz val="14"/>
      <color theme="1"/>
      <name val="Cascadia Code Light"/>
      <family val="3"/>
    </font>
  </fonts>
  <fills count="6">
    <fill>
      <patternFill patternType="none"/>
    </fill>
    <fill>
      <patternFill patternType="gray125"/>
    </fill>
    <fill>
      <patternFill patternType="solid">
        <fgColor rgb="FF3DB182"/>
        <bgColor indexed="64"/>
      </patternFill>
    </fill>
    <fill>
      <patternFill patternType="solid">
        <fgColor rgb="FFDC8238"/>
        <bgColor indexed="64"/>
      </patternFill>
    </fill>
    <fill>
      <patternFill patternType="solid">
        <fgColor theme="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81">
    <xf numFmtId="0" fontId="0" fillId="0" borderId="0" xfId="0"/>
    <xf numFmtId="0" fontId="1" fillId="2" borderId="0" xfId="0" applyFont="1" applyFill="1" applyAlignment="1">
      <alignment horizontal="center" vertical="center"/>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vertical="center"/>
    </xf>
    <xf numFmtId="0" fontId="0" fillId="0" borderId="0" xfId="0" applyBorder="1"/>
    <xf numFmtId="0" fontId="0" fillId="0" borderId="6" xfId="0" applyBorder="1"/>
    <xf numFmtId="0" fontId="0" fillId="0" borderId="7" xfId="0" pivotButton="1" applyBorder="1"/>
    <xf numFmtId="0" fontId="0" fillId="0" borderId="8" xfId="0" applyBorder="1"/>
    <xf numFmtId="0" fontId="0" fillId="0" borderId="9" xfId="0" applyBorder="1"/>
    <xf numFmtId="0" fontId="0" fillId="0" borderId="5" xfId="0" applyBorder="1" applyAlignment="1">
      <alignment horizontal="left"/>
    </xf>
    <xf numFmtId="0" fontId="0" fillId="0" borderId="7" xfId="0" applyBorder="1" applyAlignment="1">
      <alignment horizontal="left"/>
    </xf>
    <xf numFmtId="167" fontId="0" fillId="0" borderId="0" xfId="0" applyNumberFormat="1" applyBorder="1"/>
    <xf numFmtId="167" fontId="0" fillId="0" borderId="6" xfId="0" applyNumberFormat="1" applyBorder="1"/>
    <xf numFmtId="167" fontId="0" fillId="0" borderId="8" xfId="0" applyNumberFormat="1" applyBorder="1"/>
    <xf numFmtId="167" fontId="0" fillId="0" borderId="9" xfId="0" applyNumberFormat="1" applyBorder="1"/>
    <xf numFmtId="0" fontId="0" fillId="0" borderId="13" xfId="0" applyBorder="1" applyAlignment="1">
      <alignment horizontal="left"/>
    </xf>
    <xf numFmtId="167" fontId="0" fillId="0" borderId="5" xfId="0" applyNumberFormat="1" applyBorder="1"/>
    <xf numFmtId="167" fontId="0" fillId="0" borderId="7" xfId="0" applyNumberFormat="1" applyBorder="1"/>
    <xf numFmtId="0" fontId="0" fillId="0" borderId="14" xfId="0" applyBorder="1" applyAlignment="1">
      <alignment horizontal="left"/>
    </xf>
    <xf numFmtId="0" fontId="3" fillId="3" borderId="10" xfId="0" applyFont="1" applyFill="1" applyBorder="1" applyAlignment="1">
      <alignment horizontal="center"/>
    </xf>
    <xf numFmtId="0" fontId="3" fillId="3" borderId="11" xfId="0" applyFont="1" applyFill="1" applyBorder="1" applyAlignment="1">
      <alignment horizontal="center"/>
    </xf>
    <xf numFmtId="0" fontId="3" fillId="3" borderId="12" xfId="0" applyFont="1" applyFill="1" applyBorder="1" applyAlignment="1">
      <alignment horizontal="center"/>
    </xf>
    <xf numFmtId="0" fontId="2" fillId="3" borderId="1" xfId="0" applyFont="1" applyFill="1" applyBorder="1"/>
    <xf numFmtId="0" fontId="2" fillId="3" borderId="10" xfId="0" applyFont="1" applyFill="1" applyBorder="1"/>
    <xf numFmtId="0" fontId="2" fillId="3" borderId="11" xfId="0" applyFont="1" applyFill="1" applyBorder="1"/>
    <xf numFmtId="0" fontId="2" fillId="3" borderId="12" xfId="0" applyFont="1" applyFill="1" applyBorder="1"/>
    <xf numFmtId="0" fontId="2" fillId="3" borderId="1" xfId="0" applyFont="1" applyFill="1" applyBorder="1" applyAlignment="1">
      <alignment horizontal="center"/>
    </xf>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3" borderId="12" xfId="0" applyFont="1" applyFill="1" applyBorder="1" applyAlignment="1">
      <alignment horizontal="center"/>
    </xf>
    <xf numFmtId="0" fontId="0" fillId="0" borderId="13" xfId="0" applyBorder="1"/>
    <xf numFmtId="0" fontId="0" fillId="0" borderId="7" xfId="0" applyBorder="1"/>
    <xf numFmtId="0" fontId="3" fillId="4" borderId="0" xfId="0" applyFont="1" applyFill="1" applyBorder="1" applyAlignment="1"/>
    <xf numFmtId="0" fontId="2" fillId="4" borderId="1" xfId="0" applyFont="1" applyFill="1" applyBorder="1"/>
    <xf numFmtId="0" fontId="2" fillId="3" borderId="8" xfId="0" applyFont="1" applyFill="1" applyBorder="1"/>
    <xf numFmtId="0" fontId="0" fillId="0" borderId="5" xfId="0" applyBorder="1"/>
    <xf numFmtId="0" fontId="5" fillId="0" borderId="0" xfId="0" applyFont="1" applyFill="1" applyBorder="1" applyAlignment="1">
      <alignment vertical="center"/>
    </xf>
    <xf numFmtId="168" fontId="0" fillId="0" borderId="0" xfId="0" applyNumberFormat="1" applyBorder="1" applyAlignment="1">
      <alignment horizontal="center" vertical="center"/>
    </xf>
    <xf numFmtId="0" fontId="0" fillId="0" borderId="13" xfId="0" pivotButton="1" applyBorder="1"/>
    <xf numFmtId="168" fontId="0" fillId="0" borderId="5" xfId="0" applyNumberFormat="1" applyBorder="1" applyAlignment="1">
      <alignment horizontal="center" vertical="center"/>
    </xf>
    <xf numFmtId="168" fontId="0" fillId="0" borderId="14" xfId="0" applyNumberFormat="1" applyBorder="1" applyAlignment="1">
      <alignment horizontal="center" vertical="center"/>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6" fillId="5" borderId="9" xfId="0" applyFont="1" applyFill="1" applyBorder="1" applyAlignment="1">
      <alignment horizontal="center" vertical="center"/>
    </xf>
    <xf numFmtId="0" fontId="0" fillId="0" borderId="1" xfId="0" applyBorder="1" applyAlignment="1">
      <alignment horizontal="left"/>
    </xf>
    <xf numFmtId="168" fontId="0" fillId="0" borderId="1" xfId="0" applyNumberFormat="1" applyBorder="1"/>
    <xf numFmtId="0" fontId="7" fillId="5" borderId="1" xfId="0" applyFont="1" applyFill="1" applyBorder="1"/>
    <xf numFmtId="0" fontId="7" fillId="5" borderId="10"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0" fontId="7" fillId="5" borderId="1" xfId="0" applyFont="1" applyFill="1" applyBorder="1" applyAlignment="1">
      <alignment horizontal="center" vertical="center"/>
    </xf>
    <xf numFmtId="168" fontId="0" fillId="0" borderId="10" xfId="0" applyNumberFormat="1" applyBorder="1" applyAlignment="1">
      <alignment horizontal="center"/>
    </xf>
    <xf numFmtId="168" fontId="0" fillId="0" borderId="11" xfId="0" applyNumberFormat="1" applyBorder="1" applyAlignment="1">
      <alignment horizont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xf numFmtId="0" fontId="8" fillId="0" borderId="0" xfId="0" applyFont="1" applyBorder="1"/>
    <xf numFmtId="0" fontId="8" fillId="0" borderId="6" xfId="0" applyFont="1" applyBorder="1"/>
    <xf numFmtId="0" fontId="8" fillId="0" borderId="5" xfId="0" applyFont="1" applyBorder="1" applyAlignment="1">
      <alignment horizontal="left" vertical="center" wrapText="1"/>
    </xf>
    <xf numFmtId="0" fontId="8" fillId="0" borderId="0" xfId="0" applyFont="1" applyBorder="1" applyAlignment="1">
      <alignment horizontal="left" vertical="center" wrapText="1"/>
    </xf>
    <xf numFmtId="0" fontId="8" fillId="0" borderId="6" xfId="0" applyFont="1" applyBorder="1" applyAlignment="1">
      <alignment horizontal="left" vertical="center" wrapText="1"/>
    </xf>
    <xf numFmtId="0" fontId="8" fillId="0" borderId="5" xfId="0" applyFont="1" applyBorder="1" applyAlignment="1">
      <alignment horizontal="left" wrapText="1"/>
    </xf>
    <xf numFmtId="0" fontId="8" fillId="0" borderId="0" xfId="0" applyFont="1" applyBorder="1" applyAlignment="1">
      <alignment horizontal="left" wrapText="1"/>
    </xf>
    <xf numFmtId="0" fontId="8" fillId="0" borderId="6" xfId="0" applyFont="1" applyBorder="1" applyAlignment="1">
      <alignment horizontal="left" wrapText="1"/>
    </xf>
    <xf numFmtId="0" fontId="8" fillId="0" borderId="0" xfId="0" applyFont="1" applyBorder="1" applyAlignment="1">
      <alignment horizontal="left" vertical="top" wrapText="1"/>
    </xf>
    <xf numFmtId="0" fontId="8" fillId="0" borderId="6" xfId="0" applyFont="1" applyBorder="1" applyAlignment="1">
      <alignment horizontal="left" vertical="top" wrapText="1"/>
    </xf>
    <xf numFmtId="0" fontId="8" fillId="0" borderId="0" xfId="0" applyFont="1" applyBorder="1" applyAlignment="1">
      <alignment horizontal="left"/>
    </xf>
    <xf numFmtId="0" fontId="8" fillId="0" borderId="6" xfId="0" applyFont="1" applyBorder="1" applyAlignment="1">
      <alignment horizontal="left"/>
    </xf>
    <xf numFmtId="0" fontId="9" fillId="0" borderId="5" xfId="0" applyFont="1" applyBorder="1"/>
    <xf numFmtId="0" fontId="8"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9" fillId="0" borderId="10" xfId="0" applyFont="1" applyBorder="1" applyAlignment="1">
      <alignment horizontal="center"/>
    </xf>
    <xf numFmtId="0" fontId="9" fillId="0" borderId="11" xfId="0" applyFont="1" applyBorder="1" applyAlignment="1">
      <alignment horizontal="center"/>
    </xf>
    <xf numFmtId="0" fontId="9" fillId="0" borderId="12" xfId="0" applyFont="1" applyBorder="1" applyAlignment="1">
      <alignment horizontal="center"/>
    </xf>
  </cellXfs>
  <cellStyles count="1">
    <cellStyle name="Normal" xfId="0" builtinId="0"/>
  </cellStyles>
  <dxfs count="1327">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auto="1"/>
      </font>
    </dxf>
    <dxf>
      <font>
        <color auto="1"/>
      </font>
    </dxf>
    <dxf>
      <font>
        <color auto="1"/>
      </font>
    </dxf>
    <dxf>
      <font>
        <b/>
      </font>
    </dxf>
    <dxf>
      <font>
        <b/>
      </font>
    </dxf>
    <dxf>
      <font>
        <b/>
      </font>
    </dxf>
    <dxf>
      <alignment vertical="center"/>
    </dxf>
    <dxf>
      <alignment vertical="center"/>
    </dxf>
    <dxf>
      <alignment vertical="center"/>
    </dxf>
    <dxf>
      <alignment horizontal="center"/>
    </dxf>
    <dxf>
      <alignment horizontal="center"/>
    </dxf>
    <dxf>
      <alignment horizontal="center"/>
    </dxf>
    <dxf>
      <border>
        <left style="medium">
          <color indexed="64"/>
        </left>
      </border>
    </dxf>
    <dxf>
      <border>
        <left style="medium">
          <color indexed="64"/>
        </left>
      </border>
    </dxf>
    <dxf>
      <border>
        <top style="medium">
          <color indexed="64"/>
        </top>
      </border>
    </dxf>
    <dxf>
      <border>
        <top style="medium">
          <color indexed="64"/>
        </top>
      </border>
    </dxf>
    <dxf>
      <font>
        <sz val="12"/>
      </font>
    </dxf>
    <dxf>
      <font>
        <sz val="12"/>
      </font>
    </dxf>
    <dxf>
      <font>
        <sz val="12"/>
      </font>
    </dxf>
    <dxf>
      <alignment horizontal="center"/>
    </dxf>
    <dxf>
      <alignment horizontal="center"/>
    </dxf>
    <dxf>
      <font>
        <sz val="12"/>
      </font>
    </dxf>
    <dxf>
      <font>
        <sz val="12"/>
      </font>
    </dxf>
    <dxf>
      <font>
        <sz val="12"/>
      </font>
    </dxf>
    <dxf>
      <border>
        <top style="medium">
          <color indexed="64"/>
        </top>
      </border>
    </dxf>
    <dxf>
      <border>
        <top style="medium">
          <color indexed="64"/>
        </top>
      </border>
    </dxf>
    <dxf>
      <border>
        <left style="medium">
          <color indexed="64"/>
        </left>
      </border>
    </dxf>
    <dxf>
      <border>
        <left style="medium">
          <color indexed="64"/>
        </left>
      </border>
    </dxf>
    <dxf>
      <alignment horizontal="center"/>
    </dxf>
    <dxf>
      <alignment horizontal="center"/>
    </dxf>
    <dxf>
      <alignment horizontal="center"/>
    </dxf>
    <dxf>
      <alignment vertical="center"/>
    </dxf>
    <dxf>
      <alignment vertical="center"/>
    </dxf>
    <dxf>
      <alignment vertical="center"/>
    </dxf>
    <dxf>
      <font>
        <b/>
      </font>
    </dxf>
    <dxf>
      <font>
        <b/>
      </font>
    </dxf>
    <dxf>
      <font>
        <b/>
      </font>
    </dxf>
    <dxf>
      <font>
        <color auto="1"/>
      </font>
    </dxf>
    <dxf>
      <font>
        <color auto="1"/>
      </font>
    </dxf>
    <dxf>
      <font>
        <color auto="1"/>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name val="AngsanaUPC"/>
        <family val="1"/>
        <charset val="222"/>
        <scheme val="none"/>
      </font>
      <fill>
        <patternFill>
          <bgColor theme="5" tint="0.59996337778862885"/>
        </patternFill>
      </fill>
    </dxf>
    <dxf>
      <alignment horizontal="center"/>
    </dxf>
    <dxf>
      <border>
        <right style="medium">
          <color indexed="64"/>
        </right>
      </border>
    </dxf>
    <dxf>
      <border>
        <left style="medium">
          <color indexed="64"/>
        </left>
        <right style="medium">
          <color indexed="64"/>
        </right>
      </border>
    </dxf>
    <dxf>
      <font>
        <b/>
      </font>
    </dxf>
    <dxf>
      <border>
        <bottom style="medium">
          <color indexed="64"/>
        </bottom>
      </border>
    </dxf>
    <dxf>
      <fill>
        <patternFill patternType="solid">
          <bgColor rgb="FFDC8238"/>
        </patternFill>
      </fill>
    </dxf>
    <dxf>
      <fill>
        <patternFill>
          <bgColor theme="0"/>
        </patternFill>
      </fill>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numFmt numFmtId="167" formatCode="&quot;$&quot;\ #,##0"/>
    </dxf>
    <dxf>
      <fill>
        <patternFill>
          <bgColor rgb="FFDC8238"/>
        </patternFill>
      </fill>
    </dxf>
    <dxf>
      <fill>
        <patternFill>
          <bgColor rgb="FFDC8238"/>
        </patternFill>
      </fill>
    </dxf>
    <dxf>
      <fill>
        <patternFill>
          <bgColor rgb="FFDC8238"/>
        </patternFill>
      </fill>
    </dxf>
    <dxf>
      <fill>
        <patternFill>
          <bgColor rgb="FFDC8238"/>
        </patternFill>
      </fill>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fill>
        <patternFill>
          <bgColor rgb="FFDC8238"/>
        </patternFill>
      </fill>
    </dxf>
    <dxf>
      <numFmt numFmtId="164" formatCode="&quot;$&quot;#,##0_);\(&quot;$&quot;#,##0\);&quot;$&quot;0_)"/>
      <alignment horizontal="general" vertical="center" textRotation="0" wrapText="0" indent="0" justifyLastLine="0" shrinkToFit="0" readingOrder="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5" formatCode="&quot;$&quot;\ #,##0.00"/>
    </dxf>
    <dxf>
      <numFmt numFmtId="165" formatCode="&quot;$&quot;\ #,##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font>
        <b/>
      </font>
    </dxf>
    <dxf>
      <font>
        <b/>
      </font>
    </dxf>
    <dxf>
      <font>
        <b/>
      </font>
    </dxf>
    <dxf>
      <font>
        <b/>
      </font>
    </dxf>
    <dxf>
      <font>
        <b/>
      </font>
    </dxf>
    <dxf>
      <font>
        <b/>
      </fon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alignment horizontal="center"/>
    </dxf>
    <dxf>
      <alignment horizontal="center"/>
    </dxf>
    <dxf>
      <alignment horizontal="center"/>
    </dxf>
    <dxf>
      <numFmt numFmtId="167" formatCode="&quot;$&quot;\ #,##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numFmt numFmtId="164" formatCode="&quot;$&quot;#,##0_);\(&quot;$&quot;#,##0\);&quot;$&quot;0_)"/>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center" vertical="center" textRotation="0" wrapText="0" indent="0" justifyLastLine="0" shrinkToFit="0" readingOrder="0"/>
    </dxf>
  </dxfs>
  <tableStyles count="2" defaultTableStyle="TableStyleMedium2" defaultPivotStyle="PivotStyleLight16">
    <tableStyle name="PivotTable Style 1" table="0" count="0" xr9:uid="{A6EAB2B1-5DF0-4717-9514-61DD417B91CC}"/>
    <tableStyle name="Slicer Style 1" pivot="0" table="0" count="1" xr9:uid="{C5B6DC9A-926B-48CE-A842-BDF6AC34C932}">
      <tableStyleElement type="wholeTable" dxfId="874"/>
    </tableStyle>
  </tableStyles>
  <colors>
    <mruColors>
      <color rgb="FFDC8238"/>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5.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Table" Target="pivotTables/pivotTable3.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4.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2.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Table" Target="pivotTables/pivotTabl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Sales By Year</a:t>
            </a:r>
          </a:p>
        </c:rich>
      </c:tx>
      <c:layout>
        <c:manualLayout>
          <c:xMode val="edge"/>
          <c:yMode val="edge"/>
          <c:x val="0.40920719080969148"/>
          <c:y val="2.65424229072885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7782965571516"/>
          <c:y val="0.1288461491352059"/>
          <c:w val="0.76665391700409313"/>
          <c:h val="0.81673602213962482"/>
        </c:manualLayout>
      </c:layout>
      <c:barChart>
        <c:barDir val="bar"/>
        <c:grouping val="clustered"/>
        <c:varyColors val="0"/>
        <c:ser>
          <c:idx val="0"/>
          <c:order val="0"/>
          <c:tx>
            <c:strRef>
              <c:f>Summaries!$B$3:$B$4</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Summaries!$B$5</c:f>
              <c:numCache>
                <c:formatCode>"$"\ #,##0</c:formatCode>
                <c:ptCount val="1"/>
                <c:pt idx="0">
                  <c:v>1554060692.8400002</c:v>
                </c:pt>
              </c:numCache>
            </c:numRef>
          </c:val>
          <c:extLst>
            <c:ext xmlns:c16="http://schemas.microsoft.com/office/drawing/2014/chart" uri="{C3380CC4-5D6E-409C-BE32-E72D297353CC}">
              <c16:uniqueId val="{00000000-BF2E-4D46-9CD3-C6B2149B44D8}"/>
            </c:ext>
          </c:extLst>
        </c:ser>
        <c:ser>
          <c:idx val="1"/>
          <c:order val="1"/>
          <c:tx>
            <c:strRef>
              <c:f>Summaries!$C$3:$C$4</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Summaries!$C$5</c:f>
              <c:numCache>
                <c:formatCode>"$"\ #,##0</c:formatCode>
                <c:ptCount val="1"/>
                <c:pt idx="0">
                  <c:v>1455983738.5</c:v>
                </c:pt>
              </c:numCache>
            </c:numRef>
          </c:val>
          <c:extLst>
            <c:ext xmlns:c16="http://schemas.microsoft.com/office/drawing/2014/chart" uri="{C3380CC4-5D6E-409C-BE32-E72D297353CC}">
              <c16:uniqueId val="{00000001-BF2E-4D46-9CD3-C6B2149B44D8}"/>
            </c:ext>
          </c:extLst>
        </c:ser>
        <c:ser>
          <c:idx val="2"/>
          <c:order val="2"/>
          <c:tx>
            <c:strRef>
              <c:f>Summaries!$D$3:$D$4</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Summaries!$D$5</c:f>
              <c:numCache>
                <c:formatCode>"$"\ #,##0</c:formatCode>
                <c:ptCount val="1"/>
                <c:pt idx="0">
                  <c:v>1375727437.4300001</c:v>
                </c:pt>
              </c:numCache>
            </c:numRef>
          </c:val>
          <c:extLst>
            <c:ext xmlns:c16="http://schemas.microsoft.com/office/drawing/2014/chart" uri="{C3380CC4-5D6E-409C-BE32-E72D297353CC}">
              <c16:uniqueId val="{00000002-BF2E-4D46-9CD3-C6B2149B44D8}"/>
            </c:ext>
          </c:extLst>
        </c:ser>
        <c:ser>
          <c:idx val="3"/>
          <c:order val="3"/>
          <c:tx>
            <c:strRef>
              <c:f>Summaries!$E$3:$E$4</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Summaries!$E$5</c:f>
              <c:numCache>
                <c:formatCode>"$"\ #,##0</c:formatCode>
                <c:ptCount val="1"/>
                <c:pt idx="0">
                  <c:v>1399039074.9299998</c:v>
                </c:pt>
              </c:numCache>
            </c:numRef>
          </c:val>
          <c:extLst>
            <c:ext xmlns:c16="http://schemas.microsoft.com/office/drawing/2014/chart" uri="{C3380CC4-5D6E-409C-BE32-E72D297353CC}">
              <c16:uniqueId val="{00000003-BF2E-4D46-9CD3-C6B2149B44D8}"/>
            </c:ext>
          </c:extLst>
        </c:ser>
        <c:ser>
          <c:idx val="4"/>
          <c:order val="4"/>
          <c:tx>
            <c:strRef>
              <c:f>Summaries!$F$3:$F$4</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Summaries!$F$5</c:f>
              <c:numCache>
                <c:formatCode>"$"\ #,##0</c:formatCode>
                <c:ptCount val="1"/>
                <c:pt idx="0">
                  <c:v>1558807001.6500001</c:v>
                </c:pt>
              </c:numCache>
            </c:numRef>
          </c:val>
          <c:extLst>
            <c:ext xmlns:c16="http://schemas.microsoft.com/office/drawing/2014/chart" uri="{C3380CC4-5D6E-409C-BE32-E72D297353CC}">
              <c16:uniqueId val="{00000004-BF2E-4D46-9CD3-C6B2149B44D8}"/>
            </c:ext>
          </c:extLst>
        </c:ser>
        <c:ser>
          <c:idx val="5"/>
          <c:order val="5"/>
          <c:tx>
            <c:strRef>
              <c:f>Summaries!$G$3:$G$4</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Summaries!$G$5</c:f>
              <c:numCache>
                <c:formatCode>"$"\ #,##0</c:formatCode>
                <c:ptCount val="1"/>
                <c:pt idx="0">
                  <c:v>1556849117.54</c:v>
                </c:pt>
              </c:numCache>
            </c:numRef>
          </c:val>
          <c:extLst>
            <c:ext xmlns:c16="http://schemas.microsoft.com/office/drawing/2014/chart" uri="{C3380CC4-5D6E-409C-BE32-E72D297353CC}">
              <c16:uniqueId val="{00000005-BF2E-4D46-9CD3-C6B2149B44D8}"/>
            </c:ext>
          </c:extLst>
        </c:ser>
        <c:ser>
          <c:idx val="6"/>
          <c:order val="6"/>
          <c:tx>
            <c:strRef>
              <c:f>Summaries!$H$3:$H$4</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Summaries!$H$5</c:f>
              <c:numCache>
                <c:formatCode>"$"\ #,##0</c:formatCode>
                <c:ptCount val="1"/>
                <c:pt idx="0">
                  <c:v>1424818589.3600001</c:v>
                </c:pt>
              </c:numCache>
            </c:numRef>
          </c:val>
          <c:extLst>
            <c:ext xmlns:c16="http://schemas.microsoft.com/office/drawing/2014/chart" uri="{C3380CC4-5D6E-409C-BE32-E72D297353CC}">
              <c16:uniqueId val="{00000006-BF2E-4D46-9CD3-C6B2149B44D8}"/>
            </c:ext>
          </c:extLst>
        </c:ser>
        <c:ser>
          <c:idx val="7"/>
          <c:order val="7"/>
          <c:tx>
            <c:strRef>
              <c:f>Summaries!$I$3:$I$4</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Summaries!$I$5</c:f>
              <c:numCache>
                <c:formatCode>"$"\ #,##0</c:formatCode>
                <c:ptCount val="1"/>
                <c:pt idx="0">
                  <c:v>1458739710.99</c:v>
                </c:pt>
              </c:numCache>
            </c:numRef>
          </c:val>
          <c:extLst>
            <c:ext xmlns:c16="http://schemas.microsoft.com/office/drawing/2014/chart" uri="{C3380CC4-5D6E-409C-BE32-E72D297353CC}">
              <c16:uniqueId val="{00000007-BF2E-4D46-9CD3-C6B2149B44D8}"/>
            </c:ext>
          </c:extLst>
        </c:ser>
        <c:ser>
          <c:idx val="8"/>
          <c:order val="8"/>
          <c:tx>
            <c:strRef>
              <c:f>Summaries!$J$3:$J$4</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Summaries!$J$5</c:f>
              <c:numCache>
                <c:formatCode>"$"\ #,##0</c:formatCode>
                <c:ptCount val="1"/>
                <c:pt idx="0">
                  <c:v>1251656781.54</c:v>
                </c:pt>
              </c:numCache>
            </c:numRef>
          </c:val>
          <c:extLst>
            <c:ext xmlns:c16="http://schemas.microsoft.com/office/drawing/2014/chart" uri="{C3380CC4-5D6E-409C-BE32-E72D297353CC}">
              <c16:uniqueId val="{00000008-BF2E-4D46-9CD3-C6B2149B44D8}"/>
            </c:ext>
          </c:extLst>
        </c:ser>
        <c:ser>
          <c:idx val="9"/>
          <c:order val="9"/>
          <c:tx>
            <c:strRef>
              <c:f>Summaries!$K$3:$K$4</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Summaries!$K$5</c:f>
              <c:numCache>
                <c:formatCode>"$"\ #,##0</c:formatCode>
                <c:ptCount val="1"/>
                <c:pt idx="0">
                  <c:v>1377022936.0999999</c:v>
                </c:pt>
              </c:numCache>
            </c:numRef>
          </c:val>
          <c:extLst>
            <c:ext xmlns:c16="http://schemas.microsoft.com/office/drawing/2014/chart" uri="{C3380CC4-5D6E-409C-BE32-E72D297353CC}">
              <c16:uniqueId val="{00000009-BF2E-4D46-9CD3-C6B2149B44D8}"/>
            </c:ext>
          </c:extLst>
        </c:ser>
        <c:ser>
          <c:idx val="10"/>
          <c:order val="10"/>
          <c:tx>
            <c:strRef>
              <c:f>Summaries!$L$3:$L$4</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Summaries!$L$5</c:f>
              <c:numCache>
                <c:formatCode>"$"\ #,##0</c:formatCode>
                <c:ptCount val="1"/>
                <c:pt idx="0">
                  <c:v>1495748375.01</c:v>
                </c:pt>
              </c:numCache>
            </c:numRef>
          </c:val>
          <c:extLst>
            <c:ext xmlns:c16="http://schemas.microsoft.com/office/drawing/2014/chart" uri="{C3380CC4-5D6E-409C-BE32-E72D297353CC}">
              <c16:uniqueId val="{0000000A-BF2E-4D46-9CD3-C6B2149B44D8}"/>
            </c:ext>
          </c:extLst>
        </c:ser>
        <c:ser>
          <c:idx val="11"/>
          <c:order val="11"/>
          <c:tx>
            <c:strRef>
              <c:f>Summaries!$M$3:$M$4</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c:f>
              <c:strCache>
                <c:ptCount val="1"/>
                <c:pt idx="0">
                  <c:v>Sales</c:v>
                </c:pt>
              </c:strCache>
            </c:strRef>
          </c:cat>
          <c:val>
            <c:numRef>
              <c:f>Summaries!$M$5</c:f>
              <c:numCache>
                <c:formatCode>"$"\ #,##0</c:formatCode>
                <c:ptCount val="1"/>
                <c:pt idx="0">
                  <c:v>1410238352.99</c:v>
                </c:pt>
              </c:numCache>
            </c:numRef>
          </c:val>
          <c:extLst>
            <c:ext xmlns:c16="http://schemas.microsoft.com/office/drawing/2014/chart" uri="{C3380CC4-5D6E-409C-BE32-E72D297353CC}">
              <c16:uniqueId val="{0000000B-BF2E-4D46-9CD3-C6B2149B44D8}"/>
            </c:ext>
          </c:extLst>
        </c:ser>
        <c:dLbls>
          <c:dLblPos val="outEnd"/>
          <c:showLegendKey val="0"/>
          <c:showVal val="1"/>
          <c:showCatName val="0"/>
          <c:showSerName val="0"/>
          <c:showPercent val="0"/>
          <c:showBubbleSize val="0"/>
        </c:dLbls>
        <c:gapWidth val="100"/>
        <c:axId val="2024178239"/>
        <c:axId val="1536712831"/>
      </c:barChart>
      <c:catAx>
        <c:axId val="2024178239"/>
        <c:scaling>
          <c:orientation val="maxMin"/>
        </c:scaling>
        <c:delete val="1"/>
        <c:axPos val="l"/>
        <c:numFmt formatCode="&quot;$&quot;\ #,##0" sourceLinked="0"/>
        <c:majorTickMark val="out"/>
        <c:minorTickMark val="none"/>
        <c:tickLblPos val="nextTo"/>
        <c:crossAx val="1536712831"/>
        <c:crosses val="autoZero"/>
        <c:auto val="1"/>
        <c:lblAlgn val="ctr"/>
        <c:lblOffset val="100"/>
        <c:noMultiLvlLbl val="0"/>
      </c:catAx>
      <c:valAx>
        <c:axId val="1536712831"/>
        <c:scaling>
          <c:orientation val="minMax"/>
        </c:scaling>
        <c:delete val="1"/>
        <c:axPos val="t"/>
        <c:numFmt formatCode="&quot;$&quot;\ #,##0" sourceLinked="1"/>
        <c:majorTickMark val="out"/>
        <c:minorTickMark val="none"/>
        <c:tickLblPos val="nextTo"/>
        <c:crossAx val="2024178239"/>
        <c:crosses val="autoZero"/>
        <c:crossBetween val="between"/>
      </c:valAx>
      <c:spPr>
        <a:noFill/>
        <a:ln>
          <a:noFill/>
        </a:ln>
        <a:effectLst/>
      </c:spPr>
    </c:plotArea>
    <c:legend>
      <c:legendPos val="r"/>
      <c:layout>
        <c:manualLayout>
          <c:xMode val="edge"/>
          <c:yMode val="edge"/>
          <c:x val="0.90703174665980824"/>
          <c:y val="7.3006011863195996E-2"/>
          <c:w val="7.9567918331816562E-2"/>
          <c:h val="0.78503760424442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[INFO10258 F23 Assignment 9 Sebastian Rincon.xlsx]Summaries!PivotTable13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Summaries!$B$76</c:f>
              <c:strCache>
                <c:ptCount val="1"/>
                <c:pt idx="0">
                  <c:v>First Quarter</c:v>
                </c:pt>
              </c:strCache>
            </c:strRef>
          </c:tx>
          <c:spPr>
            <a:solidFill>
              <a:schemeClr val="accent1"/>
            </a:solidFill>
            <a:ln>
              <a:noFill/>
            </a:ln>
            <a:effectLst/>
          </c:spPr>
          <c:invertIfNegative val="0"/>
          <c:cat>
            <c:strRef>
              <c:f>Summaries!$A$77:$A$86</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Summaries!$B$77:$B$86</c:f>
              <c:numCache>
                <c:formatCode>"$"\ #,##0</c:formatCode>
                <c:ptCount val="9"/>
                <c:pt idx="0">
                  <c:v>-62489443.666666679</c:v>
                </c:pt>
                <c:pt idx="1">
                  <c:v>-79680388.333333343</c:v>
                </c:pt>
                <c:pt idx="2">
                  <c:v>-626948932</c:v>
                </c:pt>
                <c:pt idx="3">
                  <c:v>-31594300.666666668</c:v>
                </c:pt>
                <c:pt idx="4">
                  <c:v>-157417206.33333334</c:v>
                </c:pt>
                <c:pt idx="5">
                  <c:v>-63724294.333333328</c:v>
                </c:pt>
                <c:pt idx="6">
                  <c:v>1400533475.6699998</c:v>
                </c:pt>
                <c:pt idx="7">
                  <c:v>-109923013.66666664</c:v>
                </c:pt>
                <c:pt idx="8">
                  <c:v>-15723868.000000002</c:v>
                </c:pt>
              </c:numCache>
            </c:numRef>
          </c:val>
          <c:extLst>
            <c:ext xmlns:c16="http://schemas.microsoft.com/office/drawing/2014/chart" uri="{C3380CC4-5D6E-409C-BE32-E72D297353CC}">
              <c16:uniqueId val="{00000000-F3EC-422B-8BDD-33B8DDF8FBDF}"/>
            </c:ext>
          </c:extLst>
        </c:ser>
        <c:ser>
          <c:idx val="1"/>
          <c:order val="1"/>
          <c:tx>
            <c:strRef>
              <c:f>Summaries!$C$76</c:f>
              <c:strCache>
                <c:ptCount val="1"/>
                <c:pt idx="0">
                  <c:v>Second Quarter</c:v>
                </c:pt>
              </c:strCache>
            </c:strRef>
          </c:tx>
          <c:spPr>
            <a:solidFill>
              <a:schemeClr val="accent2"/>
            </a:solidFill>
            <a:ln>
              <a:noFill/>
            </a:ln>
            <a:effectLst/>
          </c:spPr>
          <c:invertIfNegative val="0"/>
          <c:cat>
            <c:strRef>
              <c:f>Summaries!$A$77:$A$86</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Summaries!$C$77:$C$86</c:f>
              <c:numCache>
                <c:formatCode>"$"\ #,##0</c:formatCode>
                <c:ptCount val="9"/>
                <c:pt idx="0">
                  <c:v>-64795042.333333328</c:v>
                </c:pt>
                <c:pt idx="1">
                  <c:v>-81137847.333333328</c:v>
                </c:pt>
                <c:pt idx="2">
                  <c:v>-646591669.33333337</c:v>
                </c:pt>
                <c:pt idx="3">
                  <c:v>-31857015</c:v>
                </c:pt>
                <c:pt idx="4">
                  <c:v>-163145081</c:v>
                </c:pt>
                <c:pt idx="5">
                  <c:v>-64861810.333333328</c:v>
                </c:pt>
                <c:pt idx="6">
                  <c:v>1435730962.1366663</c:v>
                </c:pt>
                <c:pt idx="7">
                  <c:v>-113224876.99999999</c:v>
                </c:pt>
                <c:pt idx="8">
                  <c:v>-16035449.000000002</c:v>
                </c:pt>
              </c:numCache>
            </c:numRef>
          </c:val>
          <c:extLst>
            <c:ext xmlns:c16="http://schemas.microsoft.com/office/drawing/2014/chart" uri="{C3380CC4-5D6E-409C-BE32-E72D297353CC}">
              <c16:uniqueId val="{00000001-F3EC-422B-8BDD-33B8DDF8FBDF}"/>
            </c:ext>
          </c:extLst>
        </c:ser>
        <c:ser>
          <c:idx val="2"/>
          <c:order val="2"/>
          <c:tx>
            <c:strRef>
              <c:f>Summaries!$D$76</c:f>
              <c:strCache>
                <c:ptCount val="1"/>
                <c:pt idx="0">
                  <c:v>Third Quarter</c:v>
                </c:pt>
              </c:strCache>
            </c:strRef>
          </c:tx>
          <c:spPr>
            <a:solidFill>
              <a:schemeClr val="accent3"/>
            </a:solidFill>
            <a:ln>
              <a:noFill/>
            </a:ln>
            <a:effectLst/>
          </c:spPr>
          <c:invertIfNegative val="0"/>
          <c:cat>
            <c:strRef>
              <c:f>Summaries!$A$77:$A$86</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Summaries!$D$77:$D$86</c:f>
              <c:numCache>
                <c:formatCode>"$"\ #,##0</c:formatCode>
                <c:ptCount val="9"/>
                <c:pt idx="0">
                  <c:v>-67960148.333333328</c:v>
                </c:pt>
                <c:pt idx="1">
                  <c:v>-85555445.666666672</c:v>
                </c:pt>
                <c:pt idx="2">
                  <c:v>-685501772.66666687</c:v>
                </c:pt>
                <c:pt idx="3">
                  <c:v>-34342657.333333328</c:v>
                </c:pt>
                <c:pt idx="4">
                  <c:v>-170149735.66666666</c:v>
                </c:pt>
                <c:pt idx="5">
                  <c:v>-67927955.666666672</c:v>
                </c:pt>
                <c:pt idx="6">
                  <c:v>1513750745.6633334</c:v>
                </c:pt>
                <c:pt idx="7">
                  <c:v>-119178049.00000001</c:v>
                </c:pt>
                <c:pt idx="8">
                  <c:v>-17117846</c:v>
                </c:pt>
              </c:numCache>
            </c:numRef>
          </c:val>
          <c:extLst>
            <c:ext xmlns:c16="http://schemas.microsoft.com/office/drawing/2014/chart" uri="{C3380CC4-5D6E-409C-BE32-E72D297353CC}">
              <c16:uniqueId val="{00000002-F3EC-422B-8BDD-33B8DDF8FBDF}"/>
            </c:ext>
          </c:extLst>
        </c:ser>
        <c:ser>
          <c:idx val="3"/>
          <c:order val="3"/>
          <c:tx>
            <c:strRef>
              <c:f>Summaries!$E$76</c:f>
              <c:strCache>
                <c:ptCount val="1"/>
                <c:pt idx="0">
                  <c:v>Fourth Quarter</c:v>
                </c:pt>
              </c:strCache>
            </c:strRef>
          </c:tx>
          <c:spPr>
            <a:solidFill>
              <a:schemeClr val="accent4"/>
            </a:solidFill>
            <a:ln>
              <a:noFill/>
            </a:ln>
            <a:effectLst/>
          </c:spPr>
          <c:invertIfNegative val="0"/>
          <c:cat>
            <c:strRef>
              <c:f>Summaries!$A$77:$A$86</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Summaries!$E$77:$E$86</c:f>
              <c:numCache>
                <c:formatCode>"$"\ #,##0</c:formatCode>
                <c:ptCount val="9"/>
                <c:pt idx="0">
                  <c:v>-64401432.333333343</c:v>
                </c:pt>
                <c:pt idx="1">
                  <c:v>-79151885</c:v>
                </c:pt>
                <c:pt idx="2">
                  <c:v>-636725674</c:v>
                </c:pt>
                <c:pt idx="3">
                  <c:v>-31717694.666666668</c:v>
                </c:pt>
                <c:pt idx="4">
                  <c:v>-161724464.66666672</c:v>
                </c:pt>
                <c:pt idx="5">
                  <c:v>-63651146.666666664</c:v>
                </c:pt>
                <c:pt idx="6">
                  <c:v>1422882086.1566668</c:v>
                </c:pt>
                <c:pt idx="7">
                  <c:v>-111569432.66666666</c:v>
                </c:pt>
                <c:pt idx="8">
                  <c:v>-16187900.333333336</c:v>
                </c:pt>
              </c:numCache>
            </c:numRef>
          </c:val>
          <c:extLst>
            <c:ext xmlns:c16="http://schemas.microsoft.com/office/drawing/2014/chart" uri="{C3380CC4-5D6E-409C-BE32-E72D297353CC}">
              <c16:uniqueId val="{00000003-F3EC-422B-8BDD-33B8DDF8FBDF}"/>
            </c:ext>
          </c:extLst>
        </c:ser>
        <c:dLbls>
          <c:showLegendKey val="0"/>
          <c:showVal val="0"/>
          <c:showCatName val="0"/>
          <c:showSerName val="0"/>
          <c:showPercent val="0"/>
          <c:showBubbleSize val="0"/>
        </c:dLbls>
        <c:gapWidth val="219"/>
        <c:axId val="259073408"/>
        <c:axId val="108642144"/>
      </c:barChart>
      <c:lineChart>
        <c:grouping val="standard"/>
        <c:varyColors val="0"/>
        <c:ser>
          <c:idx val="4"/>
          <c:order val="4"/>
          <c:tx>
            <c:strRef>
              <c:f>Summaries!$F$76</c:f>
              <c:strCache>
                <c:ptCount val="1"/>
                <c:pt idx="0">
                  <c:v>Total </c:v>
                </c:pt>
              </c:strCache>
            </c:strRef>
          </c:tx>
          <c:spPr>
            <a:ln w="28575" cap="rnd">
              <a:solidFill>
                <a:schemeClr val="accent5"/>
              </a:solidFill>
              <a:round/>
            </a:ln>
            <a:effectLst/>
          </c:spPr>
          <c:marker>
            <c:symbol val="none"/>
          </c:marker>
          <c:cat>
            <c:strRef>
              <c:f>Summaries!$A$77:$A$86</c:f>
              <c:strCache>
                <c:ptCount val="9"/>
                <c:pt idx="0">
                  <c:v>Commissions Expense</c:v>
                </c:pt>
                <c:pt idx="1">
                  <c:v>Consulting Expense</c:v>
                </c:pt>
                <c:pt idx="2">
                  <c:v>Cost of Goods Sold</c:v>
                </c:pt>
                <c:pt idx="3">
                  <c:v>Marketing Expense</c:v>
                </c:pt>
                <c:pt idx="4">
                  <c:v>Payroll Expense</c:v>
                </c:pt>
                <c:pt idx="5">
                  <c:v>R&amp;D Expense</c:v>
                </c:pt>
                <c:pt idx="6">
                  <c:v>Sales</c:v>
                </c:pt>
                <c:pt idx="7">
                  <c:v>Software/Hardware Expense</c:v>
                </c:pt>
                <c:pt idx="8">
                  <c:v>Travel &amp; Entertainment Expense</c:v>
                </c:pt>
              </c:strCache>
            </c:strRef>
          </c:cat>
          <c:val>
            <c:numRef>
              <c:f>Summaries!$F$77:$F$86</c:f>
              <c:numCache>
                <c:formatCode>"$"\ #,##0</c:formatCode>
                <c:ptCount val="9"/>
                <c:pt idx="0">
                  <c:v>-259646066.66666666</c:v>
                </c:pt>
                <c:pt idx="1">
                  <c:v>-325525566.33333337</c:v>
                </c:pt>
                <c:pt idx="2">
                  <c:v>-2595768048.0000005</c:v>
                </c:pt>
                <c:pt idx="3">
                  <c:v>-129511667.66666667</c:v>
                </c:pt>
                <c:pt idx="4">
                  <c:v>-652436487.66666675</c:v>
                </c:pt>
                <c:pt idx="5">
                  <c:v>-260165206.99999997</c:v>
                </c:pt>
                <c:pt idx="6">
                  <c:v>5772897269.6266661</c:v>
                </c:pt>
                <c:pt idx="7">
                  <c:v>-453895372.33333325</c:v>
                </c:pt>
                <c:pt idx="8">
                  <c:v>-65065063.333333336</c:v>
                </c:pt>
              </c:numCache>
            </c:numRef>
          </c:val>
          <c:smooth val="0"/>
          <c:extLst>
            <c:ext xmlns:c16="http://schemas.microsoft.com/office/drawing/2014/chart" uri="{C3380CC4-5D6E-409C-BE32-E72D297353CC}">
              <c16:uniqueId val="{00000004-F3EC-422B-8BDD-33B8DDF8FBDF}"/>
            </c:ext>
          </c:extLst>
        </c:ser>
        <c:dLbls>
          <c:showLegendKey val="0"/>
          <c:showVal val="0"/>
          <c:showCatName val="0"/>
          <c:showSerName val="0"/>
          <c:showPercent val="0"/>
          <c:showBubbleSize val="0"/>
        </c:dLbls>
        <c:marker val="1"/>
        <c:smooth val="0"/>
        <c:axId val="259071488"/>
        <c:axId val="108643632"/>
      </c:lineChart>
      <c:catAx>
        <c:axId val="259073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2144"/>
        <c:crosses val="autoZero"/>
        <c:auto val="1"/>
        <c:lblAlgn val="ctr"/>
        <c:lblOffset val="100"/>
        <c:noMultiLvlLbl val="0"/>
      </c:catAx>
      <c:valAx>
        <c:axId val="108642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73408"/>
        <c:crosses val="autoZero"/>
        <c:crossBetween val="between"/>
      </c:valAx>
      <c:valAx>
        <c:axId val="108643632"/>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071488"/>
        <c:crosses val="max"/>
        <c:crossBetween val="between"/>
      </c:valAx>
      <c:catAx>
        <c:axId val="259071488"/>
        <c:scaling>
          <c:orientation val="minMax"/>
        </c:scaling>
        <c:delete val="1"/>
        <c:axPos val="t"/>
        <c:numFmt formatCode="General" sourceLinked="1"/>
        <c:majorTickMark val="out"/>
        <c:minorTickMark val="none"/>
        <c:tickLblPos val="nextTo"/>
        <c:crossAx val="108643632"/>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Advertising </a:t>
            </a:r>
          </a:p>
        </c:rich>
      </c:tx>
      <c:layout>
        <c:manualLayout>
          <c:xMode val="edge"/>
          <c:yMode val="edge"/>
          <c:x val="0.42912251575497928"/>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1"/>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3804361322698"/>
          <c:y val="0.2695067663817664"/>
          <c:w val="0.86210496118654012"/>
          <c:h val="0.57808974358974363"/>
        </c:manualLayout>
      </c:layout>
      <c:barChart>
        <c:barDir val="col"/>
        <c:grouping val="clustered"/>
        <c:varyColors val="0"/>
        <c:ser>
          <c:idx val="0"/>
          <c:order val="0"/>
          <c:tx>
            <c:v>Advertising</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name>Moving Average</c:name>
            <c:spPr>
              <a:ln w="19050" cap="rnd">
                <a:solidFill>
                  <a:schemeClr val="accent6"/>
                </a:solidFill>
                <a:prstDash val="sysDash"/>
              </a:ln>
              <a:effectLst/>
            </c:spPr>
            <c:trendlineType val="movingAvg"/>
            <c:period val="2"/>
            <c:dispRSqr val="0"/>
            <c:dispEq val="0"/>
          </c:trendline>
          <c:cat>
            <c:strLit>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Lit>
          </c:cat>
          <c:val>
            <c:numLit>
              <c:formatCode>\$\ #,##0;\-\$\ #,##0;\$\ #,##0</c:formatCode>
              <c:ptCount val="12"/>
              <c:pt idx="0">
                <c:v>38280496.650000036</c:v>
              </c:pt>
              <c:pt idx="1">
                <c:v>41770073.26000002</c:v>
              </c:pt>
              <c:pt idx="2">
                <c:v>39479981.360000014</c:v>
              </c:pt>
              <c:pt idx="3">
                <c:v>34298943.169999987</c:v>
              </c:pt>
              <c:pt idx="4">
                <c:v>39815022.039999992</c:v>
              </c:pt>
              <c:pt idx="5">
                <c:v>47302671.660000026</c:v>
              </c:pt>
              <c:pt idx="6">
                <c:v>40953298.450000018</c:v>
              </c:pt>
              <c:pt idx="7">
                <c:v>42145322.129999995</c:v>
              </c:pt>
              <c:pt idx="8">
                <c:v>31101380.030000001</c:v>
              </c:pt>
              <c:pt idx="9">
                <c:v>37436198.319999993</c:v>
              </c:pt>
              <c:pt idx="10">
                <c:v>46720599.930000007</c:v>
              </c:pt>
              <c:pt idx="11">
                <c:v>41962736.770000011</c:v>
              </c:pt>
            </c:numLit>
          </c:val>
          <c:extLst>
            <c:ext xmlns:c16="http://schemas.microsoft.com/office/drawing/2014/chart" uri="{C3380CC4-5D6E-409C-BE32-E72D297353CC}">
              <c16:uniqueId val="{00000011-1745-4682-93B5-07A638C53E6E}"/>
            </c:ext>
          </c:extLst>
        </c:ser>
        <c:dLbls>
          <c:dLblPos val="outEnd"/>
          <c:showLegendKey val="0"/>
          <c:showVal val="1"/>
          <c:showCatName val="0"/>
          <c:showSerName val="0"/>
          <c:showPercent val="0"/>
          <c:showBubbleSize val="0"/>
        </c:dLbls>
        <c:gapWidth val="100"/>
        <c:overlap val="-24"/>
        <c:axId val="1441631903"/>
        <c:axId val="128988976"/>
      </c:barChart>
      <c:catAx>
        <c:axId val="1441631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88976"/>
        <c:crosses val="autoZero"/>
        <c:auto val="1"/>
        <c:lblAlgn val="ctr"/>
        <c:lblOffset val="100"/>
        <c:noMultiLvlLbl val="0"/>
        <c:extLst>
          <c:ext xmlns:c15="http://schemas.microsoft.com/office/drawing/2012/chart" uri="{F40574EE-89B7-4290-83BB-5DA773EAF853}">
            <c15:numFmt c:formatCode="General" c:sourceLinked="1"/>
          </c:ext>
        </c:extLst>
      </c:catAx>
      <c:valAx>
        <c:axId val="128988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 #,##0;\-\$\ #,##0;\$\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1631903"/>
        <c:crosses val="autoZero"/>
        <c:crossBetween val="between"/>
        <c:dispUnits>
          <c:builtInUnit val="millions"/>
        </c:dispUnits>
        <c:extLst>
          <c:ext xmlns:c15="http://schemas.microsoft.com/office/drawing/2012/chart" uri="{F40574EE-89B7-4290-83BB-5DA773EAF853}">
            <c15:numFmt c:formatCode="\$\ #,##0;\-\$\ #,##0;\$\ #,##0" c:sourceLinked="1"/>
          </c:ext>
        </c:extLst>
      </c:valAx>
      <c:spPr>
        <a:noFill/>
        <a:ln>
          <a:noFill/>
        </a:ln>
        <a:effectLst/>
      </c:spPr>
    </c:plotArea>
    <c:legend>
      <c:legendPos val="r"/>
      <c:layout>
        <c:manualLayout>
          <c:xMode val="edge"/>
          <c:yMode val="edge"/>
          <c:x val="0.82328397435897427"/>
          <c:y val="1.0880698005698007E-2"/>
          <c:w val="0.1767162529727804"/>
          <c:h val="0.218359330484330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[INFO10258 F23 Assignment 9 Sebastian Rincon.xlsx]PivotChartTable1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Hardware</a:t>
            </a:r>
          </a:p>
        </c:rich>
      </c:tx>
      <c:layout>
        <c:manualLayout>
          <c:xMode val="edge"/>
          <c:yMode val="edge"/>
          <c:x val="0.42912251575497928"/>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1"/>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3804361322698"/>
          <c:y val="0.25141559829059829"/>
          <c:w val="0.86210496118654012"/>
          <c:h val="0.5961809116809117"/>
        </c:manualLayout>
      </c:layout>
      <c:barChart>
        <c:barDir val="col"/>
        <c:grouping val="clustered"/>
        <c:varyColors val="0"/>
        <c:ser>
          <c:idx val="0"/>
          <c:order val="0"/>
          <c:tx>
            <c:v>Hardware</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name>Moving Average</c:name>
            <c:spPr>
              <a:ln w="19050" cap="rnd">
                <a:solidFill>
                  <a:schemeClr val="accent5"/>
                </a:solidFill>
                <a:prstDash val="sysDash"/>
              </a:ln>
              <a:effectLst/>
            </c:spPr>
            <c:trendlineType val="movingAvg"/>
            <c:period val="2"/>
            <c:dispRSqr val="0"/>
            <c:dispEq val="0"/>
          </c:trendline>
          <c:cat>
            <c:strLit>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Lit>
          </c:cat>
          <c:val>
            <c:numLit>
              <c:formatCode>\$\ #,##0;\-\$\ #,##0;\$\ #,##0</c:formatCode>
              <c:ptCount val="12"/>
              <c:pt idx="0">
                <c:v>63139732.190000057</c:v>
              </c:pt>
              <c:pt idx="1">
                <c:v>54488700.240000069</c:v>
              </c:pt>
              <c:pt idx="2">
                <c:v>56484345.070000052</c:v>
              </c:pt>
              <c:pt idx="3">
                <c:v>57425943.75999999</c:v>
              </c:pt>
              <c:pt idx="4">
                <c:v>63560379.609999955</c:v>
              </c:pt>
              <c:pt idx="5">
                <c:v>61123052.880000055</c:v>
              </c:pt>
              <c:pt idx="6">
                <c:v>57435489.909999967</c:v>
              </c:pt>
              <c:pt idx="7">
                <c:v>56411717.860000014</c:v>
              </c:pt>
              <c:pt idx="8">
                <c:v>51079608.50999999</c:v>
              </c:pt>
              <c:pt idx="9">
                <c:v>54896058.779999971</c:v>
              </c:pt>
              <c:pt idx="10">
                <c:v>56428878.079999983</c:v>
              </c:pt>
              <c:pt idx="11">
                <c:v>57228454.219999969</c:v>
              </c:pt>
            </c:numLit>
          </c:val>
          <c:extLst>
            <c:ext xmlns:c16="http://schemas.microsoft.com/office/drawing/2014/chart" uri="{C3380CC4-5D6E-409C-BE32-E72D297353CC}">
              <c16:uniqueId val="{00000001-AD2F-40FC-B7C5-66D0173EE007}"/>
            </c:ext>
          </c:extLst>
        </c:ser>
        <c:dLbls>
          <c:dLblPos val="outEnd"/>
          <c:showLegendKey val="0"/>
          <c:showVal val="1"/>
          <c:showCatName val="0"/>
          <c:showSerName val="0"/>
          <c:showPercent val="0"/>
          <c:showBubbleSize val="0"/>
        </c:dLbls>
        <c:gapWidth val="100"/>
        <c:overlap val="-24"/>
        <c:axId val="1441631903"/>
        <c:axId val="128988976"/>
      </c:barChart>
      <c:catAx>
        <c:axId val="1441631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88976"/>
        <c:crosses val="autoZero"/>
        <c:auto val="1"/>
        <c:lblAlgn val="ctr"/>
        <c:lblOffset val="100"/>
        <c:noMultiLvlLbl val="0"/>
        <c:extLst>
          <c:ext xmlns:c15="http://schemas.microsoft.com/office/drawing/2012/chart" uri="{F40574EE-89B7-4290-83BB-5DA773EAF853}">
            <c15:numFmt c:formatCode="General" c:sourceLinked="1"/>
          </c:ext>
        </c:extLst>
      </c:catAx>
      <c:valAx>
        <c:axId val="128988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 #,##0;\-\$\ #,##0;\$\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1631903"/>
        <c:crosses val="autoZero"/>
        <c:crossBetween val="between"/>
        <c:dispUnits>
          <c:builtInUnit val="millions"/>
        </c:dispUnits>
        <c:extLst>
          <c:ext xmlns:c15="http://schemas.microsoft.com/office/drawing/2012/chart" uri="{F40574EE-89B7-4290-83BB-5DA773EAF853}">
            <c15:numFmt c:formatCode="\$\ #,##0;\-\$\ #,##0;\$\ #,##0" c:sourceLinked="1"/>
          </c:ext>
        </c:extLst>
      </c:valAx>
      <c:spPr>
        <a:noFill/>
        <a:ln>
          <a:noFill/>
        </a:ln>
        <a:effectLst/>
      </c:spPr>
    </c:plotArea>
    <c:legend>
      <c:legendPos val="r"/>
      <c:layout>
        <c:manualLayout>
          <c:xMode val="edge"/>
          <c:yMode val="edge"/>
          <c:x val="0.70659594017094018"/>
          <c:y val="6.3579059829059854E-3"/>
          <c:w val="0.27440833333333331"/>
          <c:h val="0.23104487179487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[INFO10258 F23 Assignment 9 Sebastian Rincon.xlsx]PivotChartTable6</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Software </a:t>
            </a:r>
          </a:p>
        </c:rich>
      </c:tx>
      <c:layout>
        <c:manualLayout>
          <c:xMode val="edge"/>
          <c:yMode val="edge"/>
          <c:x val="0.42912251575497928"/>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1"/>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3804361322698"/>
          <c:y val="0.255718856594007"/>
          <c:w val="0.86210496118654012"/>
          <c:h val="0.59187749454582728"/>
        </c:manualLayout>
      </c:layout>
      <c:barChart>
        <c:barDir val="col"/>
        <c:grouping val="clustered"/>
        <c:varyColors val="0"/>
        <c:ser>
          <c:idx val="0"/>
          <c:order val="0"/>
          <c:tx>
            <c:v>Software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name>Moving Average</c:name>
            <c:spPr>
              <a:ln w="19050" cap="rnd">
                <a:solidFill>
                  <a:schemeClr val="accent2"/>
                </a:solidFill>
                <a:prstDash val="sysDash"/>
              </a:ln>
              <a:effectLst/>
            </c:spPr>
            <c:trendlineType val="movingAvg"/>
            <c:period val="2"/>
            <c:dispRSqr val="0"/>
            <c:dispEq val="0"/>
          </c:trendline>
          <c:cat>
            <c:strLit>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Lit>
          </c:cat>
          <c:val>
            <c:numLit>
              <c:formatCode>\$\ #,##0;\-\$\ #,##0;\$\ #,##0</c:formatCode>
              <c:ptCount val="12"/>
              <c:pt idx="0">
                <c:v>165664053</c:v>
              </c:pt>
              <c:pt idx="1">
                <c:v>165993010</c:v>
              </c:pt>
              <c:pt idx="2">
                <c:v>136372531</c:v>
              </c:pt>
              <c:pt idx="3">
                <c:v>162545100</c:v>
              </c:pt>
              <c:pt idx="4">
                <c:v>176402300</c:v>
              </c:pt>
              <c:pt idx="5">
                <c:v>171036276</c:v>
              </c:pt>
              <c:pt idx="6">
                <c:v>146690936</c:v>
              </c:pt>
              <c:pt idx="7">
                <c:v>178155092</c:v>
              </c:pt>
              <c:pt idx="8">
                <c:v>149567261</c:v>
              </c:pt>
              <c:pt idx="9">
                <c:v>153806364</c:v>
              </c:pt>
              <c:pt idx="10">
                <c:v>166997300</c:v>
              </c:pt>
              <c:pt idx="11">
                <c:v>148452064</c:v>
              </c:pt>
            </c:numLit>
          </c:val>
          <c:extLst>
            <c:ext xmlns:c16="http://schemas.microsoft.com/office/drawing/2014/chart" uri="{C3380CC4-5D6E-409C-BE32-E72D297353CC}">
              <c16:uniqueId val="{00000001-B321-4398-AD8B-668EF9A947C4}"/>
            </c:ext>
          </c:extLst>
        </c:ser>
        <c:dLbls>
          <c:dLblPos val="outEnd"/>
          <c:showLegendKey val="0"/>
          <c:showVal val="1"/>
          <c:showCatName val="0"/>
          <c:showSerName val="0"/>
          <c:showPercent val="0"/>
          <c:showBubbleSize val="0"/>
        </c:dLbls>
        <c:gapWidth val="100"/>
        <c:overlap val="-24"/>
        <c:axId val="1441631903"/>
        <c:axId val="128988976"/>
      </c:barChart>
      <c:catAx>
        <c:axId val="14416319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88976"/>
        <c:crosses val="autoZero"/>
        <c:auto val="1"/>
        <c:lblAlgn val="ctr"/>
        <c:lblOffset val="100"/>
        <c:noMultiLvlLbl val="0"/>
        <c:extLst>
          <c:ext xmlns:c15="http://schemas.microsoft.com/office/drawing/2012/chart" uri="{F40574EE-89B7-4290-83BB-5DA773EAF853}">
            <c15:numFmt c:formatCode="General" c:sourceLinked="1"/>
          </c:ext>
        </c:extLst>
      </c:catAx>
      <c:valAx>
        <c:axId val="128988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 #,##0;\-\$\ #,##0;\$\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1631903"/>
        <c:crosses val="autoZero"/>
        <c:crossBetween val="between"/>
        <c:dispUnits>
          <c:builtInUnit val="millions"/>
        </c:dispUnits>
        <c:extLst>
          <c:ext xmlns:c15="http://schemas.microsoft.com/office/drawing/2012/chart" uri="{F40574EE-89B7-4290-83BB-5DA773EAF853}">
            <c15:numFmt c:formatCode="\$\ #,##0;\-\$\ #,##0;\$\ #,##0" c:sourceLinked="1"/>
          </c:ext>
        </c:extLst>
      </c:valAx>
      <c:spPr>
        <a:noFill/>
        <a:ln>
          <a:noFill/>
        </a:ln>
        <a:effectLst/>
      </c:spPr>
    </c:plotArea>
    <c:legend>
      <c:legendPos val="r"/>
      <c:layout>
        <c:manualLayout>
          <c:xMode val="edge"/>
          <c:yMode val="edge"/>
          <c:x val="0.72634901936470553"/>
          <c:y val="2.0036170803656519E-2"/>
          <c:w val="0.2654758509517019"/>
          <c:h val="0.22648534209926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[INFO10258 F23 Assignment 9 Sebastian Rincon.xlsx]PivotChartTable8</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Comissions Expense By Year</a:t>
            </a:r>
          </a:p>
        </c:rich>
      </c:tx>
      <c:layout>
        <c:manualLayout>
          <c:xMode val="edge"/>
          <c:yMode val="edge"/>
          <c:x val="0.37260364842454397"/>
          <c:y val="4.12013998250218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83567511921627"/>
          <c:y val="0.15309956255468068"/>
          <c:w val="0.76768803413349673"/>
          <c:h val="0.79910726159230094"/>
        </c:manualLayout>
      </c:layout>
      <c:barChart>
        <c:barDir val="bar"/>
        <c:grouping val="clustered"/>
        <c:varyColors val="0"/>
        <c:ser>
          <c:idx val="0"/>
          <c:order val="0"/>
          <c:tx>
            <c:strRef>
              <c:f>Summaries!$B$9:$B$10</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Summaries!$B$11</c:f>
              <c:numCache>
                <c:formatCode>"$"\ #,##0</c:formatCode>
                <c:ptCount val="1"/>
                <c:pt idx="0">
                  <c:v>-68903236</c:v>
                </c:pt>
              </c:numCache>
            </c:numRef>
          </c:val>
          <c:extLst>
            <c:ext xmlns:c16="http://schemas.microsoft.com/office/drawing/2014/chart" uri="{C3380CC4-5D6E-409C-BE32-E72D297353CC}">
              <c16:uniqueId val="{00000000-3F37-4A6D-B37C-B21309495BED}"/>
            </c:ext>
          </c:extLst>
        </c:ser>
        <c:ser>
          <c:idx val="1"/>
          <c:order val="1"/>
          <c:tx>
            <c:strRef>
              <c:f>Summaries!$C$9:$C$10</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Summaries!$C$11</c:f>
              <c:numCache>
                <c:formatCode>"$"\ #,##0</c:formatCode>
                <c:ptCount val="1"/>
                <c:pt idx="0">
                  <c:v>-64615991</c:v>
                </c:pt>
              </c:numCache>
            </c:numRef>
          </c:val>
          <c:extLst>
            <c:ext xmlns:c16="http://schemas.microsoft.com/office/drawing/2014/chart" uri="{C3380CC4-5D6E-409C-BE32-E72D297353CC}">
              <c16:uniqueId val="{00000001-3F37-4A6D-B37C-B21309495BED}"/>
            </c:ext>
          </c:extLst>
        </c:ser>
        <c:ser>
          <c:idx val="2"/>
          <c:order val="2"/>
          <c:tx>
            <c:strRef>
              <c:f>Summaries!$D$9:$D$10</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Summaries!$D$11</c:f>
              <c:numCache>
                <c:formatCode>"$"\ #,##0</c:formatCode>
                <c:ptCount val="1"/>
                <c:pt idx="0">
                  <c:v>-63017247</c:v>
                </c:pt>
              </c:numCache>
            </c:numRef>
          </c:val>
          <c:extLst>
            <c:ext xmlns:c16="http://schemas.microsoft.com/office/drawing/2014/chart" uri="{C3380CC4-5D6E-409C-BE32-E72D297353CC}">
              <c16:uniqueId val="{00000002-3F37-4A6D-B37C-B21309495BED}"/>
            </c:ext>
          </c:extLst>
        </c:ser>
        <c:ser>
          <c:idx val="3"/>
          <c:order val="3"/>
          <c:tx>
            <c:strRef>
              <c:f>Summaries!$E$9:$E$10</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Summaries!$E$11</c:f>
              <c:numCache>
                <c:formatCode>"$"\ #,##0</c:formatCode>
                <c:ptCount val="1"/>
                <c:pt idx="0">
                  <c:v>-62207760</c:v>
                </c:pt>
              </c:numCache>
            </c:numRef>
          </c:val>
          <c:extLst>
            <c:ext xmlns:c16="http://schemas.microsoft.com/office/drawing/2014/chart" uri="{C3380CC4-5D6E-409C-BE32-E72D297353CC}">
              <c16:uniqueId val="{00000003-3F37-4A6D-B37C-B21309495BED}"/>
            </c:ext>
          </c:extLst>
        </c:ser>
        <c:ser>
          <c:idx val="4"/>
          <c:order val="4"/>
          <c:tx>
            <c:strRef>
              <c:f>Summaries!$F$9:$F$10</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Summaries!$F$11</c:f>
              <c:numCache>
                <c:formatCode>"$"\ #,##0</c:formatCode>
                <c:ptCount val="1"/>
                <c:pt idx="0">
                  <c:v>-69071123</c:v>
                </c:pt>
              </c:numCache>
            </c:numRef>
          </c:val>
          <c:extLst>
            <c:ext xmlns:c16="http://schemas.microsoft.com/office/drawing/2014/chart" uri="{C3380CC4-5D6E-409C-BE32-E72D297353CC}">
              <c16:uniqueId val="{00000004-3F37-4A6D-B37C-B21309495BED}"/>
            </c:ext>
          </c:extLst>
        </c:ser>
        <c:ser>
          <c:idx val="5"/>
          <c:order val="5"/>
          <c:tx>
            <c:strRef>
              <c:f>Summaries!$G$9:$G$10</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Summaries!$G$11</c:f>
              <c:numCache>
                <c:formatCode>"$"\ #,##0</c:formatCode>
                <c:ptCount val="1"/>
                <c:pt idx="0">
                  <c:v>-69558911</c:v>
                </c:pt>
              </c:numCache>
            </c:numRef>
          </c:val>
          <c:extLst>
            <c:ext xmlns:c16="http://schemas.microsoft.com/office/drawing/2014/chart" uri="{C3380CC4-5D6E-409C-BE32-E72D297353CC}">
              <c16:uniqueId val="{00000005-3F37-4A6D-B37C-B21309495BED}"/>
            </c:ext>
          </c:extLst>
        </c:ser>
        <c:ser>
          <c:idx val="6"/>
          <c:order val="6"/>
          <c:tx>
            <c:strRef>
              <c:f>Summaries!$H$9:$H$10</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Summaries!$H$11</c:f>
              <c:numCache>
                <c:formatCode>"$"\ #,##0</c:formatCode>
                <c:ptCount val="1"/>
                <c:pt idx="0">
                  <c:v>-65021569</c:v>
                </c:pt>
              </c:numCache>
            </c:numRef>
          </c:val>
          <c:extLst>
            <c:ext xmlns:c16="http://schemas.microsoft.com/office/drawing/2014/chart" uri="{C3380CC4-5D6E-409C-BE32-E72D297353CC}">
              <c16:uniqueId val="{00000006-3F37-4A6D-B37C-B21309495BED}"/>
            </c:ext>
          </c:extLst>
        </c:ser>
        <c:ser>
          <c:idx val="7"/>
          <c:order val="7"/>
          <c:tx>
            <c:strRef>
              <c:f>Summaries!$I$9:$I$10</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Summaries!$I$11</c:f>
              <c:numCache>
                <c:formatCode>"$"\ #,##0</c:formatCode>
                <c:ptCount val="1"/>
                <c:pt idx="0">
                  <c:v>-66917151</c:v>
                </c:pt>
              </c:numCache>
            </c:numRef>
          </c:val>
          <c:extLst>
            <c:ext xmlns:c16="http://schemas.microsoft.com/office/drawing/2014/chart" uri="{C3380CC4-5D6E-409C-BE32-E72D297353CC}">
              <c16:uniqueId val="{00000007-3F37-4A6D-B37C-B21309495BED}"/>
            </c:ext>
          </c:extLst>
        </c:ser>
        <c:ser>
          <c:idx val="8"/>
          <c:order val="8"/>
          <c:tx>
            <c:strRef>
              <c:f>Summaries!$J$9:$J$10</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Summaries!$J$11</c:f>
              <c:numCache>
                <c:formatCode>"$"\ #,##0</c:formatCode>
                <c:ptCount val="1"/>
                <c:pt idx="0">
                  <c:v>-56301265</c:v>
                </c:pt>
              </c:numCache>
            </c:numRef>
          </c:val>
          <c:extLst>
            <c:ext xmlns:c16="http://schemas.microsoft.com/office/drawing/2014/chart" uri="{C3380CC4-5D6E-409C-BE32-E72D297353CC}">
              <c16:uniqueId val="{00000008-3F37-4A6D-B37C-B21309495BED}"/>
            </c:ext>
          </c:extLst>
        </c:ser>
        <c:ser>
          <c:idx val="9"/>
          <c:order val="9"/>
          <c:tx>
            <c:strRef>
              <c:f>Summaries!$K$9:$K$10</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Summaries!$K$11</c:f>
              <c:numCache>
                <c:formatCode>"$"\ #,##0</c:formatCode>
                <c:ptCount val="1"/>
                <c:pt idx="0">
                  <c:v>-61891760</c:v>
                </c:pt>
              </c:numCache>
            </c:numRef>
          </c:val>
          <c:extLst>
            <c:ext xmlns:c16="http://schemas.microsoft.com/office/drawing/2014/chart" uri="{C3380CC4-5D6E-409C-BE32-E72D297353CC}">
              <c16:uniqueId val="{00000009-3F37-4A6D-B37C-B21309495BED}"/>
            </c:ext>
          </c:extLst>
        </c:ser>
        <c:ser>
          <c:idx val="10"/>
          <c:order val="10"/>
          <c:tx>
            <c:strRef>
              <c:f>Summaries!$L$9:$L$10</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Summaries!$L$11</c:f>
              <c:numCache>
                <c:formatCode>"$"\ #,##0</c:formatCode>
                <c:ptCount val="1"/>
                <c:pt idx="0">
                  <c:v>-66901573</c:v>
                </c:pt>
              </c:numCache>
            </c:numRef>
          </c:val>
          <c:extLst>
            <c:ext xmlns:c16="http://schemas.microsoft.com/office/drawing/2014/chart" uri="{C3380CC4-5D6E-409C-BE32-E72D297353CC}">
              <c16:uniqueId val="{0000000A-3F37-4A6D-B37C-B21309495BED}"/>
            </c:ext>
          </c:extLst>
        </c:ser>
        <c:ser>
          <c:idx val="11"/>
          <c:order val="11"/>
          <c:tx>
            <c:strRef>
              <c:f>Summaries!$M$9:$M$10</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Summaries!$A$11</c:f>
              <c:strCache>
                <c:ptCount val="1"/>
                <c:pt idx="0">
                  <c:v>Commissions Expense</c:v>
                </c:pt>
              </c:strCache>
            </c:strRef>
          </c:cat>
          <c:val>
            <c:numRef>
              <c:f>Summaries!$M$11</c:f>
              <c:numCache>
                <c:formatCode>"$"\ #,##0</c:formatCode>
                <c:ptCount val="1"/>
                <c:pt idx="0">
                  <c:v>-64530614</c:v>
                </c:pt>
              </c:numCache>
            </c:numRef>
          </c:val>
          <c:extLst>
            <c:ext xmlns:c16="http://schemas.microsoft.com/office/drawing/2014/chart" uri="{C3380CC4-5D6E-409C-BE32-E72D297353CC}">
              <c16:uniqueId val="{0000000B-3F37-4A6D-B37C-B21309495BED}"/>
            </c:ext>
          </c:extLst>
        </c:ser>
        <c:dLbls>
          <c:dLblPos val="outEnd"/>
          <c:showLegendKey val="0"/>
          <c:showVal val="1"/>
          <c:showCatName val="0"/>
          <c:showSerName val="0"/>
          <c:showPercent val="0"/>
          <c:showBubbleSize val="0"/>
        </c:dLbls>
        <c:gapWidth val="100"/>
        <c:axId val="127564272"/>
        <c:axId val="123297888"/>
      </c:barChart>
      <c:catAx>
        <c:axId val="127564272"/>
        <c:scaling>
          <c:orientation val="maxMin"/>
        </c:scaling>
        <c:delete val="1"/>
        <c:axPos val="l"/>
        <c:numFmt formatCode="General" sourceLinked="1"/>
        <c:majorTickMark val="out"/>
        <c:minorTickMark val="none"/>
        <c:tickLblPos val="nextTo"/>
        <c:crossAx val="123297888"/>
        <c:crosses val="max"/>
        <c:auto val="1"/>
        <c:lblAlgn val="ctr"/>
        <c:lblOffset val="100"/>
        <c:noMultiLvlLbl val="0"/>
      </c:catAx>
      <c:valAx>
        <c:axId val="123297888"/>
        <c:scaling>
          <c:orientation val="maxMin"/>
        </c:scaling>
        <c:delete val="1"/>
        <c:axPos val="t"/>
        <c:numFmt formatCode="&quot;$&quot;\ #,##0" sourceLinked="1"/>
        <c:majorTickMark val="out"/>
        <c:minorTickMark val="none"/>
        <c:tickLblPos val="nextTo"/>
        <c:crossAx val="127564272"/>
        <c:crosses val="autoZero"/>
        <c:crossBetween val="between"/>
      </c:valAx>
      <c:spPr>
        <a:noFill/>
        <a:ln>
          <a:noFill/>
        </a:ln>
        <a:effectLst/>
      </c:spPr>
    </c:plotArea>
    <c:legend>
      <c:legendPos val="r"/>
      <c:layout>
        <c:manualLayout>
          <c:xMode val="edge"/>
          <c:yMode val="edge"/>
          <c:x val="0.90982869933367583"/>
          <c:y val="7.2255030621172348E-2"/>
          <c:w val="8.0965433190350447E-2"/>
          <c:h val="0.88729330708661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Consulting Expense By Year</a:t>
            </a:r>
          </a:p>
        </c:rich>
      </c:tx>
      <c:layout>
        <c:manualLayout>
          <c:xMode val="edge"/>
          <c:yMode val="edge"/>
          <c:x val="0.32252232732653385"/>
          <c:y val="4.30342246823107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8693653226236"/>
          <c:y val="0.13544346560640316"/>
          <c:w val="0.69313428103366281"/>
          <c:h val="0.8244894969524158"/>
        </c:manualLayout>
      </c:layout>
      <c:barChart>
        <c:barDir val="bar"/>
        <c:grouping val="clustered"/>
        <c:varyColors val="0"/>
        <c:ser>
          <c:idx val="0"/>
          <c:order val="0"/>
          <c:tx>
            <c:strRef>
              <c:f>Summaries!$B$15:$B$16</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Summaries!$B$17</c:f>
              <c:numCache>
                <c:formatCode>"$"\ #,##0</c:formatCode>
                <c:ptCount val="1"/>
                <c:pt idx="0">
                  <c:v>-87509289</c:v>
                </c:pt>
              </c:numCache>
            </c:numRef>
          </c:val>
          <c:extLst>
            <c:ext xmlns:c16="http://schemas.microsoft.com/office/drawing/2014/chart" uri="{C3380CC4-5D6E-409C-BE32-E72D297353CC}">
              <c16:uniqueId val="{00000000-B8C2-42BB-9990-37D332FE0573}"/>
            </c:ext>
          </c:extLst>
        </c:ser>
        <c:ser>
          <c:idx val="1"/>
          <c:order val="1"/>
          <c:tx>
            <c:strRef>
              <c:f>Summaries!$C$15:$C$16</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Summaries!$C$17</c:f>
              <c:numCache>
                <c:formatCode>"$"\ #,##0</c:formatCode>
                <c:ptCount val="1"/>
                <c:pt idx="0">
                  <c:v>-82734247</c:v>
                </c:pt>
              </c:numCache>
            </c:numRef>
          </c:val>
          <c:extLst>
            <c:ext xmlns:c16="http://schemas.microsoft.com/office/drawing/2014/chart" uri="{C3380CC4-5D6E-409C-BE32-E72D297353CC}">
              <c16:uniqueId val="{00000001-B8C2-42BB-9990-37D332FE0573}"/>
            </c:ext>
          </c:extLst>
        </c:ser>
        <c:ser>
          <c:idx val="2"/>
          <c:order val="2"/>
          <c:tx>
            <c:strRef>
              <c:f>Summaries!$D$15:$D$16</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Summaries!$D$17</c:f>
              <c:numCache>
                <c:formatCode>"$"\ #,##0</c:formatCode>
                <c:ptCount val="1"/>
                <c:pt idx="0">
                  <c:v>-77454549</c:v>
                </c:pt>
              </c:numCache>
            </c:numRef>
          </c:val>
          <c:extLst>
            <c:ext xmlns:c16="http://schemas.microsoft.com/office/drawing/2014/chart" uri="{C3380CC4-5D6E-409C-BE32-E72D297353CC}">
              <c16:uniqueId val="{00000002-B8C2-42BB-9990-37D332FE0573}"/>
            </c:ext>
          </c:extLst>
        </c:ser>
        <c:ser>
          <c:idx val="3"/>
          <c:order val="3"/>
          <c:tx>
            <c:strRef>
              <c:f>Summaries!$E$15:$E$16</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Summaries!$E$17</c:f>
              <c:numCache>
                <c:formatCode>"$"\ #,##0</c:formatCode>
                <c:ptCount val="1"/>
                <c:pt idx="0">
                  <c:v>-77964736</c:v>
                </c:pt>
              </c:numCache>
            </c:numRef>
          </c:val>
          <c:extLst>
            <c:ext xmlns:c16="http://schemas.microsoft.com/office/drawing/2014/chart" uri="{C3380CC4-5D6E-409C-BE32-E72D297353CC}">
              <c16:uniqueId val="{00000003-B8C2-42BB-9990-37D332FE0573}"/>
            </c:ext>
          </c:extLst>
        </c:ser>
        <c:ser>
          <c:idx val="4"/>
          <c:order val="4"/>
          <c:tx>
            <c:strRef>
              <c:f>Summaries!$F$15:$F$16</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Summaries!$F$17</c:f>
              <c:numCache>
                <c:formatCode>"$"\ #,##0</c:formatCode>
                <c:ptCount val="1"/>
                <c:pt idx="0">
                  <c:v>-89187569</c:v>
                </c:pt>
              </c:numCache>
            </c:numRef>
          </c:val>
          <c:extLst>
            <c:ext xmlns:c16="http://schemas.microsoft.com/office/drawing/2014/chart" uri="{C3380CC4-5D6E-409C-BE32-E72D297353CC}">
              <c16:uniqueId val="{00000004-B8C2-42BB-9990-37D332FE0573}"/>
            </c:ext>
          </c:extLst>
        </c:ser>
        <c:ser>
          <c:idx val="5"/>
          <c:order val="5"/>
          <c:tx>
            <c:strRef>
              <c:f>Summaries!$G$15:$G$16</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Summaries!$G$17</c:f>
              <c:numCache>
                <c:formatCode>"$"\ #,##0</c:formatCode>
                <c:ptCount val="1"/>
                <c:pt idx="0">
                  <c:v>-90257291</c:v>
                </c:pt>
              </c:numCache>
            </c:numRef>
          </c:val>
          <c:extLst>
            <c:ext xmlns:c16="http://schemas.microsoft.com/office/drawing/2014/chart" uri="{C3380CC4-5D6E-409C-BE32-E72D297353CC}">
              <c16:uniqueId val="{00000005-B8C2-42BB-9990-37D332FE0573}"/>
            </c:ext>
          </c:extLst>
        </c:ser>
        <c:ser>
          <c:idx val="6"/>
          <c:order val="6"/>
          <c:tx>
            <c:strRef>
              <c:f>Summaries!$H$15:$H$16</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Summaries!$H$17</c:f>
              <c:numCache>
                <c:formatCode>"$"\ #,##0</c:formatCode>
                <c:ptCount val="1"/>
                <c:pt idx="0">
                  <c:v>-82136687</c:v>
                </c:pt>
              </c:numCache>
            </c:numRef>
          </c:val>
          <c:extLst>
            <c:ext xmlns:c16="http://schemas.microsoft.com/office/drawing/2014/chart" uri="{C3380CC4-5D6E-409C-BE32-E72D297353CC}">
              <c16:uniqueId val="{00000006-B8C2-42BB-9990-37D332FE0573}"/>
            </c:ext>
          </c:extLst>
        </c:ser>
        <c:ser>
          <c:idx val="7"/>
          <c:order val="7"/>
          <c:tx>
            <c:strRef>
              <c:f>Summaries!$I$15:$I$16</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Summaries!$I$17</c:f>
              <c:numCache>
                <c:formatCode>"$"\ #,##0</c:formatCode>
                <c:ptCount val="1"/>
                <c:pt idx="0">
                  <c:v>-81272794</c:v>
                </c:pt>
              </c:numCache>
            </c:numRef>
          </c:val>
          <c:extLst>
            <c:ext xmlns:c16="http://schemas.microsoft.com/office/drawing/2014/chart" uri="{C3380CC4-5D6E-409C-BE32-E72D297353CC}">
              <c16:uniqueId val="{00000007-B8C2-42BB-9990-37D332FE0573}"/>
            </c:ext>
          </c:extLst>
        </c:ser>
        <c:ser>
          <c:idx val="8"/>
          <c:order val="8"/>
          <c:tx>
            <c:strRef>
              <c:f>Summaries!$J$15:$J$16</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Summaries!$J$17</c:f>
              <c:numCache>
                <c:formatCode>"$"\ #,##0</c:formatCode>
                <c:ptCount val="1"/>
                <c:pt idx="0">
                  <c:v>-69937214</c:v>
                </c:pt>
              </c:numCache>
            </c:numRef>
          </c:val>
          <c:extLst>
            <c:ext xmlns:c16="http://schemas.microsoft.com/office/drawing/2014/chart" uri="{C3380CC4-5D6E-409C-BE32-E72D297353CC}">
              <c16:uniqueId val="{00000008-B8C2-42BB-9990-37D332FE0573}"/>
            </c:ext>
          </c:extLst>
        </c:ser>
        <c:ser>
          <c:idx val="9"/>
          <c:order val="9"/>
          <c:tx>
            <c:strRef>
              <c:f>Summaries!$K$15:$K$16</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Summaries!$K$17</c:f>
              <c:numCache>
                <c:formatCode>"$"\ #,##0</c:formatCode>
                <c:ptCount val="1"/>
                <c:pt idx="0">
                  <c:v>-76475438</c:v>
                </c:pt>
              </c:numCache>
            </c:numRef>
          </c:val>
          <c:extLst>
            <c:ext xmlns:c16="http://schemas.microsoft.com/office/drawing/2014/chart" uri="{C3380CC4-5D6E-409C-BE32-E72D297353CC}">
              <c16:uniqueId val="{00000009-B8C2-42BB-9990-37D332FE0573}"/>
            </c:ext>
          </c:extLst>
        </c:ser>
        <c:ser>
          <c:idx val="10"/>
          <c:order val="10"/>
          <c:tx>
            <c:strRef>
              <c:f>Summaries!$L$15:$L$16</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Summaries!$L$17</c:f>
              <c:numCache>
                <c:formatCode>"$"\ #,##0</c:formatCode>
                <c:ptCount val="1"/>
                <c:pt idx="0">
                  <c:v>-83169383</c:v>
                </c:pt>
              </c:numCache>
            </c:numRef>
          </c:val>
          <c:extLst>
            <c:ext xmlns:c16="http://schemas.microsoft.com/office/drawing/2014/chart" uri="{C3380CC4-5D6E-409C-BE32-E72D297353CC}">
              <c16:uniqueId val="{0000000A-B8C2-42BB-9990-37D332FE0573}"/>
            </c:ext>
          </c:extLst>
        </c:ser>
        <c:ser>
          <c:idx val="11"/>
          <c:order val="11"/>
          <c:tx>
            <c:strRef>
              <c:f>Summaries!$M$15:$M$16</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Summaries!$A$17</c:f>
              <c:strCache>
                <c:ptCount val="1"/>
                <c:pt idx="0">
                  <c:v>Consulting Expense</c:v>
                </c:pt>
              </c:strCache>
            </c:strRef>
          </c:cat>
          <c:val>
            <c:numRef>
              <c:f>Summaries!$M$17</c:f>
              <c:numCache>
                <c:formatCode>"$"\ #,##0</c:formatCode>
                <c:ptCount val="1"/>
                <c:pt idx="0">
                  <c:v>-78477502</c:v>
                </c:pt>
              </c:numCache>
            </c:numRef>
          </c:val>
          <c:extLst>
            <c:ext xmlns:c16="http://schemas.microsoft.com/office/drawing/2014/chart" uri="{C3380CC4-5D6E-409C-BE32-E72D297353CC}">
              <c16:uniqueId val="{0000000B-B8C2-42BB-9990-37D332FE0573}"/>
            </c:ext>
          </c:extLst>
        </c:ser>
        <c:dLbls>
          <c:dLblPos val="outEnd"/>
          <c:showLegendKey val="0"/>
          <c:showVal val="1"/>
          <c:showCatName val="0"/>
          <c:showSerName val="0"/>
          <c:showPercent val="0"/>
          <c:showBubbleSize val="0"/>
        </c:dLbls>
        <c:gapWidth val="100"/>
        <c:axId val="105163984"/>
        <c:axId val="109654512"/>
      </c:barChart>
      <c:catAx>
        <c:axId val="105163984"/>
        <c:scaling>
          <c:orientation val="maxMin"/>
        </c:scaling>
        <c:delete val="1"/>
        <c:axPos val="r"/>
        <c:numFmt formatCode="General" sourceLinked="1"/>
        <c:majorTickMark val="none"/>
        <c:minorTickMark val="none"/>
        <c:tickLblPos val="nextTo"/>
        <c:crossAx val="109654512"/>
        <c:crosses val="autoZero"/>
        <c:auto val="1"/>
        <c:lblAlgn val="ctr"/>
        <c:lblOffset val="100"/>
        <c:noMultiLvlLbl val="0"/>
      </c:catAx>
      <c:valAx>
        <c:axId val="109654512"/>
        <c:scaling>
          <c:orientation val="maxMin"/>
        </c:scaling>
        <c:delete val="1"/>
        <c:axPos val="t"/>
        <c:numFmt formatCode="&quot;$&quot;\ #,##0" sourceLinked="1"/>
        <c:majorTickMark val="none"/>
        <c:minorTickMark val="none"/>
        <c:tickLblPos val="nextTo"/>
        <c:crossAx val="105163984"/>
        <c:crosses val="autoZero"/>
        <c:crossBetween val="between"/>
      </c:valAx>
      <c:spPr>
        <a:noFill/>
        <a:ln>
          <a:noFill/>
        </a:ln>
        <a:effectLst/>
      </c:spPr>
    </c:plotArea>
    <c:legend>
      <c:legendPos val="r"/>
      <c:layout>
        <c:manualLayout>
          <c:xMode val="edge"/>
          <c:yMode val="edge"/>
          <c:x val="0.90687575965755962"/>
          <c:y val="6.799580745476122E-2"/>
          <c:w val="7.9701421550494103E-2"/>
          <c:h val="0.830166575712689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Cost of Goods By Year</a:t>
            </a:r>
          </a:p>
        </c:rich>
      </c:tx>
      <c:layout>
        <c:manualLayout>
          <c:xMode val="edge"/>
          <c:yMode val="edge"/>
          <c:x val="0.35522038472024703"/>
          <c:y val="4.34645669291338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0891000471207"/>
          <c:y val="0.14359790026246722"/>
          <c:w val="0.67315161380908539"/>
          <c:h val="0.82973543307086617"/>
        </c:manualLayout>
      </c:layout>
      <c:barChart>
        <c:barDir val="bar"/>
        <c:grouping val="clustered"/>
        <c:varyColors val="0"/>
        <c:ser>
          <c:idx val="0"/>
          <c:order val="0"/>
          <c:tx>
            <c:strRef>
              <c:f>Summaries!$B$21:$B$22</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Summaries!$B$23</c:f>
              <c:numCache>
                <c:formatCode>"$"\ #,##0</c:formatCode>
                <c:ptCount val="1"/>
                <c:pt idx="0">
                  <c:v>-710647336</c:v>
                </c:pt>
              </c:numCache>
            </c:numRef>
          </c:val>
          <c:extLst>
            <c:ext xmlns:c16="http://schemas.microsoft.com/office/drawing/2014/chart" uri="{C3380CC4-5D6E-409C-BE32-E72D297353CC}">
              <c16:uniqueId val="{00000000-5E2B-4974-88AD-3B8151EC3CF3}"/>
            </c:ext>
          </c:extLst>
        </c:ser>
        <c:ser>
          <c:idx val="1"/>
          <c:order val="1"/>
          <c:tx>
            <c:strRef>
              <c:f>Summaries!$C$21:$C$22</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Summaries!$C$23</c:f>
              <c:numCache>
                <c:formatCode>"$"\ #,##0</c:formatCode>
                <c:ptCount val="1"/>
                <c:pt idx="0">
                  <c:v>-653065582</c:v>
                </c:pt>
              </c:numCache>
            </c:numRef>
          </c:val>
          <c:extLst>
            <c:ext xmlns:c16="http://schemas.microsoft.com/office/drawing/2014/chart" uri="{C3380CC4-5D6E-409C-BE32-E72D297353CC}">
              <c16:uniqueId val="{00000001-5E2B-4974-88AD-3B8151EC3CF3}"/>
            </c:ext>
          </c:extLst>
        </c:ser>
        <c:ser>
          <c:idx val="2"/>
          <c:order val="2"/>
          <c:tx>
            <c:strRef>
              <c:f>Summaries!$D$21:$D$22</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Summaries!$D$23</c:f>
              <c:numCache>
                <c:formatCode>"$"\ #,##0</c:formatCode>
                <c:ptCount val="1"/>
                <c:pt idx="0">
                  <c:v>-634665373</c:v>
                </c:pt>
              </c:numCache>
            </c:numRef>
          </c:val>
          <c:extLst>
            <c:ext xmlns:c16="http://schemas.microsoft.com/office/drawing/2014/chart" uri="{C3380CC4-5D6E-409C-BE32-E72D297353CC}">
              <c16:uniqueId val="{00000002-5E2B-4974-88AD-3B8151EC3CF3}"/>
            </c:ext>
          </c:extLst>
        </c:ser>
        <c:ser>
          <c:idx val="3"/>
          <c:order val="3"/>
          <c:tx>
            <c:strRef>
              <c:f>Summaries!$E$21:$E$22</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Summaries!$E$23</c:f>
              <c:numCache>
                <c:formatCode>"$"\ #,##0</c:formatCode>
                <c:ptCount val="1"/>
                <c:pt idx="0">
                  <c:v>-625700313</c:v>
                </c:pt>
              </c:numCache>
            </c:numRef>
          </c:val>
          <c:extLst>
            <c:ext xmlns:c16="http://schemas.microsoft.com/office/drawing/2014/chart" uri="{C3380CC4-5D6E-409C-BE32-E72D297353CC}">
              <c16:uniqueId val="{00000003-5E2B-4974-88AD-3B8151EC3CF3}"/>
            </c:ext>
          </c:extLst>
        </c:ser>
        <c:ser>
          <c:idx val="4"/>
          <c:order val="4"/>
          <c:tx>
            <c:strRef>
              <c:f>Summaries!$F$21:$F$22</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Summaries!$F$23</c:f>
              <c:numCache>
                <c:formatCode>"$"\ #,##0</c:formatCode>
                <c:ptCount val="1"/>
                <c:pt idx="0">
                  <c:v>-699128421</c:v>
                </c:pt>
              </c:numCache>
            </c:numRef>
          </c:val>
          <c:extLst>
            <c:ext xmlns:c16="http://schemas.microsoft.com/office/drawing/2014/chart" uri="{C3380CC4-5D6E-409C-BE32-E72D297353CC}">
              <c16:uniqueId val="{00000004-5E2B-4974-88AD-3B8151EC3CF3}"/>
            </c:ext>
          </c:extLst>
        </c:ser>
        <c:ser>
          <c:idx val="5"/>
          <c:order val="5"/>
          <c:tx>
            <c:strRef>
              <c:f>Summaries!$G$21:$G$22</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Summaries!$G$23</c:f>
              <c:numCache>
                <c:formatCode>"$"\ #,##0</c:formatCode>
                <c:ptCount val="1"/>
                <c:pt idx="0">
                  <c:v>-698946667</c:v>
                </c:pt>
              </c:numCache>
            </c:numRef>
          </c:val>
          <c:extLst>
            <c:ext xmlns:c16="http://schemas.microsoft.com/office/drawing/2014/chart" uri="{C3380CC4-5D6E-409C-BE32-E72D297353CC}">
              <c16:uniqueId val="{00000005-5E2B-4974-88AD-3B8151EC3CF3}"/>
            </c:ext>
          </c:extLst>
        </c:ser>
        <c:ser>
          <c:idx val="6"/>
          <c:order val="6"/>
          <c:tx>
            <c:strRef>
              <c:f>Summaries!$H$21:$H$22</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Summaries!$H$23</c:f>
              <c:numCache>
                <c:formatCode>"$"\ #,##0</c:formatCode>
                <c:ptCount val="1"/>
                <c:pt idx="0">
                  <c:v>-646623308</c:v>
                </c:pt>
              </c:numCache>
            </c:numRef>
          </c:val>
          <c:extLst>
            <c:ext xmlns:c16="http://schemas.microsoft.com/office/drawing/2014/chart" uri="{C3380CC4-5D6E-409C-BE32-E72D297353CC}">
              <c16:uniqueId val="{00000006-5E2B-4974-88AD-3B8151EC3CF3}"/>
            </c:ext>
          </c:extLst>
        </c:ser>
        <c:ser>
          <c:idx val="7"/>
          <c:order val="7"/>
          <c:tx>
            <c:strRef>
              <c:f>Summaries!$I$21:$I$22</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Summaries!$I$23</c:f>
              <c:numCache>
                <c:formatCode>"$"\ #,##0</c:formatCode>
                <c:ptCount val="1"/>
                <c:pt idx="0">
                  <c:v>-643337258</c:v>
                </c:pt>
              </c:numCache>
            </c:numRef>
          </c:val>
          <c:extLst>
            <c:ext xmlns:c16="http://schemas.microsoft.com/office/drawing/2014/chart" uri="{C3380CC4-5D6E-409C-BE32-E72D297353CC}">
              <c16:uniqueId val="{00000007-5E2B-4974-88AD-3B8151EC3CF3}"/>
            </c:ext>
          </c:extLst>
        </c:ser>
        <c:ser>
          <c:idx val="8"/>
          <c:order val="8"/>
          <c:tx>
            <c:strRef>
              <c:f>Summaries!$J$21:$J$22</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Summaries!$J$23</c:f>
              <c:numCache>
                <c:formatCode>"$"\ #,##0</c:formatCode>
                <c:ptCount val="1"/>
                <c:pt idx="0">
                  <c:v>-552890328</c:v>
                </c:pt>
              </c:numCache>
            </c:numRef>
          </c:val>
          <c:extLst>
            <c:ext xmlns:c16="http://schemas.microsoft.com/office/drawing/2014/chart" uri="{C3380CC4-5D6E-409C-BE32-E72D297353CC}">
              <c16:uniqueId val="{00000008-5E2B-4974-88AD-3B8151EC3CF3}"/>
            </c:ext>
          </c:extLst>
        </c:ser>
        <c:ser>
          <c:idx val="9"/>
          <c:order val="9"/>
          <c:tx>
            <c:strRef>
              <c:f>Summaries!$K$21:$K$22</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Summaries!$K$23</c:f>
              <c:numCache>
                <c:formatCode>"$"\ #,##0</c:formatCode>
                <c:ptCount val="1"/>
                <c:pt idx="0">
                  <c:v>-620393836</c:v>
                </c:pt>
              </c:numCache>
            </c:numRef>
          </c:val>
          <c:extLst>
            <c:ext xmlns:c16="http://schemas.microsoft.com/office/drawing/2014/chart" uri="{C3380CC4-5D6E-409C-BE32-E72D297353CC}">
              <c16:uniqueId val="{00000009-5E2B-4974-88AD-3B8151EC3CF3}"/>
            </c:ext>
          </c:extLst>
        </c:ser>
        <c:ser>
          <c:idx val="10"/>
          <c:order val="10"/>
          <c:tx>
            <c:strRef>
              <c:f>Summaries!$L$21:$L$22</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Summaries!$L$23</c:f>
              <c:numCache>
                <c:formatCode>"$"\ #,##0</c:formatCode>
                <c:ptCount val="1"/>
                <c:pt idx="0">
                  <c:v>-668284004</c:v>
                </c:pt>
              </c:numCache>
            </c:numRef>
          </c:val>
          <c:extLst>
            <c:ext xmlns:c16="http://schemas.microsoft.com/office/drawing/2014/chart" uri="{C3380CC4-5D6E-409C-BE32-E72D297353CC}">
              <c16:uniqueId val="{0000000A-5E2B-4974-88AD-3B8151EC3CF3}"/>
            </c:ext>
          </c:extLst>
        </c:ser>
        <c:ser>
          <c:idx val="11"/>
          <c:order val="11"/>
          <c:tx>
            <c:strRef>
              <c:f>Summaries!$M$21:$M$22</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Summaries!$A$23</c:f>
              <c:strCache>
                <c:ptCount val="1"/>
                <c:pt idx="0">
                  <c:v>Cost of Goods Sold</c:v>
                </c:pt>
              </c:strCache>
            </c:strRef>
          </c:cat>
          <c:val>
            <c:numRef>
              <c:f>Summaries!$M$23</c:f>
              <c:numCache>
                <c:formatCode>"$"\ #,##0</c:formatCode>
                <c:ptCount val="1"/>
                <c:pt idx="0">
                  <c:v>-633621718</c:v>
                </c:pt>
              </c:numCache>
            </c:numRef>
          </c:val>
          <c:extLst>
            <c:ext xmlns:c16="http://schemas.microsoft.com/office/drawing/2014/chart" uri="{C3380CC4-5D6E-409C-BE32-E72D297353CC}">
              <c16:uniqueId val="{0000000B-5E2B-4974-88AD-3B8151EC3CF3}"/>
            </c:ext>
          </c:extLst>
        </c:ser>
        <c:dLbls>
          <c:dLblPos val="outEnd"/>
          <c:showLegendKey val="0"/>
          <c:showVal val="1"/>
          <c:showCatName val="0"/>
          <c:showSerName val="0"/>
          <c:showPercent val="0"/>
          <c:showBubbleSize val="0"/>
        </c:dLbls>
        <c:gapWidth val="100"/>
        <c:axId val="114666480"/>
        <c:axId val="115412336"/>
      </c:barChart>
      <c:catAx>
        <c:axId val="114666480"/>
        <c:scaling>
          <c:orientation val="maxMin"/>
        </c:scaling>
        <c:delete val="1"/>
        <c:axPos val="r"/>
        <c:numFmt formatCode="General" sourceLinked="1"/>
        <c:majorTickMark val="none"/>
        <c:minorTickMark val="none"/>
        <c:tickLblPos val="nextTo"/>
        <c:crossAx val="115412336"/>
        <c:crosses val="autoZero"/>
        <c:auto val="1"/>
        <c:lblAlgn val="ctr"/>
        <c:lblOffset val="100"/>
        <c:noMultiLvlLbl val="0"/>
      </c:catAx>
      <c:valAx>
        <c:axId val="115412336"/>
        <c:scaling>
          <c:orientation val="maxMin"/>
        </c:scaling>
        <c:delete val="1"/>
        <c:axPos val="t"/>
        <c:numFmt formatCode="&quot;$&quot;\ #,##0" sourceLinked="1"/>
        <c:majorTickMark val="none"/>
        <c:minorTickMark val="none"/>
        <c:tickLblPos val="nextTo"/>
        <c:crossAx val="114666480"/>
        <c:crosses val="autoZero"/>
        <c:crossBetween val="between"/>
      </c:valAx>
      <c:spPr>
        <a:noFill/>
        <a:ln>
          <a:noFill/>
        </a:ln>
        <a:effectLst/>
      </c:spPr>
    </c:plotArea>
    <c:legend>
      <c:legendPos val="r"/>
      <c:layout>
        <c:manualLayout>
          <c:xMode val="edge"/>
          <c:yMode val="edge"/>
          <c:x val="0.90997235601259707"/>
          <c:y val="6.3662373329161664E-2"/>
          <c:w val="7.7051164962552987E-2"/>
          <c:h val="0.86768420503728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Marketing Expense By Year</a:t>
            </a:r>
          </a:p>
        </c:rich>
      </c:tx>
      <c:layout>
        <c:manualLayout>
          <c:xMode val="edge"/>
          <c:yMode val="edge"/>
          <c:x val="0.31135901636456514"/>
          <c:y val="4.10738131417783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5816554809844"/>
          <c:y val="0.14632591978634246"/>
          <c:w val="0.67756927196181016"/>
          <c:h val="0.80274844591794448"/>
        </c:manualLayout>
      </c:layout>
      <c:barChart>
        <c:barDir val="bar"/>
        <c:grouping val="clustered"/>
        <c:varyColors val="0"/>
        <c:ser>
          <c:idx val="0"/>
          <c:order val="0"/>
          <c:tx>
            <c:strRef>
              <c:f>Summaries!$B$27:$B$28</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Summaries!$B$29</c:f>
              <c:numCache>
                <c:formatCode>"$"\ #,##0</c:formatCode>
                <c:ptCount val="1"/>
                <c:pt idx="0">
                  <c:v>-34913520</c:v>
                </c:pt>
              </c:numCache>
            </c:numRef>
          </c:val>
          <c:extLst>
            <c:ext xmlns:c16="http://schemas.microsoft.com/office/drawing/2014/chart" uri="{C3380CC4-5D6E-409C-BE32-E72D297353CC}">
              <c16:uniqueId val="{00000000-FEA2-4557-B0A2-7258B002C71F}"/>
            </c:ext>
          </c:extLst>
        </c:ser>
        <c:ser>
          <c:idx val="1"/>
          <c:order val="1"/>
          <c:tx>
            <c:strRef>
              <c:f>Summaries!$C$27:$C$28</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Summaries!$C$29</c:f>
              <c:numCache>
                <c:formatCode>"$"\ #,##0</c:formatCode>
                <c:ptCount val="1"/>
                <c:pt idx="0">
                  <c:v>-32321741</c:v>
                </c:pt>
              </c:numCache>
            </c:numRef>
          </c:val>
          <c:extLst>
            <c:ext xmlns:c16="http://schemas.microsoft.com/office/drawing/2014/chart" uri="{C3380CC4-5D6E-409C-BE32-E72D297353CC}">
              <c16:uniqueId val="{00000001-FEA2-4557-B0A2-7258B002C71F}"/>
            </c:ext>
          </c:extLst>
        </c:ser>
        <c:ser>
          <c:idx val="2"/>
          <c:order val="2"/>
          <c:tx>
            <c:strRef>
              <c:f>Summaries!$D$27:$D$28</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Summaries!$D$29</c:f>
              <c:numCache>
                <c:formatCode>"$"\ #,##0</c:formatCode>
                <c:ptCount val="1"/>
                <c:pt idx="0">
                  <c:v>-31002926</c:v>
                </c:pt>
              </c:numCache>
            </c:numRef>
          </c:val>
          <c:extLst>
            <c:ext xmlns:c16="http://schemas.microsoft.com/office/drawing/2014/chart" uri="{C3380CC4-5D6E-409C-BE32-E72D297353CC}">
              <c16:uniqueId val="{00000002-FEA2-4557-B0A2-7258B002C71F}"/>
            </c:ext>
          </c:extLst>
        </c:ser>
        <c:ser>
          <c:idx val="3"/>
          <c:order val="3"/>
          <c:tx>
            <c:strRef>
              <c:f>Summaries!$E$27:$E$28</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Summaries!$E$29</c:f>
              <c:numCache>
                <c:formatCode>"$"\ #,##0</c:formatCode>
                <c:ptCount val="1"/>
                <c:pt idx="0">
                  <c:v>-31483316</c:v>
                </c:pt>
              </c:numCache>
            </c:numRef>
          </c:val>
          <c:extLst>
            <c:ext xmlns:c16="http://schemas.microsoft.com/office/drawing/2014/chart" uri="{C3380CC4-5D6E-409C-BE32-E72D297353CC}">
              <c16:uniqueId val="{00000003-FEA2-4557-B0A2-7258B002C71F}"/>
            </c:ext>
          </c:extLst>
        </c:ser>
        <c:ser>
          <c:idx val="4"/>
          <c:order val="4"/>
          <c:tx>
            <c:strRef>
              <c:f>Summaries!$F$27:$F$28</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Summaries!$F$29</c:f>
              <c:numCache>
                <c:formatCode>"$"\ #,##0</c:formatCode>
                <c:ptCount val="1"/>
                <c:pt idx="0">
                  <c:v>-34825591</c:v>
                </c:pt>
              </c:numCache>
            </c:numRef>
          </c:val>
          <c:extLst>
            <c:ext xmlns:c16="http://schemas.microsoft.com/office/drawing/2014/chart" uri="{C3380CC4-5D6E-409C-BE32-E72D297353CC}">
              <c16:uniqueId val="{00000004-FEA2-4557-B0A2-7258B002C71F}"/>
            </c:ext>
          </c:extLst>
        </c:ser>
        <c:ser>
          <c:idx val="5"/>
          <c:order val="5"/>
          <c:tx>
            <c:strRef>
              <c:f>Summaries!$G$27:$G$28</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Summaries!$G$29</c:f>
              <c:numCache>
                <c:formatCode>"$"\ #,##0</c:formatCode>
                <c:ptCount val="1"/>
                <c:pt idx="0">
                  <c:v>-34829734</c:v>
                </c:pt>
              </c:numCache>
            </c:numRef>
          </c:val>
          <c:extLst>
            <c:ext xmlns:c16="http://schemas.microsoft.com/office/drawing/2014/chart" uri="{C3380CC4-5D6E-409C-BE32-E72D297353CC}">
              <c16:uniqueId val="{00000005-FEA2-4557-B0A2-7258B002C71F}"/>
            </c:ext>
          </c:extLst>
        </c:ser>
        <c:ser>
          <c:idx val="6"/>
          <c:order val="6"/>
          <c:tx>
            <c:strRef>
              <c:f>Summaries!$H$27:$H$28</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Summaries!$H$29</c:f>
              <c:numCache>
                <c:formatCode>"$"\ #,##0</c:formatCode>
                <c:ptCount val="1"/>
                <c:pt idx="0">
                  <c:v>-31984101</c:v>
                </c:pt>
              </c:numCache>
            </c:numRef>
          </c:val>
          <c:extLst>
            <c:ext xmlns:c16="http://schemas.microsoft.com/office/drawing/2014/chart" uri="{C3380CC4-5D6E-409C-BE32-E72D297353CC}">
              <c16:uniqueId val="{00000006-FEA2-4557-B0A2-7258B002C71F}"/>
            </c:ext>
          </c:extLst>
        </c:ser>
        <c:ser>
          <c:idx val="7"/>
          <c:order val="7"/>
          <c:tx>
            <c:strRef>
              <c:f>Summaries!$I$27:$I$28</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Summaries!$I$29</c:f>
              <c:numCache>
                <c:formatCode>"$"\ #,##0</c:formatCode>
                <c:ptCount val="1"/>
                <c:pt idx="0">
                  <c:v>-32426586</c:v>
                </c:pt>
              </c:numCache>
            </c:numRef>
          </c:val>
          <c:extLst>
            <c:ext xmlns:c16="http://schemas.microsoft.com/office/drawing/2014/chart" uri="{C3380CC4-5D6E-409C-BE32-E72D297353CC}">
              <c16:uniqueId val="{00000007-FEA2-4557-B0A2-7258B002C71F}"/>
            </c:ext>
          </c:extLst>
        </c:ser>
        <c:ser>
          <c:idx val="8"/>
          <c:order val="8"/>
          <c:tx>
            <c:strRef>
              <c:f>Summaries!$J$27:$J$28</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Summaries!$J$29</c:f>
              <c:numCache>
                <c:formatCode>"$"\ #,##0</c:formatCode>
                <c:ptCount val="1"/>
                <c:pt idx="0">
                  <c:v>-27646813</c:v>
                </c:pt>
              </c:numCache>
            </c:numRef>
          </c:val>
          <c:extLst>
            <c:ext xmlns:c16="http://schemas.microsoft.com/office/drawing/2014/chart" uri="{C3380CC4-5D6E-409C-BE32-E72D297353CC}">
              <c16:uniqueId val="{00000008-FEA2-4557-B0A2-7258B002C71F}"/>
            </c:ext>
          </c:extLst>
        </c:ser>
        <c:ser>
          <c:idx val="9"/>
          <c:order val="9"/>
          <c:tx>
            <c:strRef>
              <c:f>Summaries!$K$27:$K$28</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Summaries!$K$29</c:f>
              <c:numCache>
                <c:formatCode>"$"\ #,##0</c:formatCode>
                <c:ptCount val="1"/>
                <c:pt idx="0">
                  <c:v>-31923344</c:v>
                </c:pt>
              </c:numCache>
            </c:numRef>
          </c:val>
          <c:extLst>
            <c:ext xmlns:c16="http://schemas.microsoft.com/office/drawing/2014/chart" uri="{C3380CC4-5D6E-409C-BE32-E72D297353CC}">
              <c16:uniqueId val="{00000009-FEA2-4557-B0A2-7258B002C71F}"/>
            </c:ext>
          </c:extLst>
        </c:ser>
        <c:ser>
          <c:idx val="10"/>
          <c:order val="10"/>
          <c:tx>
            <c:strRef>
              <c:f>Summaries!$L$27:$L$28</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Summaries!$L$29</c:f>
              <c:numCache>
                <c:formatCode>"$"\ #,##0</c:formatCode>
                <c:ptCount val="1"/>
                <c:pt idx="0">
                  <c:v>-33273948</c:v>
                </c:pt>
              </c:numCache>
            </c:numRef>
          </c:val>
          <c:extLst>
            <c:ext xmlns:c16="http://schemas.microsoft.com/office/drawing/2014/chart" uri="{C3380CC4-5D6E-409C-BE32-E72D297353CC}">
              <c16:uniqueId val="{0000000A-FEA2-4557-B0A2-7258B002C71F}"/>
            </c:ext>
          </c:extLst>
        </c:ser>
        <c:ser>
          <c:idx val="11"/>
          <c:order val="11"/>
          <c:tx>
            <c:strRef>
              <c:f>Summaries!$M$27:$M$28</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Summaries!$A$29</c:f>
              <c:strCache>
                <c:ptCount val="1"/>
                <c:pt idx="0">
                  <c:v>Marketing Expense</c:v>
                </c:pt>
              </c:strCache>
            </c:strRef>
          </c:cat>
          <c:val>
            <c:numRef>
              <c:f>Summaries!$M$29</c:f>
              <c:numCache>
                <c:formatCode>"$"\ #,##0</c:formatCode>
                <c:ptCount val="1"/>
                <c:pt idx="0">
                  <c:v>-31903383</c:v>
                </c:pt>
              </c:numCache>
            </c:numRef>
          </c:val>
          <c:extLst>
            <c:ext xmlns:c16="http://schemas.microsoft.com/office/drawing/2014/chart" uri="{C3380CC4-5D6E-409C-BE32-E72D297353CC}">
              <c16:uniqueId val="{0000000B-FEA2-4557-B0A2-7258B002C71F}"/>
            </c:ext>
          </c:extLst>
        </c:ser>
        <c:dLbls>
          <c:dLblPos val="outEnd"/>
          <c:showLegendKey val="0"/>
          <c:showVal val="1"/>
          <c:showCatName val="0"/>
          <c:showSerName val="0"/>
          <c:showPercent val="0"/>
          <c:showBubbleSize val="0"/>
        </c:dLbls>
        <c:gapWidth val="100"/>
        <c:axId val="2023404511"/>
        <c:axId val="1531885919"/>
      </c:barChart>
      <c:catAx>
        <c:axId val="2023404511"/>
        <c:scaling>
          <c:orientation val="maxMin"/>
        </c:scaling>
        <c:delete val="1"/>
        <c:axPos val="r"/>
        <c:numFmt formatCode="General" sourceLinked="1"/>
        <c:majorTickMark val="none"/>
        <c:minorTickMark val="none"/>
        <c:tickLblPos val="nextTo"/>
        <c:crossAx val="1531885919"/>
        <c:crosses val="autoZero"/>
        <c:auto val="1"/>
        <c:lblAlgn val="ctr"/>
        <c:lblOffset val="100"/>
        <c:noMultiLvlLbl val="0"/>
      </c:catAx>
      <c:valAx>
        <c:axId val="1531885919"/>
        <c:scaling>
          <c:orientation val="maxMin"/>
        </c:scaling>
        <c:delete val="1"/>
        <c:axPos val="t"/>
        <c:numFmt formatCode="&quot;$&quot;\ #,##0" sourceLinked="1"/>
        <c:majorTickMark val="none"/>
        <c:minorTickMark val="none"/>
        <c:tickLblPos val="nextTo"/>
        <c:crossAx val="2023404511"/>
        <c:crosses val="autoZero"/>
        <c:crossBetween val="between"/>
      </c:valAx>
      <c:spPr>
        <a:noFill/>
        <a:ln>
          <a:noFill/>
        </a:ln>
        <a:effectLst/>
      </c:spPr>
    </c:plotArea>
    <c:legend>
      <c:legendPos val="r"/>
      <c:layout>
        <c:manualLayout>
          <c:xMode val="edge"/>
          <c:yMode val="edge"/>
          <c:x val="0.90687575965755962"/>
          <c:y val="4.9106882473024194E-2"/>
          <c:w val="7.9701421550494103E-2"/>
          <c:h val="0.8641451589384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Payroll By Year</a:t>
            </a:r>
          </a:p>
        </c:rich>
      </c:tx>
      <c:layout>
        <c:manualLayout>
          <c:xMode val="edge"/>
          <c:yMode val="edge"/>
          <c:x val="0.39304198625657227"/>
          <c:y val="4.10738131417783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5857605177995"/>
          <c:y val="0.15583404705990697"/>
          <c:w val="0.74729981567838"/>
          <c:h val="0.81141741492839714"/>
        </c:manualLayout>
      </c:layout>
      <c:barChart>
        <c:barDir val="bar"/>
        <c:grouping val="clustered"/>
        <c:varyColors val="0"/>
        <c:ser>
          <c:idx val="0"/>
          <c:order val="0"/>
          <c:tx>
            <c:strRef>
              <c:f>Summaries!$B$33:$B$34</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Summaries!$B$35</c:f>
              <c:numCache>
                <c:formatCode>"$"\ #,##0</c:formatCode>
                <c:ptCount val="1"/>
                <c:pt idx="0">
                  <c:v>-175269402</c:v>
                </c:pt>
              </c:numCache>
            </c:numRef>
          </c:val>
          <c:extLst>
            <c:ext xmlns:c16="http://schemas.microsoft.com/office/drawing/2014/chart" uri="{C3380CC4-5D6E-409C-BE32-E72D297353CC}">
              <c16:uniqueId val="{00000000-1D4C-4090-A074-68FEE7392BD8}"/>
            </c:ext>
          </c:extLst>
        </c:ser>
        <c:ser>
          <c:idx val="1"/>
          <c:order val="1"/>
          <c:tx>
            <c:strRef>
              <c:f>Summaries!$C$33:$C$34</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Summaries!$C$35</c:f>
              <c:numCache>
                <c:formatCode>"$"\ #,##0</c:formatCode>
                <c:ptCount val="1"/>
                <c:pt idx="0">
                  <c:v>-164731331</c:v>
                </c:pt>
              </c:numCache>
            </c:numRef>
          </c:val>
          <c:extLst>
            <c:ext xmlns:c16="http://schemas.microsoft.com/office/drawing/2014/chart" uri="{C3380CC4-5D6E-409C-BE32-E72D297353CC}">
              <c16:uniqueId val="{00000001-1D4C-4090-A074-68FEE7392BD8}"/>
            </c:ext>
          </c:extLst>
        </c:ser>
        <c:ser>
          <c:idx val="2"/>
          <c:order val="2"/>
          <c:tx>
            <c:strRef>
              <c:f>Summaries!$D$33:$D$34</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Summaries!$D$35</c:f>
              <c:numCache>
                <c:formatCode>"$"\ #,##0</c:formatCode>
                <c:ptCount val="1"/>
                <c:pt idx="0">
                  <c:v>-153082449</c:v>
                </c:pt>
              </c:numCache>
            </c:numRef>
          </c:val>
          <c:extLst>
            <c:ext xmlns:c16="http://schemas.microsoft.com/office/drawing/2014/chart" uri="{C3380CC4-5D6E-409C-BE32-E72D297353CC}">
              <c16:uniqueId val="{00000002-1D4C-4090-A074-68FEE7392BD8}"/>
            </c:ext>
          </c:extLst>
        </c:ser>
        <c:ser>
          <c:idx val="3"/>
          <c:order val="3"/>
          <c:tx>
            <c:strRef>
              <c:f>Summaries!$E$33:$E$34</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Summaries!$E$35</c:f>
              <c:numCache>
                <c:formatCode>"$"\ #,##0</c:formatCode>
                <c:ptCount val="1"/>
                <c:pt idx="0">
                  <c:v>-158692973</c:v>
                </c:pt>
              </c:numCache>
            </c:numRef>
          </c:val>
          <c:extLst>
            <c:ext xmlns:c16="http://schemas.microsoft.com/office/drawing/2014/chart" uri="{C3380CC4-5D6E-409C-BE32-E72D297353CC}">
              <c16:uniqueId val="{00000003-1D4C-4090-A074-68FEE7392BD8}"/>
            </c:ext>
          </c:extLst>
        </c:ser>
        <c:ser>
          <c:idx val="4"/>
          <c:order val="4"/>
          <c:tx>
            <c:strRef>
              <c:f>Summaries!$F$33:$F$34</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Summaries!$F$35</c:f>
              <c:numCache>
                <c:formatCode>"$"\ #,##0</c:formatCode>
                <c:ptCount val="1"/>
                <c:pt idx="0">
                  <c:v>-174588556</c:v>
                </c:pt>
              </c:numCache>
            </c:numRef>
          </c:val>
          <c:extLst>
            <c:ext xmlns:c16="http://schemas.microsoft.com/office/drawing/2014/chart" uri="{C3380CC4-5D6E-409C-BE32-E72D297353CC}">
              <c16:uniqueId val="{00000004-1D4C-4090-A074-68FEE7392BD8}"/>
            </c:ext>
          </c:extLst>
        </c:ser>
        <c:ser>
          <c:idx val="5"/>
          <c:order val="5"/>
          <c:tx>
            <c:strRef>
              <c:f>Summaries!$G$33:$G$34</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Summaries!$G$35</c:f>
              <c:numCache>
                <c:formatCode>"$"\ #,##0</c:formatCode>
                <c:ptCount val="1"/>
                <c:pt idx="0">
                  <c:v>-176750635</c:v>
                </c:pt>
              </c:numCache>
            </c:numRef>
          </c:val>
          <c:extLst>
            <c:ext xmlns:c16="http://schemas.microsoft.com/office/drawing/2014/chart" uri="{C3380CC4-5D6E-409C-BE32-E72D297353CC}">
              <c16:uniqueId val="{00000005-1D4C-4090-A074-68FEE7392BD8}"/>
            </c:ext>
          </c:extLst>
        </c:ser>
        <c:ser>
          <c:idx val="6"/>
          <c:order val="6"/>
          <c:tx>
            <c:strRef>
              <c:f>Summaries!$H$33:$H$34</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Summaries!$H$35</c:f>
              <c:numCache>
                <c:formatCode>"$"\ #,##0</c:formatCode>
                <c:ptCount val="1"/>
                <c:pt idx="0">
                  <c:v>-162739504</c:v>
                </c:pt>
              </c:numCache>
            </c:numRef>
          </c:val>
          <c:extLst>
            <c:ext xmlns:c16="http://schemas.microsoft.com/office/drawing/2014/chart" uri="{C3380CC4-5D6E-409C-BE32-E72D297353CC}">
              <c16:uniqueId val="{00000006-1D4C-4090-A074-68FEE7392BD8}"/>
            </c:ext>
          </c:extLst>
        </c:ser>
        <c:ser>
          <c:idx val="7"/>
          <c:order val="7"/>
          <c:tx>
            <c:strRef>
              <c:f>Summaries!$I$33:$I$34</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Summaries!$I$35</c:f>
              <c:numCache>
                <c:formatCode>"$"\ #,##0</c:formatCode>
                <c:ptCount val="1"/>
                <c:pt idx="0">
                  <c:v>-161300646</c:v>
                </c:pt>
              </c:numCache>
            </c:numRef>
          </c:val>
          <c:extLst>
            <c:ext xmlns:c16="http://schemas.microsoft.com/office/drawing/2014/chart" uri="{C3380CC4-5D6E-409C-BE32-E72D297353CC}">
              <c16:uniqueId val="{00000007-1D4C-4090-A074-68FEE7392BD8}"/>
            </c:ext>
          </c:extLst>
        </c:ser>
        <c:ser>
          <c:idx val="8"/>
          <c:order val="8"/>
          <c:tx>
            <c:strRef>
              <c:f>Summaries!$J$33:$J$34</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Summaries!$J$35</c:f>
              <c:numCache>
                <c:formatCode>"$"\ #,##0</c:formatCode>
                <c:ptCount val="1"/>
                <c:pt idx="0">
                  <c:v>-143416712</c:v>
                </c:pt>
              </c:numCache>
            </c:numRef>
          </c:val>
          <c:extLst>
            <c:ext xmlns:c16="http://schemas.microsoft.com/office/drawing/2014/chart" uri="{C3380CC4-5D6E-409C-BE32-E72D297353CC}">
              <c16:uniqueId val="{00000008-1D4C-4090-A074-68FEE7392BD8}"/>
            </c:ext>
          </c:extLst>
        </c:ser>
        <c:ser>
          <c:idx val="9"/>
          <c:order val="9"/>
          <c:tx>
            <c:strRef>
              <c:f>Summaries!$K$33:$K$34</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Summaries!$K$35</c:f>
              <c:numCache>
                <c:formatCode>"$"\ #,##0</c:formatCode>
                <c:ptCount val="1"/>
                <c:pt idx="0">
                  <c:v>-154765773</c:v>
                </c:pt>
              </c:numCache>
            </c:numRef>
          </c:val>
          <c:extLst>
            <c:ext xmlns:c16="http://schemas.microsoft.com/office/drawing/2014/chart" uri="{C3380CC4-5D6E-409C-BE32-E72D297353CC}">
              <c16:uniqueId val="{00000009-1D4C-4090-A074-68FEE7392BD8}"/>
            </c:ext>
          </c:extLst>
        </c:ser>
        <c:ser>
          <c:idx val="10"/>
          <c:order val="10"/>
          <c:tx>
            <c:strRef>
              <c:f>Summaries!$L$33:$L$34</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Summaries!$L$35</c:f>
              <c:numCache>
                <c:formatCode>"$"\ #,##0</c:formatCode>
                <c:ptCount val="1"/>
                <c:pt idx="0">
                  <c:v>-168813050</c:v>
                </c:pt>
              </c:numCache>
            </c:numRef>
          </c:val>
          <c:extLst>
            <c:ext xmlns:c16="http://schemas.microsoft.com/office/drawing/2014/chart" uri="{C3380CC4-5D6E-409C-BE32-E72D297353CC}">
              <c16:uniqueId val="{0000000A-1D4C-4090-A074-68FEE7392BD8}"/>
            </c:ext>
          </c:extLst>
        </c:ser>
        <c:ser>
          <c:idx val="11"/>
          <c:order val="11"/>
          <c:tx>
            <c:strRef>
              <c:f>Summaries!$M$33:$M$34</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Summaries!$A$35</c:f>
              <c:strCache>
                <c:ptCount val="1"/>
                <c:pt idx="0">
                  <c:v>Payroll Expense</c:v>
                </c:pt>
              </c:strCache>
            </c:strRef>
          </c:cat>
          <c:val>
            <c:numRef>
              <c:f>Summaries!$M$35</c:f>
              <c:numCache>
                <c:formatCode>"$"\ #,##0</c:formatCode>
                <c:ptCount val="1"/>
                <c:pt idx="0">
                  <c:v>-163158432</c:v>
                </c:pt>
              </c:numCache>
            </c:numRef>
          </c:val>
          <c:extLst>
            <c:ext xmlns:c16="http://schemas.microsoft.com/office/drawing/2014/chart" uri="{C3380CC4-5D6E-409C-BE32-E72D297353CC}">
              <c16:uniqueId val="{0000000B-1D4C-4090-A074-68FEE7392BD8}"/>
            </c:ext>
          </c:extLst>
        </c:ser>
        <c:dLbls>
          <c:dLblPos val="outEnd"/>
          <c:showLegendKey val="0"/>
          <c:showVal val="1"/>
          <c:showCatName val="0"/>
          <c:showSerName val="0"/>
          <c:showPercent val="0"/>
          <c:showBubbleSize val="0"/>
        </c:dLbls>
        <c:gapWidth val="100"/>
        <c:axId val="244305232"/>
        <c:axId val="1535977519"/>
      </c:barChart>
      <c:catAx>
        <c:axId val="244305232"/>
        <c:scaling>
          <c:orientation val="maxMin"/>
        </c:scaling>
        <c:delete val="1"/>
        <c:axPos val="r"/>
        <c:numFmt formatCode="General" sourceLinked="1"/>
        <c:majorTickMark val="none"/>
        <c:minorTickMark val="none"/>
        <c:tickLblPos val="nextTo"/>
        <c:crossAx val="1535977519"/>
        <c:crosses val="autoZero"/>
        <c:auto val="1"/>
        <c:lblAlgn val="ctr"/>
        <c:lblOffset val="100"/>
        <c:noMultiLvlLbl val="0"/>
      </c:catAx>
      <c:valAx>
        <c:axId val="1535977519"/>
        <c:scaling>
          <c:orientation val="maxMin"/>
        </c:scaling>
        <c:delete val="1"/>
        <c:axPos val="t"/>
        <c:numFmt formatCode="&quot;$&quot;\ #,##0" sourceLinked="1"/>
        <c:majorTickMark val="none"/>
        <c:minorTickMark val="none"/>
        <c:tickLblPos val="nextTo"/>
        <c:crossAx val="244305232"/>
        <c:crosses val="autoZero"/>
        <c:crossBetween val="between"/>
      </c:valAx>
      <c:spPr>
        <a:noFill/>
        <a:ln>
          <a:noFill/>
        </a:ln>
        <a:effectLst/>
      </c:spPr>
    </c:plotArea>
    <c:legend>
      <c:legendPos val="r"/>
      <c:layout>
        <c:manualLayout>
          <c:xMode val="edge"/>
          <c:yMode val="edge"/>
          <c:x val="0.910190862064572"/>
          <c:y val="5.8366141732283452E-2"/>
          <c:w val="7.6864154116657743E-2"/>
          <c:h val="0.8548858996792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R &amp; D Expense By Year</a:t>
            </a:r>
          </a:p>
        </c:rich>
      </c:tx>
      <c:layout>
        <c:manualLayout>
          <c:xMode val="edge"/>
          <c:yMode val="edge"/>
          <c:x val="0.33379417792000282"/>
          <c:y val="4.09301984105133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283867341203"/>
          <c:y val="0.1599511774314924"/>
          <c:w val="0.74564016766032404"/>
          <c:h val="0.78876677128645634"/>
        </c:manualLayout>
      </c:layout>
      <c:barChart>
        <c:barDir val="bar"/>
        <c:grouping val="clustered"/>
        <c:varyColors val="0"/>
        <c:ser>
          <c:idx val="0"/>
          <c:order val="0"/>
          <c:tx>
            <c:strRef>
              <c:f>Summaries!$B$39:$B$40</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Summaries!$B$41</c:f>
              <c:numCache>
                <c:formatCode>"$"\ #,##0</c:formatCode>
                <c:ptCount val="1"/>
                <c:pt idx="0">
                  <c:v>-69495870</c:v>
                </c:pt>
              </c:numCache>
            </c:numRef>
          </c:val>
          <c:extLst>
            <c:ext xmlns:c16="http://schemas.microsoft.com/office/drawing/2014/chart" uri="{C3380CC4-5D6E-409C-BE32-E72D297353CC}">
              <c16:uniqueId val="{00000000-AD82-49EA-934B-4BAC9DE6CD65}"/>
            </c:ext>
          </c:extLst>
        </c:ser>
        <c:ser>
          <c:idx val="1"/>
          <c:order val="1"/>
          <c:tx>
            <c:strRef>
              <c:f>Summaries!$C$39:$C$40</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Summaries!$C$41</c:f>
              <c:numCache>
                <c:formatCode>"$"\ #,##0</c:formatCode>
                <c:ptCount val="1"/>
                <c:pt idx="0">
                  <c:v>-65669773</c:v>
                </c:pt>
              </c:numCache>
            </c:numRef>
          </c:val>
          <c:extLst>
            <c:ext xmlns:c16="http://schemas.microsoft.com/office/drawing/2014/chart" uri="{C3380CC4-5D6E-409C-BE32-E72D297353CC}">
              <c16:uniqueId val="{00000001-AD82-49EA-934B-4BAC9DE6CD65}"/>
            </c:ext>
          </c:extLst>
        </c:ser>
        <c:ser>
          <c:idx val="2"/>
          <c:order val="2"/>
          <c:tx>
            <c:strRef>
              <c:f>Summaries!$D$39:$D$40</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Summaries!$D$41</c:f>
              <c:numCache>
                <c:formatCode>"$"\ #,##0</c:formatCode>
                <c:ptCount val="1"/>
                <c:pt idx="0">
                  <c:v>-61474446</c:v>
                </c:pt>
              </c:numCache>
            </c:numRef>
          </c:val>
          <c:extLst>
            <c:ext xmlns:c16="http://schemas.microsoft.com/office/drawing/2014/chart" uri="{C3380CC4-5D6E-409C-BE32-E72D297353CC}">
              <c16:uniqueId val="{00000002-AD82-49EA-934B-4BAC9DE6CD65}"/>
            </c:ext>
          </c:extLst>
        </c:ser>
        <c:ser>
          <c:idx val="3"/>
          <c:order val="3"/>
          <c:tx>
            <c:strRef>
              <c:f>Summaries!$E$39:$E$40</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Summaries!$E$41</c:f>
              <c:numCache>
                <c:formatCode>"$"\ #,##0</c:formatCode>
                <c:ptCount val="1"/>
                <c:pt idx="0">
                  <c:v>-62619365</c:v>
                </c:pt>
              </c:numCache>
            </c:numRef>
          </c:val>
          <c:extLst>
            <c:ext xmlns:c16="http://schemas.microsoft.com/office/drawing/2014/chart" uri="{C3380CC4-5D6E-409C-BE32-E72D297353CC}">
              <c16:uniqueId val="{00000003-AD82-49EA-934B-4BAC9DE6CD65}"/>
            </c:ext>
          </c:extLst>
        </c:ser>
        <c:ser>
          <c:idx val="4"/>
          <c:order val="4"/>
          <c:tx>
            <c:strRef>
              <c:f>Summaries!$F$39:$F$40</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Summaries!$F$41</c:f>
              <c:numCache>
                <c:formatCode>"$"\ #,##0</c:formatCode>
                <c:ptCount val="1"/>
                <c:pt idx="0">
                  <c:v>-70121790</c:v>
                </c:pt>
              </c:numCache>
            </c:numRef>
          </c:val>
          <c:extLst>
            <c:ext xmlns:c16="http://schemas.microsoft.com/office/drawing/2014/chart" uri="{C3380CC4-5D6E-409C-BE32-E72D297353CC}">
              <c16:uniqueId val="{00000004-AD82-49EA-934B-4BAC9DE6CD65}"/>
            </c:ext>
          </c:extLst>
        </c:ser>
        <c:ser>
          <c:idx val="5"/>
          <c:order val="5"/>
          <c:tx>
            <c:strRef>
              <c:f>Summaries!$G$39:$G$40</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Summaries!$G$41</c:f>
              <c:numCache>
                <c:formatCode>"$"\ #,##0</c:formatCode>
                <c:ptCount val="1"/>
                <c:pt idx="0">
                  <c:v>-69701211</c:v>
                </c:pt>
              </c:numCache>
            </c:numRef>
          </c:val>
          <c:extLst>
            <c:ext xmlns:c16="http://schemas.microsoft.com/office/drawing/2014/chart" uri="{C3380CC4-5D6E-409C-BE32-E72D297353CC}">
              <c16:uniqueId val="{00000005-AD82-49EA-934B-4BAC9DE6CD65}"/>
            </c:ext>
          </c:extLst>
        </c:ser>
        <c:ser>
          <c:idx val="6"/>
          <c:order val="6"/>
          <c:tx>
            <c:strRef>
              <c:f>Summaries!$H$39:$H$40</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Summaries!$H$41</c:f>
              <c:numCache>
                <c:formatCode>"$"\ #,##0</c:formatCode>
                <c:ptCount val="1"/>
                <c:pt idx="0">
                  <c:v>-64916496</c:v>
                </c:pt>
              </c:numCache>
            </c:numRef>
          </c:val>
          <c:extLst>
            <c:ext xmlns:c16="http://schemas.microsoft.com/office/drawing/2014/chart" uri="{C3380CC4-5D6E-409C-BE32-E72D297353CC}">
              <c16:uniqueId val="{00000006-AD82-49EA-934B-4BAC9DE6CD65}"/>
            </c:ext>
          </c:extLst>
        </c:ser>
        <c:ser>
          <c:idx val="7"/>
          <c:order val="7"/>
          <c:tx>
            <c:strRef>
              <c:f>Summaries!$I$39:$I$40</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Summaries!$I$41</c:f>
              <c:numCache>
                <c:formatCode>"$"\ #,##0</c:formatCode>
                <c:ptCount val="1"/>
                <c:pt idx="0">
                  <c:v>-66383753</c:v>
                </c:pt>
              </c:numCache>
            </c:numRef>
          </c:val>
          <c:extLst>
            <c:ext xmlns:c16="http://schemas.microsoft.com/office/drawing/2014/chart" uri="{C3380CC4-5D6E-409C-BE32-E72D297353CC}">
              <c16:uniqueId val="{00000007-AD82-49EA-934B-4BAC9DE6CD65}"/>
            </c:ext>
          </c:extLst>
        </c:ser>
        <c:ser>
          <c:idx val="8"/>
          <c:order val="8"/>
          <c:tx>
            <c:strRef>
              <c:f>Summaries!$J$39:$J$40</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Summaries!$J$41</c:f>
              <c:numCache>
                <c:formatCode>"$"\ #,##0</c:formatCode>
                <c:ptCount val="1"/>
                <c:pt idx="0">
                  <c:v>-56349171</c:v>
                </c:pt>
              </c:numCache>
            </c:numRef>
          </c:val>
          <c:extLst>
            <c:ext xmlns:c16="http://schemas.microsoft.com/office/drawing/2014/chart" uri="{C3380CC4-5D6E-409C-BE32-E72D297353CC}">
              <c16:uniqueId val="{00000008-AD82-49EA-934B-4BAC9DE6CD65}"/>
            </c:ext>
          </c:extLst>
        </c:ser>
        <c:ser>
          <c:idx val="9"/>
          <c:order val="9"/>
          <c:tx>
            <c:strRef>
              <c:f>Summaries!$K$39:$K$40</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Summaries!$K$41</c:f>
              <c:numCache>
                <c:formatCode>"$"\ #,##0</c:formatCode>
                <c:ptCount val="1"/>
                <c:pt idx="0">
                  <c:v>-62600291</c:v>
                </c:pt>
              </c:numCache>
            </c:numRef>
          </c:val>
          <c:extLst>
            <c:ext xmlns:c16="http://schemas.microsoft.com/office/drawing/2014/chart" uri="{C3380CC4-5D6E-409C-BE32-E72D297353CC}">
              <c16:uniqueId val="{00000009-AD82-49EA-934B-4BAC9DE6CD65}"/>
            </c:ext>
          </c:extLst>
        </c:ser>
        <c:ser>
          <c:idx val="10"/>
          <c:order val="10"/>
          <c:tx>
            <c:strRef>
              <c:f>Summaries!$L$39:$L$40</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Summaries!$L$41</c:f>
              <c:numCache>
                <c:formatCode>"$"\ #,##0</c:formatCode>
                <c:ptCount val="1"/>
                <c:pt idx="0">
                  <c:v>-67652023</c:v>
                </c:pt>
              </c:numCache>
            </c:numRef>
          </c:val>
          <c:extLst>
            <c:ext xmlns:c16="http://schemas.microsoft.com/office/drawing/2014/chart" uri="{C3380CC4-5D6E-409C-BE32-E72D297353CC}">
              <c16:uniqueId val="{0000000A-AD82-49EA-934B-4BAC9DE6CD65}"/>
            </c:ext>
          </c:extLst>
        </c:ser>
        <c:ser>
          <c:idx val="11"/>
          <c:order val="11"/>
          <c:tx>
            <c:strRef>
              <c:f>Summaries!$M$39:$M$40</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Summaries!$A$41</c:f>
              <c:strCache>
                <c:ptCount val="1"/>
                <c:pt idx="0">
                  <c:v>R&amp;D Expense</c:v>
                </c:pt>
              </c:strCache>
            </c:strRef>
          </c:cat>
          <c:val>
            <c:numRef>
              <c:f>Summaries!$M$41</c:f>
              <c:numCache>
                <c:formatCode>"$"\ #,##0</c:formatCode>
                <c:ptCount val="1"/>
                <c:pt idx="0">
                  <c:v>-63511432</c:v>
                </c:pt>
              </c:numCache>
            </c:numRef>
          </c:val>
          <c:extLst>
            <c:ext xmlns:c16="http://schemas.microsoft.com/office/drawing/2014/chart" uri="{C3380CC4-5D6E-409C-BE32-E72D297353CC}">
              <c16:uniqueId val="{0000000B-AD82-49EA-934B-4BAC9DE6CD65}"/>
            </c:ext>
          </c:extLst>
        </c:ser>
        <c:dLbls>
          <c:dLblPos val="outEnd"/>
          <c:showLegendKey val="0"/>
          <c:showVal val="1"/>
          <c:showCatName val="0"/>
          <c:showSerName val="0"/>
          <c:showPercent val="0"/>
          <c:showBubbleSize val="0"/>
        </c:dLbls>
        <c:gapWidth val="100"/>
        <c:axId val="244304272"/>
        <c:axId val="1535981487"/>
      </c:barChart>
      <c:catAx>
        <c:axId val="244304272"/>
        <c:scaling>
          <c:orientation val="maxMin"/>
        </c:scaling>
        <c:delete val="1"/>
        <c:axPos val="r"/>
        <c:numFmt formatCode="General" sourceLinked="1"/>
        <c:majorTickMark val="none"/>
        <c:minorTickMark val="none"/>
        <c:tickLblPos val="nextTo"/>
        <c:crossAx val="1535981487"/>
        <c:crosses val="autoZero"/>
        <c:auto val="1"/>
        <c:lblAlgn val="ctr"/>
        <c:lblOffset val="100"/>
        <c:noMultiLvlLbl val="0"/>
      </c:catAx>
      <c:valAx>
        <c:axId val="1535981487"/>
        <c:scaling>
          <c:orientation val="maxMin"/>
        </c:scaling>
        <c:delete val="1"/>
        <c:axPos val="t"/>
        <c:numFmt formatCode="&quot;$&quot;\ #,##0" sourceLinked="1"/>
        <c:majorTickMark val="none"/>
        <c:minorTickMark val="none"/>
        <c:tickLblPos val="nextTo"/>
        <c:crossAx val="244304272"/>
        <c:crosses val="autoZero"/>
        <c:crossBetween val="between"/>
      </c:valAx>
      <c:spPr>
        <a:noFill/>
        <a:ln>
          <a:noFill/>
        </a:ln>
        <a:effectLst/>
      </c:spPr>
    </c:plotArea>
    <c:legend>
      <c:legendPos val="r"/>
      <c:layout>
        <c:manualLayout>
          <c:xMode val="edge"/>
          <c:yMode val="edge"/>
          <c:x val="0.90640464208415772"/>
          <c:y val="5.8366141732283452E-2"/>
          <c:w val="8.0104632789366761E-2"/>
          <c:h val="0.85488589967920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Rincon.xlsx]Summaries!PivotTable10</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Software/Hardware By Year</a:t>
            </a:r>
          </a:p>
        </c:rich>
      </c:tx>
      <c:layout>
        <c:manualLayout>
          <c:xMode val="edge"/>
          <c:yMode val="edge"/>
          <c:x val="0.31078141548095956"/>
          <c:y val="4.093019841051337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78149920255183"/>
          <c:y val="0.14207257309619511"/>
          <c:w val="0.69138429466651596"/>
          <c:h val="0.83497347796560395"/>
        </c:manualLayout>
      </c:layout>
      <c:barChart>
        <c:barDir val="bar"/>
        <c:grouping val="clustered"/>
        <c:varyColors val="0"/>
        <c:ser>
          <c:idx val="0"/>
          <c:order val="0"/>
          <c:tx>
            <c:strRef>
              <c:f>Summaries!$B$45:$B$46</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Summaries!$B$47</c:f>
              <c:numCache>
                <c:formatCode>"$"\ #,##0</c:formatCode>
                <c:ptCount val="1"/>
                <c:pt idx="0">
                  <c:v>-122752802</c:v>
                </c:pt>
              </c:numCache>
            </c:numRef>
          </c:val>
          <c:extLst>
            <c:ext xmlns:c16="http://schemas.microsoft.com/office/drawing/2014/chart" uri="{C3380CC4-5D6E-409C-BE32-E72D297353CC}">
              <c16:uniqueId val="{00000000-F651-4718-BEDE-0C03D254374A}"/>
            </c:ext>
          </c:extLst>
        </c:ser>
        <c:ser>
          <c:idx val="1"/>
          <c:order val="1"/>
          <c:tx>
            <c:strRef>
              <c:f>Summaries!$C$45:$C$46</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Summaries!$C$47</c:f>
              <c:numCache>
                <c:formatCode>"$"\ #,##0</c:formatCode>
                <c:ptCount val="1"/>
                <c:pt idx="0">
                  <c:v>-114041366</c:v>
                </c:pt>
              </c:numCache>
            </c:numRef>
          </c:val>
          <c:extLst>
            <c:ext xmlns:c16="http://schemas.microsoft.com/office/drawing/2014/chart" uri="{C3380CC4-5D6E-409C-BE32-E72D297353CC}">
              <c16:uniqueId val="{00000001-F651-4718-BEDE-0C03D254374A}"/>
            </c:ext>
          </c:extLst>
        </c:ser>
        <c:ser>
          <c:idx val="2"/>
          <c:order val="2"/>
          <c:tx>
            <c:strRef>
              <c:f>Summaries!$D$45:$D$46</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Summaries!$D$47</c:f>
              <c:numCache>
                <c:formatCode>"$"\ #,##0</c:formatCode>
                <c:ptCount val="1"/>
                <c:pt idx="0">
                  <c:v>-107203348</c:v>
                </c:pt>
              </c:numCache>
            </c:numRef>
          </c:val>
          <c:extLst>
            <c:ext xmlns:c16="http://schemas.microsoft.com/office/drawing/2014/chart" uri="{C3380CC4-5D6E-409C-BE32-E72D297353CC}">
              <c16:uniqueId val="{00000002-F651-4718-BEDE-0C03D254374A}"/>
            </c:ext>
          </c:extLst>
        </c:ser>
        <c:ser>
          <c:idx val="3"/>
          <c:order val="3"/>
          <c:tx>
            <c:strRef>
              <c:f>Summaries!$E$45:$E$46</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Summaries!$E$47</c:f>
              <c:numCache>
                <c:formatCode>"$"\ #,##0</c:formatCode>
                <c:ptCount val="1"/>
                <c:pt idx="0">
                  <c:v>-110653820</c:v>
                </c:pt>
              </c:numCache>
            </c:numRef>
          </c:val>
          <c:extLst>
            <c:ext xmlns:c16="http://schemas.microsoft.com/office/drawing/2014/chart" uri="{C3380CC4-5D6E-409C-BE32-E72D297353CC}">
              <c16:uniqueId val="{00000003-F651-4718-BEDE-0C03D254374A}"/>
            </c:ext>
          </c:extLst>
        </c:ser>
        <c:ser>
          <c:idx val="4"/>
          <c:order val="4"/>
          <c:tx>
            <c:strRef>
              <c:f>Summaries!$F$45:$F$46</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Summaries!$F$47</c:f>
              <c:numCache>
                <c:formatCode>"$"\ #,##0</c:formatCode>
                <c:ptCount val="1"/>
                <c:pt idx="0">
                  <c:v>-124662567</c:v>
                </c:pt>
              </c:numCache>
            </c:numRef>
          </c:val>
          <c:extLst>
            <c:ext xmlns:c16="http://schemas.microsoft.com/office/drawing/2014/chart" uri="{C3380CC4-5D6E-409C-BE32-E72D297353CC}">
              <c16:uniqueId val="{00000004-F651-4718-BEDE-0C03D254374A}"/>
            </c:ext>
          </c:extLst>
        </c:ser>
        <c:ser>
          <c:idx val="5"/>
          <c:order val="5"/>
          <c:tx>
            <c:strRef>
              <c:f>Summaries!$G$45:$G$46</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Summaries!$G$47</c:f>
              <c:numCache>
                <c:formatCode>"$"\ #,##0</c:formatCode>
                <c:ptCount val="1"/>
                <c:pt idx="0">
                  <c:v>-120139658</c:v>
                </c:pt>
              </c:numCache>
            </c:numRef>
          </c:val>
          <c:extLst>
            <c:ext xmlns:c16="http://schemas.microsoft.com/office/drawing/2014/chart" uri="{C3380CC4-5D6E-409C-BE32-E72D297353CC}">
              <c16:uniqueId val="{00000005-F651-4718-BEDE-0C03D254374A}"/>
            </c:ext>
          </c:extLst>
        </c:ser>
        <c:ser>
          <c:idx val="6"/>
          <c:order val="6"/>
          <c:tx>
            <c:strRef>
              <c:f>Summaries!$H$45:$H$46</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Summaries!$H$47</c:f>
              <c:numCache>
                <c:formatCode>"$"\ #,##0</c:formatCode>
                <c:ptCount val="1"/>
                <c:pt idx="0">
                  <c:v>-110149741</c:v>
                </c:pt>
              </c:numCache>
            </c:numRef>
          </c:val>
          <c:extLst>
            <c:ext xmlns:c16="http://schemas.microsoft.com/office/drawing/2014/chart" uri="{C3380CC4-5D6E-409C-BE32-E72D297353CC}">
              <c16:uniqueId val="{00000006-F651-4718-BEDE-0C03D254374A}"/>
            </c:ext>
          </c:extLst>
        </c:ser>
        <c:ser>
          <c:idx val="7"/>
          <c:order val="7"/>
          <c:tx>
            <c:strRef>
              <c:f>Summaries!$I$45:$I$46</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Summaries!$I$47</c:f>
              <c:numCache>
                <c:formatCode>"$"\ #,##0</c:formatCode>
                <c:ptCount val="1"/>
                <c:pt idx="0">
                  <c:v>-114205762</c:v>
                </c:pt>
              </c:numCache>
            </c:numRef>
          </c:val>
          <c:extLst>
            <c:ext xmlns:c16="http://schemas.microsoft.com/office/drawing/2014/chart" uri="{C3380CC4-5D6E-409C-BE32-E72D297353CC}">
              <c16:uniqueId val="{00000007-F651-4718-BEDE-0C03D254374A}"/>
            </c:ext>
          </c:extLst>
        </c:ser>
        <c:ser>
          <c:idx val="8"/>
          <c:order val="8"/>
          <c:tx>
            <c:strRef>
              <c:f>Summaries!$J$45:$J$46</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Summaries!$J$47</c:f>
              <c:numCache>
                <c:formatCode>"$"\ #,##0</c:formatCode>
                <c:ptCount val="1"/>
                <c:pt idx="0">
                  <c:v>-99160471</c:v>
                </c:pt>
              </c:numCache>
            </c:numRef>
          </c:val>
          <c:extLst>
            <c:ext xmlns:c16="http://schemas.microsoft.com/office/drawing/2014/chart" uri="{C3380CC4-5D6E-409C-BE32-E72D297353CC}">
              <c16:uniqueId val="{00000008-F651-4718-BEDE-0C03D254374A}"/>
            </c:ext>
          </c:extLst>
        </c:ser>
        <c:ser>
          <c:idx val="9"/>
          <c:order val="9"/>
          <c:tx>
            <c:strRef>
              <c:f>Summaries!$K$45:$K$46</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Summaries!$K$47</c:f>
              <c:numCache>
                <c:formatCode>"$"\ #,##0</c:formatCode>
                <c:ptCount val="1"/>
                <c:pt idx="0">
                  <c:v>-107074061</c:v>
                </c:pt>
              </c:numCache>
            </c:numRef>
          </c:val>
          <c:extLst>
            <c:ext xmlns:c16="http://schemas.microsoft.com/office/drawing/2014/chart" uri="{C3380CC4-5D6E-409C-BE32-E72D297353CC}">
              <c16:uniqueId val="{00000009-F651-4718-BEDE-0C03D254374A}"/>
            </c:ext>
          </c:extLst>
        </c:ser>
        <c:ser>
          <c:idx val="10"/>
          <c:order val="10"/>
          <c:tx>
            <c:strRef>
              <c:f>Summaries!$L$45:$L$46</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Summaries!$L$47</c:f>
              <c:numCache>
                <c:formatCode>"$"\ #,##0</c:formatCode>
                <c:ptCount val="1"/>
                <c:pt idx="0">
                  <c:v>-120405301</c:v>
                </c:pt>
              </c:numCache>
            </c:numRef>
          </c:val>
          <c:extLst>
            <c:ext xmlns:c16="http://schemas.microsoft.com/office/drawing/2014/chart" uri="{C3380CC4-5D6E-409C-BE32-E72D297353CC}">
              <c16:uniqueId val="{0000000A-F651-4718-BEDE-0C03D254374A}"/>
            </c:ext>
          </c:extLst>
        </c:ser>
        <c:ser>
          <c:idx val="11"/>
          <c:order val="11"/>
          <c:tx>
            <c:strRef>
              <c:f>Summaries!$M$45:$M$46</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Summaries!$A$47</c:f>
              <c:strCache>
                <c:ptCount val="1"/>
                <c:pt idx="0">
                  <c:v>Software/Hardware Expense</c:v>
                </c:pt>
              </c:strCache>
            </c:strRef>
          </c:cat>
          <c:val>
            <c:numRef>
              <c:f>Summaries!$M$47</c:f>
              <c:numCache>
                <c:formatCode>"$"\ #,##0</c:formatCode>
                <c:ptCount val="1"/>
                <c:pt idx="0">
                  <c:v>-111237220</c:v>
                </c:pt>
              </c:numCache>
            </c:numRef>
          </c:val>
          <c:extLst>
            <c:ext xmlns:c16="http://schemas.microsoft.com/office/drawing/2014/chart" uri="{C3380CC4-5D6E-409C-BE32-E72D297353CC}">
              <c16:uniqueId val="{0000000B-F651-4718-BEDE-0C03D254374A}"/>
            </c:ext>
          </c:extLst>
        </c:ser>
        <c:dLbls>
          <c:dLblPos val="outEnd"/>
          <c:showLegendKey val="0"/>
          <c:showVal val="1"/>
          <c:showCatName val="0"/>
          <c:showSerName val="0"/>
          <c:showPercent val="0"/>
          <c:showBubbleSize val="0"/>
        </c:dLbls>
        <c:gapWidth val="100"/>
        <c:axId val="114665520"/>
        <c:axId val="108642640"/>
      </c:barChart>
      <c:catAx>
        <c:axId val="114665520"/>
        <c:scaling>
          <c:orientation val="maxMin"/>
        </c:scaling>
        <c:delete val="1"/>
        <c:axPos val="r"/>
        <c:numFmt formatCode="General" sourceLinked="1"/>
        <c:majorTickMark val="none"/>
        <c:minorTickMark val="none"/>
        <c:tickLblPos val="nextTo"/>
        <c:crossAx val="108642640"/>
        <c:crosses val="autoZero"/>
        <c:auto val="1"/>
        <c:lblAlgn val="ctr"/>
        <c:lblOffset val="100"/>
        <c:noMultiLvlLbl val="0"/>
      </c:catAx>
      <c:valAx>
        <c:axId val="108642640"/>
        <c:scaling>
          <c:orientation val="maxMin"/>
        </c:scaling>
        <c:delete val="1"/>
        <c:axPos val="t"/>
        <c:numFmt formatCode="&quot;$&quot;\ #,##0" sourceLinked="1"/>
        <c:majorTickMark val="none"/>
        <c:minorTickMark val="none"/>
        <c:tickLblPos val="nextTo"/>
        <c:crossAx val="114665520"/>
        <c:crosses val="autoZero"/>
        <c:crossBetween val="between"/>
      </c:valAx>
      <c:spPr>
        <a:noFill/>
        <a:ln>
          <a:noFill/>
        </a:ln>
        <a:effectLst/>
      </c:spPr>
    </c:plotArea>
    <c:legend>
      <c:legendPos val="r"/>
      <c:layout>
        <c:manualLayout>
          <c:xMode val="edge"/>
          <c:yMode val="edge"/>
          <c:x val="0.91147998844642031"/>
          <c:y val="6.7625400991542725E-2"/>
          <c:w val="7.5760840899672235E-2"/>
          <c:h val="0.84562664041994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[INFO10258 F23 Assignment 9 Sebastian Rincon.xlsx]Summaries!PivotTable11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Travel &amp; Entertainment Expense By Year</a:t>
            </a:r>
          </a:p>
        </c:rich>
      </c:tx>
      <c:layout>
        <c:manualLayout>
          <c:xMode val="edge"/>
          <c:yMode val="edge"/>
          <c:x val="0.19993793005604032"/>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w="12700">
              <a:solidFill>
                <a:schemeClr val="lt2"/>
              </a:solidFill>
              <a:round/>
            </a:ln>
            <a:effectLst/>
          </c:spPr>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76576576576577"/>
          <c:y val="0.14495151647710705"/>
          <c:w val="0.74070600127686748"/>
          <c:h val="0.82727070574511519"/>
        </c:manualLayout>
      </c:layout>
      <c:barChart>
        <c:barDir val="bar"/>
        <c:grouping val="clustered"/>
        <c:varyColors val="0"/>
        <c:ser>
          <c:idx val="0"/>
          <c:order val="0"/>
          <c:tx>
            <c:strRef>
              <c:f>Summaries!$B$51:$B$52</c:f>
              <c:strCache>
                <c:ptCount val="1"/>
                <c:pt idx="0">
                  <c:v>2012</c:v>
                </c:pt>
              </c:strCache>
            </c:strRef>
          </c:tx>
          <c:spPr>
            <a:gradFill rotWithShape="1">
              <a:gsLst>
                <a:gs pos="0">
                  <a:schemeClr val="accent5">
                    <a:tint val="41000"/>
                    <a:satMod val="103000"/>
                    <a:lumMod val="102000"/>
                    <a:tint val="94000"/>
                  </a:schemeClr>
                </a:gs>
                <a:gs pos="50000">
                  <a:schemeClr val="accent5">
                    <a:tint val="41000"/>
                    <a:satMod val="110000"/>
                    <a:lumMod val="100000"/>
                    <a:shade val="100000"/>
                  </a:schemeClr>
                </a:gs>
                <a:gs pos="100000">
                  <a:schemeClr val="accent5">
                    <a:tint val="41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Summaries!$B$53</c:f>
              <c:numCache>
                <c:formatCode>"$"\ #,##0</c:formatCode>
                <c:ptCount val="1"/>
                <c:pt idx="0">
                  <c:v>-17484956</c:v>
                </c:pt>
              </c:numCache>
            </c:numRef>
          </c:val>
          <c:extLst>
            <c:ext xmlns:c16="http://schemas.microsoft.com/office/drawing/2014/chart" uri="{C3380CC4-5D6E-409C-BE32-E72D297353CC}">
              <c16:uniqueId val="{00000000-AD87-4B20-8A82-D6B60B56781D}"/>
            </c:ext>
          </c:extLst>
        </c:ser>
        <c:ser>
          <c:idx val="1"/>
          <c:order val="1"/>
          <c:tx>
            <c:strRef>
              <c:f>Summaries!$C$51:$C$52</c:f>
              <c:strCache>
                <c:ptCount val="1"/>
                <c:pt idx="0">
                  <c:v>2013</c:v>
                </c:pt>
              </c:strCache>
            </c:strRef>
          </c:tx>
          <c:spPr>
            <a:gradFill rotWithShape="1">
              <a:gsLst>
                <a:gs pos="0">
                  <a:schemeClr val="accent5">
                    <a:tint val="52000"/>
                    <a:satMod val="103000"/>
                    <a:lumMod val="102000"/>
                    <a:tint val="94000"/>
                  </a:schemeClr>
                </a:gs>
                <a:gs pos="50000">
                  <a:schemeClr val="accent5">
                    <a:tint val="52000"/>
                    <a:satMod val="110000"/>
                    <a:lumMod val="100000"/>
                    <a:shade val="100000"/>
                  </a:schemeClr>
                </a:gs>
                <a:gs pos="100000">
                  <a:schemeClr val="accent5">
                    <a:tint val="52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Summaries!$C$53</c:f>
              <c:numCache>
                <c:formatCode>"$"\ #,##0</c:formatCode>
                <c:ptCount val="1"/>
                <c:pt idx="0">
                  <c:v>-16551924</c:v>
                </c:pt>
              </c:numCache>
            </c:numRef>
          </c:val>
          <c:extLst>
            <c:ext xmlns:c16="http://schemas.microsoft.com/office/drawing/2014/chart" uri="{C3380CC4-5D6E-409C-BE32-E72D297353CC}">
              <c16:uniqueId val="{00000001-AD87-4B20-8A82-D6B60B56781D}"/>
            </c:ext>
          </c:extLst>
        </c:ser>
        <c:ser>
          <c:idx val="2"/>
          <c:order val="2"/>
          <c:tx>
            <c:strRef>
              <c:f>Summaries!$D$51:$D$52</c:f>
              <c:strCache>
                <c:ptCount val="1"/>
                <c:pt idx="0">
                  <c:v>2014</c:v>
                </c:pt>
              </c:strCache>
            </c:strRef>
          </c:tx>
          <c:spPr>
            <a:gradFill rotWithShape="1">
              <a:gsLst>
                <a:gs pos="0">
                  <a:schemeClr val="accent5">
                    <a:tint val="63000"/>
                    <a:satMod val="103000"/>
                    <a:lumMod val="102000"/>
                    <a:tint val="94000"/>
                  </a:schemeClr>
                </a:gs>
                <a:gs pos="50000">
                  <a:schemeClr val="accent5">
                    <a:tint val="63000"/>
                    <a:satMod val="110000"/>
                    <a:lumMod val="100000"/>
                    <a:shade val="100000"/>
                  </a:schemeClr>
                </a:gs>
                <a:gs pos="100000">
                  <a:schemeClr val="accent5">
                    <a:tint val="63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Summaries!$D$53</c:f>
              <c:numCache>
                <c:formatCode>"$"\ #,##0</c:formatCode>
                <c:ptCount val="1"/>
                <c:pt idx="0">
                  <c:v>-15490242</c:v>
                </c:pt>
              </c:numCache>
            </c:numRef>
          </c:val>
          <c:extLst>
            <c:ext xmlns:c16="http://schemas.microsoft.com/office/drawing/2014/chart" uri="{C3380CC4-5D6E-409C-BE32-E72D297353CC}">
              <c16:uniqueId val="{00000002-AD87-4B20-8A82-D6B60B56781D}"/>
            </c:ext>
          </c:extLst>
        </c:ser>
        <c:ser>
          <c:idx val="3"/>
          <c:order val="3"/>
          <c:tx>
            <c:strRef>
              <c:f>Summaries!$E$51:$E$52</c:f>
              <c:strCache>
                <c:ptCount val="1"/>
                <c:pt idx="0">
                  <c:v>2015</c:v>
                </c:pt>
              </c:strCache>
            </c:strRef>
          </c:tx>
          <c:spPr>
            <a:gradFill rotWithShape="1">
              <a:gsLst>
                <a:gs pos="0">
                  <a:schemeClr val="accent5">
                    <a:tint val="74000"/>
                    <a:satMod val="103000"/>
                    <a:lumMod val="102000"/>
                    <a:tint val="94000"/>
                  </a:schemeClr>
                </a:gs>
                <a:gs pos="50000">
                  <a:schemeClr val="accent5">
                    <a:tint val="74000"/>
                    <a:satMod val="110000"/>
                    <a:lumMod val="100000"/>
                    <a:shade val="100000"/>
                  </a:schemeClr>
                </a:gs>
                <a:gs pos="100000">
                  <a:schemeClr val="accent5">
                    <a:tint val="74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Summaries!$E$53</c:f>
              <c:numCache>
                <c:formatCode>"$"\ #,##0</c:formatCode>
                <c:ptCount val="1"/>
                <c:pt idx="0">
                  <c:v>-15446805</c:v>
                </c:pt>
              </c:numCache>
            </c:numRef>
          </c:val>
          <c:extLst>
            <c:ext xmlns:c16="http://schemas.microsoft.com/office/drawing/2014/chart" uri="{C3380CC4-5D6E-409C-BE32-E72D297353CC}">
              <c16:uniqueId val="{00000003-AD87-4B20-8A82-D6B60B56781D}"/>
            </c:ext>
          </c:extLst>
        </c:ser>
        <c:ser>
          <c:idx val="4"/>
          <c:order val="4"/>
          <c:tx>
            <c:strRef>
              <c:f>Summaries!$F$51:$F$52</c:f>
              <c:strCache>
                <c:ptCount val="1"/>
                <c:pt idx="0">
                  <c:v>2016</c:v>
                </c:pt>
              </c:strCache>
            </c:strRef>
          </c:tx>
          <c:spPr>
            <a:gradFill rotWithShape="1">
              <a:gsLst>
                <a:gs pos="0">
                  <a:schemeClr val="accent5">
                    <a:tint val="84000"/>
                    <a:satMod val="103000"/>
                    <a:lumMod val="102000"/>
                    <a:tint val="94000"/>
                  </a:schemeClr>
                </a:gs>
                <a:gs pos="50000">
                  <a:schemeClr val="accent5">
                    <a:tint val="84000"/>
                    <a:satMod val="110000"/>
                    <a:lumMod val="100000"/>
                    <a:shade val="100000"/>
                  </a:schemeClr>
                </a:gs>
                <a:gs pos="100000">
                  <a:schemeClr val="accent5">
                    <a:tint val="84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Summaries!$F$53</c:f>
              <c:numCache>
                <c:formatCode>"$"\ #,##0</c:formatCode>
                <c:ptCount val="1"/>
                <c:pt idx="0">
                  <c:v>-17443683</c:v>
                </c:pt>
              </c:numCache>
            </c:numRef>
          </c:val>
          <c:extLst>
            <c:ext xmlns:c16="http://schemas.microsoft.com/office/drawing/2014/chart" uri="{C3380CC4-5D6E-409C-BE32-E72D297353CC}">
              <c16:uniqueId val="{00000004-AD87-4B20-8A82-D6B60B56781D}"/>
            </c:ext>
          </c:extLst>
        </c:ser>
        <c:ser>
          <c:idx val="5"/>
          <c:order val="5"/>
          <c:tx>
            <c:strRef>
              <c:f>Summaries!$G$51:$G$52</c:f>
              <c:strCache>
                <c:ptCount val="1"/>
                <c:pt idx="0">
                  <c:v>2017</c:v>
                </c:pt>
              </c:strCache>
            </c:strRef>
          </c:tx>
          <c:spPr>
            <a:gradFill rotWithShape="1">
              <a:gsLst>
                <a:gs pos="0">
                  <a:schemeClr val="accent5">
                    <a:tint val="95000"/>
                    <a:satMod val="103000"/>
                    <a:lumMod val="102000"/>
                    <a:tint val="94000"/>
                  </a:schemeClr>
                </a:gs>
                <a:gs pos="50000">
                  <a:schemeClr val="accent5">
                    <a:tint val="95000"/>
                    <a:satMod val="110000"/>
                    <a:lumMod val="100000"/>
                    <a:shade val="100000"/>
                  </a:schemeClr>
                </a:gs>
                <a:gs pos="100000">
                  <a:schemeClr val="accent5">
                    <a:tint val="95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Summaries!$G$53</c:f>
              <c:numCache>
                <c:formatCode>"$"\ #,##0</c:formatCode>
                <c:ptCount val="1"/>
                <c:pt idx="0">
                  <c:v>-17203010</c:v>
                </c:pt>
              </c:numCache>
            </c:numRef>
          </c:val>
          <c:extLst>
            <c:ext xmlns:c16="http://schemas.microsoft.com/office/drawing/2014/chart" uri="{C3380CC4-5D6E-409C-BE32-E72D297353CC}">
              <c16:uniqueId val="{00000005-AD87-4B20-8A82-D6B60B56781D}"/>
            </c:ext>
          </c:extLst>
        </c:ser>
        <c:ser>
          <c:idx val="6"/>
          <c:order val="6"/>
          <c:tx>
            <c:strRef>
              <c:f>Summaries!$H$51:$H$52</c:f>
              <c:strCache>
                <c:ptCount val="1"/>
                <c:pt idx="0">
                  <c:v>2018</c:v>
                </c:pt>
              </c:strCache>
            </c:strRef>
          </c:tx>
          <c:spPr>
            <a:gradFill rotWithShape="1">
              <a:gsLst>
                <a:gs pos="0">
                  <a:schemeClr val="accent5">
                    <a:shade val="94000"/>
                    <a:satMod val="103000"/>
                    <a:lumMod val="102000"/>
                    <a:tint val="94000"/>
                  </a:schemeClr>
                </a:gs>
                <a:gs pos="50000">
                  <a:schemeClr val="accent5">
                    <a:shade val="94000"/>
                    <a:satMod val="110000"/>
                    <a:lumMod val="100000"/>
                    <a:shade val="100000"/>
                  </a:schemeClr>
                </a:gs>
                <a:gs pos="100000">
                  <a:schemeClr val="accent5">
                    <a:shade val="94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Summaries!$H$53</c:f>
              <c:numCache>
                <c:formatCode>"$"\ #,##0</c:formatCode>
                <c:ptCount val="1"/>
                <c:pt idx="0">
                  <c:v>-16167459</c:v>
                </c:pt>
              </c:numCache>
            </c:numRef>
          </c:val>
          <c:extLst>
            <c:ext xmlns:c16="http://schemas.microsoft.com/office/drawing/2014/chart" uri="{C3380CC4-5D6E-409C-BE32-E72D297353CC}">
              <c16:uniqueId val="{00000006-AD87-4B20-8A82-D6B60B56781D}"/>
            </c:ext>
          </c:extLst>
        </c:ser>
        <c:ser>
          <c:idx val="7"/>
          <c:order val="7"/>
          <c:tx>
            <c:strRef>
              <c:f>Summaries!$I$51:$I$52</c:f>
              <c:strCache>
                <c:ptCount val="1"/>
                <c:pt idx="0">
                  <c:v>2019</c:v>
                </c:pt>
              </c:strCache>
            </c:strRef>
          </c:tx>
          <c:spPr>
            <a:gradFill rotWithShape="1">
              <a:gsLst>
                <a:gs pos="0">
                  <a:schemeClr val="accent5">
                    <a:shade val="83000"/>
                    <a:satMod val="103000"/>
                    <a:lumMod val="102000"/>
                    <a:tint val="94000"/>
                  </a:schemeClr>
                </a:gs>
                <a:gs pos="50000">
                  <a:schemeClr val="accent5">
                    <a:shade val="83000"/>
                    <a:satMod val="110000"/>
                    <a:lumMod val="100000"/>
                    <a:shade val="100000"/>
                  </a:schemeClr>
                </a:gs>
                <a:gs pos="100000">
                  <a:schemeClr val="accent5">
                    <a:shade val="83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Summaries!$I$53</c:f>
              <c:numCache>
                <c:formatCode>"$"\ #,##0</c:formatCode>
                <c:ptCount val="1"/>
                <c:pt idx="0">
                  <c:v>-16183629</c:v>
                </c:pt>
              </c:numCache>
            </c:numRef>
          </c:val>
          <c:extLst>
            <c:ext xmlns:c16="http://schemas.microsoft.com/office/drawing/2014/chart" uri="{C3380CC4-5D6E-409C-BE32-E72D297353CC}">
              <c16:uniqueId val="{00000007-AD87-4B20-8A82-D6B60B56781D}"/>
            </c:ext>
          </c:extLst>
        </c:ser>
        <c:ser>
          <c:idx val="8"/>
          <c:order val="8"/>
          <c:tx>
            <c:strRef>
              <c:f>Summaries!$J$51:$J$52</c:f>
              <c:strCache>
                <c:ptCount val="1"/>
                <c:pt idx="0">
                  <c:v>2020</c:v>
                </c:pt>
              </c:strCache>
            </c:strRef>
          </c:tx>
          <c:spPr>
            <a:gradFill rotWithShape="1">
              <a:gsLst>
                <a:gs pos="0">
                  <a:schemeClr val="accent5">
                    <a:shade val="73000"/>
                    <a:satMod val="103000"/>
                    <a:lumMod val="102000"/>
                    <a:tint val="94000"/>
                  </a:schemeClr>
                </a:gs>
                <a:gs pos="50000">
                  <a:schemeClr val="accent5">
                    <a:shade val="73000"/>
                    <a:satMod val="110000"/>
                    <a:lumMod val="100000"/>
                    <a:shade val="100000"/>
                  </a:schemeClr>
                </a:gs>
                <a:gs pos="100000">
                  <a:schemeClr val="accent5">
                    <a:shade val="73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Summaries!$J$53</c:f>
              <c:numCache>
                <c:formatCode>"$"\ #,##0</c:formatCode>
                <c:ptCount val="1"/>
                <c:pt idx="0">
                  <c:v>-14206558</c:v>
                </c:pt>
              </c:numCache>
            </c:numRef>
          </c:val>
          <c:extLst>
            <c:ext xmlns:c16="http://schemas.microsoft.com/office/drawing/2014/chart" uri="{C3380CC4-5D6E-409C-BE32-E72D297353CC}">
              <c16:uniqueId val="{00000008-AD87-4B20-8A82-D6B60B56781D}"/>
            </c:ext>
          </c:extLst>
        </c:ser>
        <c:ser>
          <c:idx val="9"/>
          <c:order val="9"/>
          <c:tx>
            <c:strRef>
              <c:f>Summaries!$K$51:$K$52</c:f>
              <c:strCache>
                <c:ptCount val="1"/>
                <c:pt idx="0">
                  <c:v>2021</c:v>
                </c:pt>
              </c:strCache>
            </c:strRef>
          </c:tx>
          <c:spPr>
            <a:gradFill rotWithShape="1">
              <a:gsLst>
                <a:gs pos="0">
                  <a:schemeClr val="accent5">
                    <a:shade val="62000"/>
                    <a:satMod val="103000"/>
                    <a:lumMod val="102000"/>
                    <a:tint val="94000"/>
                  </a:schemeClr>
                </a:gs>
                <a:gs pos="50000">
                  <a:schemeClr val="accent5">
                    <a:shade val="62000"/>
                    <a:satMod val="110000"/>
                    <a:lumMod val="100000"/>
                    <a:shade val="100000"/>
                  </a:schemeClr>
                </a:gs>
                <a:gs pos="100000">
                  <a:schemeClr val="accent5">
                    <a:shade val="62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Summaries!$K$53</c:f>
              <c:numCache>
                <c:formatCode>"$"\ #,##0</c:formatCode>
                <c:ptCount val="1"/>
                <c:pt idx="0">
                  <c:v>-15759812</c:v>
                </c:pt>
              </c:numCache>
            </c:numRef>
          </c:val>
          <c:extLst>
            <c:ext xmlns:c16="http://schemas.microsoft.com/office/drawing/2014/chart" uri="{C3380CC4-5D6E-409C-BE32-E72D297353CC}">
              <c16:uniqueId val="{00000009-AD87-4B20-8A82-D6B60B56781D}"/>
            </c:ext>
          </c:extLst>
        </c:ser>
        <c:ser>
          <c:idx val="10"/>
          <c:order val="10"/>
          <c:tx>
            <c:strRef>
              <c:f>Summaries!$L$51:$L$52</c:f>
              <c:strCache>
                <c:ptCount val="1"/>
                <c:pt idx="0">
                  <c:v>2022</c:v>
                </c:pt>
              </c:strCache>
            </c:strRef>
          </c:tx>
          <c:spPr>
            <a:gradFill rotWithShape="1">
              <a:gsLst>
                <a:gs pos="0">
                  <a:schemeClr val="accent5">
                    <a:shade val="51000"/>
                    <a:satMod val="103000"/>
                    <a:lumMod val="102000"/>
                    <a:tint val="94000"/>
                  </a:schemeClr>
                </a:gs>
                <a:gs pos="50000">
                  <a:schemeClr val="accent5">
                    <a:shade val="51000"/>
                    <a:satMod val="110000"/>
                    <a:lumMod val="100000"/>
                    <a:shade val="100000"/>
                  </a:schemeClr>
                </a:gs>
                <a:gs pos="100000">
                  <a:schemeClr val="accent5">
                    <a:shade val="51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Summaries!$L$53</c:f>
              <c:numCache>
                <c:formatCode>"$"\ #,##0</c:formatCode>
                <c:ptCount val="1"/>
                <c:pt idx="0">
                  <c:v>-17102315</c:v>
                </c:pt>
              </c:numCache>
            </c:numRef>
          </c:val>
          <c:extLst>
            <c:ext xmlns:c16="http://schemas.microsoft.com/office/drawing/2014/chart" uri="{C3380CC4-5D6E-409C-BE32-E72D297353CC}">
              <c16:uniqueId val="{0000000A-AD87-4B20-8A82-D6B60B56781D}"/>
            </c:ext>
          </c:extLst>
        </c:ser>
        <c:ser>
          <c:idx val="11"/>
          <c:order val="11"/>
          <c:tx>
            <c:strRef>
              <c:f>Summaries!$M$51:$M$52</c:f>
              <c:strCache>
                <c:ptCount val="1"/>
                <c:pt idx="0">
                  <c:v>2023</c:v>
                </c:pt>
              </c:strCache>
            </c:strRef>
          </c:tx>
          <c:spPr>
            <a:gradFill rotWithShape="1">
              <a:gsLst>
                <a:gs pos="0">
                  <a:schemeClr val="accent5">
                    <a:shade val="40000"/>
                    <a:satMod val="103000"/>
                    <a:lumMod val="102000"/>
                    <a:tint val="94000"/>
                  </a:schemeClr>
                </a:gs>
                <a:gs pos="50000">
                  <a:schemeClr val="accent5">
                    <a:shade val="40000"/>
                    <a:satMod val="110000"/>
                    <a:lumMod val="100000"/>
                    <a:shade val="100000"/>
                  </a:schemeClr>
                </a:gs>
                <a:gs pos="100000">
                  <a:schemeClr val="accent5">
                    <a:shade val="40000"/>
                    <a:lumMod val="99000"/>
                    <a:satMod val="120000"/>
                    <a:shade val="78000"/>
                  </a:schemeClr>
                </a:gs>
              </a:gsLst>
              <a:lin ang="5400000" scaled="0"/>
            </a:gra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Summaries!$A$53</c:f>
              <c:strCache>
                <c:ptCount val="1"/>
                <c:pt idx="0">
                  <c:v>Travel &amp; Entertainment Expense</c:v>
                </c:pt>
              </c:strCache>
            </c:strRef>
          </c:cat>
          <c:val>
            <c:numRef>
              <c:f>Summaries!$M$53</c:f>
              <c:numCache>
                <c:formatCode>"$"\ #,##0</c:formatCode>
                <c:ptCount val="1"/>
                <c:pt idx="0">
                  <c:v>-16154797</c:v>
                </c:pt>
              </c:numCache>
            </c:numRef>
          </c:val>
          <c:extLst>
            <c:ext xmlns:c16="http://schemas.microsoft.com/office/drawing/2014/chart" uri="{C3380CC4-5D6E-409C-BE32-E72D297353CC}">
              <c16:uniqueId val="{0000000B-AD87-4B20-8A82-D6B60B56781D}"/>
            </c:ext>
          </c:extLst>
        </c:ser>
        <c:dLbls>
          <c:dLblPos val="outEnd"/>
          <c:showLegendKey val="0"/>
          <c:showVal val="1"/>
          <c:showCatName val="0"/>
          <c:showSerName val="0"/>
          <c:showPercent val="0"/>
          <c:showBubbleSize val="0"/>
        </c:dLbls>
        <c:gapWidth val="100"/>
        <c:axId val="114667920"/>
        <c:axId val="108640656"/>
      </c:barChart>
      <c:catAx>
        <c:axId val="114667920"/>
        <c:scaling>
          <c:orientation val="maxMin"/>
        </c:scaling>
        <c:delete val="1"/>
        <c:axPos val="r"/>
        <c:numFmt formatCode="General" sourceLinked="1"/>
        <c:majorTickMark val="none"/>
        <c:minorTickMark val="none"/>
        <c:tickLblPos val="nextTo"/>
        <c:crossAx val="108640656"/>
        <c:crosses val="autoZero"/>
        <c:auto val="1"/>
        <c:lblAlgn val="ctr"/>
        <c:lblOffset val="100"/>
        <c:noMultiLvlLbl val="0"/>
      </c:catAx>
      <c:valAx>
        <c:axId val="108640656"/>
        <c:scaling>
          <c:orientation val="maxMin"/>
        </c:scaling>
        <c:delete val="1"/>
        <c:axPos val="t"/>
        <c:numFmt formatCode="&quot;$&quot;\ #,##0" sourceLinked="1"/>
        <c:majorTickMark val="none"/>
        <c:minorTickMark val="none"/>
        <c:tickLblPos val="nextTo"/>
        <c:crossAx val="114667920"/>
        <c:crosses val="autoZero"/>
        <c:crossBetween val="between"/>
      </c:valAx>
      <c:spPr>
        <a:noFill/>
        <a:ln>
          <a:noFill/>
        </a:ln>
        <a:effectLst/>
      </c:spPr>
    </c:plotArea>
    <c:legend>
      <c:legendPos val="r"/>
      <c:layout>
        <c:manualLayout>
          <c:xMode val="edge"/>
          <c:yMode val="edge"/>
          <c:x val="0.90624654181740794"/>
          <c:y val="7.2255030621172348E-2"/>
          <c:w val="8.0239944669078522E-2"/>
          <c:h val="0.85025627004957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withinLinearReversed" id="25">
  <a:schemeClr val="accent5"/>
</cs:colorStyle>
</file>

<file path=xl/charts/colors9.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7" Type="http://schemas.openxmlformats.org/officeDocument/2006/relationships/image" Target="../media/image4.svg"/><Relationship Id="rId2" Type="http://schemas.openxmlformats.org/officeDocument/2006/relationships/image" Target="../media/image1.png"/><Relationship Id="rId1" Type="http://schemas.openxmlformats.org/officeDocument/2006/relationships/chart" Target="../charts/chart11.xml"/><Relationship Id="rId6" Type="http://schemas.openxmlformats.org/officeDocument/2006/relationships/image" Target="../media/image3.png"/><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15</xdr:col>
      <xdr:colOff>9525</xdr:colOff>
      <xdr:row>1</xdr:row>
      <xdr:rowOff>9524</xdr:rowOff>
    </xdr:from>
    <xdr:to>
      <xdr:col>21</xdr:col>
      <xdr:colOff>933451</xdr:colOff>
      <xdr:row>15</xdr:row>
      <xdr:rowOff>0</xdr:rowOff>
    </xdr:to>
    <xdr:graphicFrame macro="">
      <xdr:nvGraphicFramePr>
        <xdr:cNvPr id="2" name="Chart 1">
          <a:extLst>
            <a:ext uri="{FF2B5EF4-FFF2-40B4-BE49-F238E27FC236}">
              <a16:creationId xmlns:a16="http://schemas.microsoft.com/office/drawing/2014/main" id="{BA8B930B-0B53-9AE6-0673-FE38208CB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1</xdr:row>
      <xdr:rowOff>9525</xdr:rowOff>
    </xdr:from>
    <xdr:to>
      <xdr:col>29</xdr:col>
      <xdr:colOff>9525</xdr:colOff>
      <xdr:row>15</xdr:row>
      <xdr:rowOff>0</xdr:rowOff>
    </xdr:to>
    <xdr:graphicFrame macro="">
      <xdr:nvGraphicFramePr>
        <xdr:cNvPr id="3" name="Chart 2">
          <a:extLst>
            <a:ext uri="{FF2B5EF4-FFF2-40B4-BE49-F238E27FC236}">
              <a16:creationId xmlns:a16="http://schemas.microsoft.com/office/drawing/2014/main" id="{FB0ADBDA-2C3C-20F3-2112-6DBF0615BA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xdr:colOff>
      <xdr:row>14</xdr:row>
      <xdr:rowOff>190499</xdr:rowOff>
    </xdr:from>
    <xdr:to>
      <xdr:col>21</xdr:col>
      <xdr:colOff>933450</xdr:colOff>
      <xdr:row>28</xdr:row>
      <xdr:rowOff>180974</xdr:rowOff>
    </xdr:to>
    <xdr:graphicFrame macro="">
      <xdr:nvGraphicFramePr>
        <xdr:cNvPr id="4" name="Chart 3">
          <a:extLst>
            <a:ext uri="{FF2B5EF4-FFF2-40B4-BE49-F238E27FC236}">
              <a16:creationId xmlns:a16="http://schemas.microsoft.com/office/drawing/2014/main" id="{93550D1E-233B-73DE-EABC-BE7BE9CD9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14286</xdr:colOff>
      <xdr:row>15</xdr:row>
      <xdr:rowOff>19050</xdr:rowOff>
    </xdr:from>
    <xdr:to>
      <xdr:col>29</xdr:col>
      <xdr:colOff>9525</xdr:colOff>
      <xdr:row>29</xdr:row>
      <xdr:rowOff>0</xdr:rowOff>
    </xdr:to>
    <xdr:graphicFrame macro="">
      <xdr:nvGraphicFramePr>
        <xdr:cNvPr id="5" name="Chart 4">
          <a:extLst>
            <a:ext uri="{FF2B5EF4-FFF2-40B4-BE49-F238E27FC236}">
              <a16:creationId xmlns:a16="http://schemas.microsoft.com/office/drawing/2014/main" id="{E6FB103A-7015-B200-9CA7-C5EE387A3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28</xdr:row>
      <xdr:rowOff>190500</xdr:rowOff>
    </xdr:from>
    <xdr:to>
      <xdr:col>22</xdr:col>
      <xdr:colOff>0</xdr:colOff>
      <xdr:row>42</xdr:row>
      <xdr:rowOff>38100</xdr:rowOff>
    </xdr:to>
    <xdr:graphicFrame macro="">
      <xdr:nvGraphicFramePr>
        <xdr:cNvPr id="6" name="Chart 5">
          <a:extLst>
            <a:ext uri="{FF2B5EF4-FFF2-40B4-BE49-F238E27FC236}">
              <a16:creationId xmlns:a16="http://schemas.microsoft.com/office/drawing/2014/main" id="{EA8E102B-3995-92A3-0B00-3896F82B6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19051</xdr:colOff>
      <xdr:row>28</xdr:row>
      <xdr:rowOff>190500</xdr:rowOff>
    </xdr:from>
    <xdr:to>
      <xdr:col>29</xdr:col>
      <xdr:colOff>9526</xdr:colOff>
      <xdr:row>42</xdr:row>
      <xdr:rowOff>38100</xdr:rowOff>
    </xdr:to>
    <xdr:graphicFrame macro="">
      <xdr:nvGraphicFramePr>
        <xdr:cNvPr id="7" name="Chart 6">
          <a:extLst>
            <a:ext uri="{FF2B5EF4-FFF2-40B4-BE49-F238E27FC236}">
              <a16:creationId xmlns:a16="http://schemas.microsoft.com/office/drawing/2014/main" id="{081ABA89-BE54-86EC-E961-29C9A551C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19050</xdr:colOff>
      <xdr:row>42</xdr:row>
      <xdr:rowOff>28575</xdr:rowOff>
    </xdr:from>
    <xdr:to>
      <xdr:col>22</xdr:col>
      <xdr:colOff>9526</xdr:colOff>
      <xdr:row>56</xdr:row>
      <xdr:rowOff>85725</xdr:rowOff>
    </xdr:to>
    <xdr:graphicFrame macro="">
      <xdr:nvGraphicFramePr>
        <xdr:cNvPr id="8" name="Chart 7">
          <a:extLst>
            <a:ext uri="{FF2B5EF4-FFF2-40B4-BE49-F238E27FC236}">
              <a16:creationId xmlns:a16="http://schemas.microsoft.com/office/drawing/2014/main" id="{37A0C6E8-0B29-A5ED-2E20-442D7DE40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9524</xdr:colOff>
      <xdr:row>42</xdr:row>
      <xdr:rowOff>19050</xdr:rowOff>
    </xdr:from>
    <xdr:to>
      <xdr:col>29</xdr:col>
      <xdr:colOff>9525</xdr:colOff>
      <xdr:row>56</xdr:row>
      <xdr:rowOff>76200</xdr:rowOff>
    </xdr:to>
    <xdr:graphicFrame macro="">
      <xdr:nvGraphicFramePr>
        <xdr:cNvPr id="9" name="Chart 8">
          <a:extLst>
            <a:ext uri="{FF2B5EF4-FFF2-40B4-BE49-F238E27FC236}">
              <a16:creationId xmlns:a16="http://schemas.microsoft.com/office/drawing/2014/main" id="{FDDC8E51-A79B-3E3C-EDE0-B7EBD6648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56</xdr:row>
      <xdr:rowOff>104775</xdr:rowOff>
    </xdr:from>
    <xdr:to>
      <xdr:col>22</xdr:col>
      <xdr:colOff>19050</xdr:colOff>
      <xdr:row>70</xdr:row>
      <xdr:rowOff>180975</xdr:rowOff>
    </xdr:to>
    <xdr:graphicFrame macro="">
      <xdr:nvGraphicFramePr>
        <xdr:cNvPr id="10" name="Chart 9">
          <a:extLst>
            <a:ext uri="{FF2B5EF4-FFF2-40B4-BE49-F238E27FC236}">
              <a16:creationId xmlns:a16="http://schemas.microsoft.com/office/drawing/2014/main" id="{5F1898A8-4510-35C8-AB11-AAB26CE1E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361949</xdr:colOff>
      <xdr:row>70</xdr:row>
      <xdr:rowOff>9525</xdr:rowOff>
    </xdr:from>
    <xdr:to>
      <xdr:col>13</xdr:col>
      <xdr:colOff>1019174</xdr:colOff>
      <xdr:row>92</xdr:row>
      <xdr:rowOff>0</xdr:rowOff>
    </xdr:to>
    <xdr:graphicFrame macro="">
      <xdr:nvGraphicFramePr>
        <xdr:cNvPr id="11" name="Chart 10">
          <a:extLst>
            <a:ext uri="{FF2B5EF4-FFF2-40B4-BE49-F238E27FC236}">
              <a16:creationId xmlns:a16="http://schemas.microsoft.com/office/drawing/2014/main" id="{BDA1C062-0659-30F4-0074-7A8C0F42E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18</xdr:row>
      <xdr:rowOff>9525</xdr:rowOff>
    </xdr:from>
    <xdr:to>
      <xdr:col>4</xdr:col>
      <xdr:colOff>581025</xdr:colOff>
      <xdr:row>29</xdr:row>
      <xdr:rowOff>180974</xdr:rowOff>
    </xdr:to>
    <mc:AlternateContent xmlns:mc="http://schemas.openxmlformats.org/markup-compatibility/2006">
      <mc:Choice xmlns:a14="http://schemas.microsoft.com/office/drawing/2010/main" Requires="a14">
        <xdr:graphicFrame macro="">
          <xdr:nvGraphicFramePr>
            <xdr:cNvPr id="3" name="Account">
              <a:extLst>
                <a:ext uri="{FF2B5EF4-FFF2-40B4-BE49-F238E27FC236}">
                  <a16:creationId xmlns:a16="http://schemas.microsoft.com/office/drawing/2014/main" id="{002B9926-C448-8417-DB44-0F05B3ED6A14}"/>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dr:sp macro="" textlink="">
          <xdr:nvSpPr>
            <xdr:cNvPr id="0" name=""/>
            <xdr:cNvSpPr>
              <a:spLocks noTextEdit="1"/>
            </xdr:cNvSpPr>
          </xdr:nvSpPr>
          <xdr:spPr>
            <a:xfrm>
              <a:off x="628650" y="3457575"/>
              <a:ext cx="2390775" cy="23050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695324</xdr:colOff>
      <xdr:row>3</xdr:row>
      <xdr:rowOff>19048</xdr:rowOff>
    </xdr:from>
    <xdr:to>
      <xdr:col>13</xdr:col>
      <xdr:colOff>895350</xdr:colOff>
      <xdr:row>17</xdr:row>
      <xdr:rowOff>160048</xdr:rowOff>
    </xdr:to>
    <xdr:graphicFrame macro="">
      <xdr:nvGraphicFramePr>
        <xdr:cNvPr id="4" name="Chart 3">
          <a:extLst>
            <a:ext uri="{FF2B5EF4-FFF2-40B4-BE49-F238E27FC236}">
              <a16:creationId xmlns:a16="http://schemas.microsoft.com/office/drawing/2014/main" id="{9DF2FEA4-EEA2-89B2-1C4E-00E1FE986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152400</xdr:colOff>
      <xdr:row>0</xdr:row>
      <xdr:rowOff>180977</xdr:rowOff>
    </xdr:from>
    <xdr:to>
      <xdr:col>1</xdr:col>
      <xdr:colOff>571498</xdr:colOff>
      <xdr:row>3</xdr:row>
      <xdr:rowOff>9525</xdr:rowOff>
    </xdr:to>
    <xdr:pic>
      <xdr:nvPicPr>
        <xdr:cNvPr id="18" name="Graphic 17" descr="Connections outline">
          <a:extLst>
            <a:ext uri="{FF2B5EF4-FFF2-40B4-BE49-F238E27FC236}">
              <a16:creationId xmlns:a16="http://schemas.microsoft.com/office/drawing/2014/main" id="{2E99F6ED-FDED-A27E-D753-B3AA6F9BA8A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62000" y="180977"/>
          <a:ext cx="419098" cy="419098"/>
        </a:xfrm>
        <a:prstGeom prst="rect">
          <a:avLst/>
        </a:prstGeom>
      </xdr:spPr>
    </xdr:pic>
    <xdr:clientData/>
  </xdr:twoCellAnchor>
  <xdr:twoCellAnchor editAs="oneCell">
    <xdr:from>
      <xdr:col>1</xdr:col>
      <xdr:colOff>19050</xdr:colOff>
      <xdr:row>3</xdr:row>
      <xdr:rowOff>9525</xdr:rowOff>
    </xdr:from>
    <xdr:to>
      <xdr:col>4</xdr:col>
      <xdr:colOff>380999</xdr:colOff>
      <xdr:row>17</xdr:row>
      <xdr:rowOff>180975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2B4A984F-A806-EE5B-607B-2E393272E32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28650" y="600075"/>
              <a:ext cx="2190749" cy="2838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914399</xdr:colOff>
      <xdr:row>3</xdr:row>
      <xdr:rowOff>19049</xdr:rowOff>
    </xdr:from>
    <xdr:to>
      <xdr:col>18</xdr:col>
      <xdr:colOff>1011899</xdr:colOff>
      <xdr:row>17</xdr:row>
      <xdr:rowOff>160049</xdr:rowOff>
    </xdr:to>
    <xdr:graphicFrame macro="">
      <xdr:nvGraphicFramePr>
        <xdr:cNvPr id="10" name="Chart 9">
          <a:extLst>
            <a:ext uri="{FF2B5EF4-FFF2-40B4-BE49-F238E27FC236}">
              <a16:creationId xmlns:a16="http://schemas.microsoft.com/office/drawing/2014/main" id="{C90B742A-BB13-4FFD-ADFE-B8D621BBE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400052</xdr:colOff>
      <xdr:row>3</xdr:row>
      <xdr:rowOff>19050</xdr:rowOff>
    </xdr:from>
    <xdr:to>
      <xdr:col>8</xdr:col>
      <xdr:colOff>674327</xdr:colOff>
      <xdr:row>17</xdr:row>
      <xdr:rowOff>160050</xdr:rowOff>
    </xdr:to>
    <xdr:graphicFrame macro="">
      <xdr:nvGraphicFramePr>
        <xdr:cNvPr id="12" name="Chart 11">
          <a:extLst>
            <a:ext uri="{FF2B5EF4-FFF2-40B4-BE49-F238E27FC236}">
              <a16:creationId xmlns:a16="http://schemas.microsoft.com/office/drawing/2014/main" id="{FC306897-981B-4C7E-9F25-A3E270A97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542925</xdr:colOff>
      <xdr:row>0</xdr:row>
      <xdr:rowOff>180975</xdr:rowOff>
    </xdr:from>
    <xdr:to>
      <xdr:col>18</xdr:col>
      <xdr:colOff>962025</xdr:colOff>
      <xdr:row>3</xdr:row>
      <xdr:rowOff>9525</xdr:rowOff>
    </xdr:to>
    <xdr:pic>
      <xdr:nvPicPr>
        <xdr:cNvPr id="16" name="Graphic 15" descr="Bar graph with upward trend with solid fill">
          <a:extLst>
            <a:ext uri="{FF2B5EF4-FFF2-40B4-BE49-F238E27FC236}">
              <a16:creationId xmlns:a16="http://schemas.microsoft.com/office/drawing/2014/main" id="{9D94182A-004F-7BF3-E4A2-CA66007B7A3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164050" y="180975"/>
          <a:ext cx="419100" cy="419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bastián Rincón Aguirre" refreshedDate="45249.594128240744" createdVersion="8" refreshedVersion="8" minRefreshableVersion="3" recordCount="351" xr:uid="{F9A4291E-8B24-4FAC-AA4D-8E46223A38A5}">
  <cacheSource type="worksheet">
    <worksheetSource name="Table33"/>
  </cacheSource>
  <cacheFields count="25">
    <cacheField name="Account" numFmtId="0">
      <sharedItems count="9">
        <s v="Sales"/>
        <s v="Cost of Goods Sold"/>
        <s v="Commissions Expense"/>
        <s v="Payroll Expense"/>
        <s v="Travel &amp; Entertainment Expense"/>
        <s v="R&amp;D Expense"/>
        <s v="Consulting Expense"/>
        <s v="Software/Hardware Expense"/>
        <s v="Marketing Expense"/>
      </sharedItems>
    </cacheField>
    <cacheField name="Business Unit" numFmtId="0">
      <sharedItems count="3">
        <s v="Software"/>
        <s v="Advertising"/>
        <s v="Hardware"/>
      </sharedItems>
    </cacheField>
    <cacheField name="Currency" numFmtId="0">
      <sharedItems/>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Scenario" numFmtId="0">
      <sharedItems count="3">
        <s v="Actuals"/>
        <s v="Budget"/>
        <s v="Forecast"/>
      </sharedItems>
    </cacheField>
    <cacheField name="Jan" numFmtId="164">
      <sharedItems containsSemiMixedTypes="0" containsString="0" containsNumber="1" minValue="-44392971" maxValue="93925775"/>
    </cacheField>
    <cacheField name="Feb" numFmtId="164">
      <sharedItems containsSemiMixedTypes="0" containsString="0" containsNumber="1" minValue="-40464347" maxValue="99687807"/>
    </cacheField>
    <cacheField name="Mar" numFmtId="164">
      <sharedItems containsSemiMixedTypes="0" containsString="0" containsNumber="1" minValue="-46411721" maxValue="99378570"/>
    </cacheField>
    <cacheField name="Apr" numFmtId="164">
      <sharedItems containsSemiMixedTypes="0" containsString="0" containsNumber="1" minValue="-41186038" maxValue="90566899"/>
    </cacheField>
    <cacheField name="May" numFmtId="164">
      <sharedItems containsSemiMixedTypes="0" containsString="0" containsNumber="1" minValue="-42423953" maxValue="88898687"/>
    </cacheField>
    <cacheField name="Jun" numFmtId="164">
      <sharedItems containsSemiMixedTypes="0" containsString="0" containsNumber="1" minValue="-46943978" maxValue="97709573"/>
    </cacheField>
    <cacheField name="Jul" numFmtId="164">
      <sharedItems containsSemiMixedTypes="0" containsString="0" containsNumber="1" minValue="-48369463" maxValue="99534990"/>
    </cacheField>
    <cacheField name="Aug" numFmtId="164">
      <sharedItems containsSemiMixedTypes="0" containsString="0" containsNumber="1" minValue="-47903350" maxValue="98454552"/>
    </cacheField>
    <cacheField name="Sep" numFmtId="164">
      <sharedItems containsSemiMixedTypes="0" containsString="0" containsNumber="1" minValue="-47301412" maxValue="98780894"/>
    </cacheField>
    <cacheField name="Oct" numFmtId="164">
      <sharedItems containsSemiMixedTypes="0" containsString="0" containsNumber="1" minValue="-44982115" maxValue="95373403"/>
    </cacheField>
    <cacheField name="Nov" numFmtId="164">
      <sharedItems containsSemiMixedTypes="0" containsString="0" containsNumber="1" minValue="-45131670" maxValue="95750606"/>
    </cacheField>
    <cacheField name="Dec" numFmtId="164">
      <sharedItems containsSemiMixedTypes="0" containsString="0" containsNumber="1" minValue="-43815665" maxValue="99732691"/>
    </cacheField>
    <cacheField name="Q1" numFmtId="164">
      <sharedItems containsSemiMixedTypes="0" containsString="0" containsNumber="1" minValue="-41544331.666666664" maxValue="96309701.333333328" count="351">
        <n v="82103452"/>
        <n v="-37631317"/>
        <n v="-3743365.3333333335"/>
        <n v="-9410849.333333334"/>
        <n v="-887646.66666666663"/>
        <n v="-3635487.6666666665"/>
        <n v="-4419526.333333333"/>
        <n v="-6572614.666666667"/>
        <n v="-1845890"/>
        <n v="20022988.946666669"/>
        <n v="-9011408.666666666"/>
        <n v="-896960"/>
        <n v="-2291169.6666666665"/>
        <n v="-226008.66666666666"/>
        <n v="-893710"/>
        <n v="-1134035.6666666667"/>
        <n v="-1707269"/>
        <n v="-442865.66666666669"/>
        <n v="29832596.5"/>
        <n v="-13292315.333333334"/>
        <n v="-1340714"/>
        <n v="-3304985.6666666665"/>
        <n v="-344067"/>
        <n v="-1348559.6666666667"/>
        <n v="-1699621.6666666667"/>
        <n v="-2207095"/>
        <n v="-697607.66666666663"/>
        <n v="68887117"/>
        <n v="-29951359.666666668"/>
        <n v="-2999251"/>
        <n v="-7314763"/>
        <n v="-833581"/>
        <n v="-3096862.3333333335"/>
        <n v="-3892209"/>
        <n v="-5243855.333333333"/>
        <n v="-1481073.6666666667"/>
        <n v="19227676.529999997"/>
        <n v="-8297789.666666667"/>
        <n v="-854675.33333333337"/>
        <n v="-2267775.6666666665"/>
        <n v="-210674"/>
        <n v="-865748.66666666663"/>
        <n v="-1168762.6666666667"/>
        <n v="-1549915"/>
        <n v="-398289"/>
        <n v="22432764.550000001"/>
        <n v="-10254101.666666666"/>
        <n v="-1056000.3333333333"/>
        <n v="-2554005"/>
        <n v="-250747.33333333334"/>
        <n v="-1020049.6666666666"/>
        <n v="-1211380.6666666667"/>
        <n v="-1825032"/>
        <n v="-482655.33333333331"/>
        <n v="79111534"/>
        <n v="-38374158"/>
        <n v="-3649558.6666666665"/>
        <n v="-8362639.333333333"/>
        <n v="-906804"/>
        <n v="-3671411"/>
        <n v="-4878555.333333333"/>
        <n v="-5742799.333333333"/>
        <n v="-1818477.6666666667"/>
        <n v="20392009.486666664"/>
        <n v="-8960249"/>
        <n v="-894250.33333333337"/>
        <n v="-2260685.3333333335"/>
        <n v="-248298"/>
        <n v="-984235.66666666663"/>
        <n v="-1147388.6666666667"/>
        <n v="-1733520"/>
        <n v="-449927.66666666669"/>
        <n v="29460419.113333333"/>
        <n v="-13427866"/>
        <n v="-1265893.3333333333"/>
        <n v="-3152987.3333333335"/>
        <n v="-312254.33333333331"/>
        <n v="-1365943"/>
        <n v="-1589616.3333333333"/>
        <n v="-2266019.3333333335"/>
        <n v="-654582.66666666663"/>
        <n v="55563950"/>
        <n v="-24500595"/>
        <n v="-2460086.6666666665"/>
        <n v="-6313087.666666667"/>
        <n v="-573732.66666666663"/>
        <n v="-2521872"/>
        <n v="-3175546.3333333335"/>
        <n v="-4446223.666666667"/>
        <n v="-1297423"/>
        <n v="13131201.973333335"/>
        <n v="-6115342.666666667"/>
        <n v="-569003.33333333337"/>
        <n v="-1512207.3333333333"/>
        <n v="-155905.66666666666"/>
        <n v="-613917.33333333337"/>
        <n v="-719681.66666666663"/>
        <n v="-1021715"/>
        <n v="-298547.66666666669"/>
        <n v="19782587.439999998"/>
        <n v="-8988629.333333334"/>
        <n v="-850223.66666666663"/>
        <n v="-2385779.6666666665"/>
        <n v="-219622"/>
        <n v="-898091.66666666663"/>
        <n v="-1100050.3333333333"/>
        <n v="-1473337.6666666667"/>
        <n v="-420818.33333333331"/>
        <n v="75729032"/>
        <n v="-33653984"/>
        <n v="-3240649.3333333335"/>
        <n v="-8731460.666666666"/>
        <n v="-813200.33333333337"/>
        <n v="-3572640.3333333335"/>
        <n v="-4326835"/>
        <n v="-6205463"/>
        <n v="-1701007"/>
        <n v="18096642.84"/>
        <n v="-7914068.666666667"/>
        <n v="-846579.33333333337"/>
        <n v="-2129453"/>
        <n v="-197789.33333333334"/>
        <n v="-822842"/>
        <n v="-1070992.3333333333"/>
        <n v="-1434122.6666666667"/>
        <n v="-415555"/>
        <n v="26839616.409999996"/>
        <n v="-11310284.666666666"/>
        <n v="-1223578.3333333333"/>
        <n v="-2983123.6666666665"/>
        <n v="-314013.33333333331"/>
        <n v="-1215580"/>
        <n v="-1523775"/>
        <n v="-2097423"/>
        <n v="-590816.33333333337"/>
        <n v="81839436.666666672"/>
        <n v="-36528262.333333336"/>
        <n v="-3725597"/>
        <n v="-8857991.666666666"/>
        <n v="-886119.33333333337"/>
        <n v="-3713943.3333333335"/>
        <n v="-4862036.333333333"/>
        <n v="-6158308.333333333"/>
        <n v="-1869127.3333333333"/>
        <n v="20887926.169999998"/>
        <n v="-8863689.333333334"/>
        <n v="-958906.33333333337"/>
        <n v="-2286580.6666666665"/>
        <n v="-232221"/>
        <n v="-939692.33333333337"/>
        <n v="-1176122.6666666667"/>
        <n v="-1648118.3333333333"/>
        <n v="-467319.66666666669"/>
        <n v="31098194.403333336"/>
        <n v="-13410461"/>
        <n v="-1461015"/>
        <n v="-3650543.6666666665"/>
        <n v="-349823.66666666669"/>
        <n v="-1360538.3333333333"/>
        <n v="-1775209"/>
        <n v="-2493660.3333333335"/>
        <n v="-661056.66666666663"/>
        <n v="72262482"/>
        <n v="-30308739"/>
        <n v="-3125117.6666666665"/>
        <n v="-8592138"/>
        <n v="-821164.66666666663"/>
        <n v="-3232347.3333333335"/>
        <n v="-4276090"/>
        <n v="-5430631"/>
        <n v="-1685136.3333333333"/>
        <n v="19569141.77"/>
        <n v="-9465353.666666666"/>
        <n v="-862181"/>
        <n v="-2232076"/>
        <n v="-206982"/>
        <n v="-923455"/>
        <n v="-1145877.3333333333"/>
        <n v="-1537882.6666666667"/>
        <n v="-434205.66666666669"/>
        <n v="23766851.653333332"/>
        <n v="-10727536"/>
        <n v="-1136962.6666666667"/>
        <n v="-2756583.3333333335"/>
        <n v="-282034.33333333331"/>
        <n v="-1142711"/>
        <n v="-1240286"/>
        <n v="-1830207"/>
        <n v="-555760.33333333337"/>
        <n v="84782709.333333328"/>
        <n v="-37444954.666666664"/>
        <n v="-3866072"/>
        <n v="-9244686.333333334"/>
        <n v="-942838"/>
        <n v="-4062731"/>
        <n v="-4731166.666666667"/>
        <n v="-6889353"/>
        <n v="-1935003.6666666667"/>
        <n v="22431314.266666669"/>
        <n v="-10443678"/>
        <n v="-984718.66666666663"/>
        <n v="-2564003.3333333335"/>
        <n v="-237498.66666666666"/>
        <n v="-971704.66666666663"/>
        <n v="-1227138"/>
        <n v="-1730388.3333333333"/>
        <n v="-495256"/>
        <n v="28374631.016666669"/>
        <n v="-12694290.666666666"/>
        <n v="-1196384.3333333333"/>
        <n v="-3288288.3333333335"/>
        <n v="-309431"/>
        <n v="-1326321"/>
        <n v="-1605211.6666666667"/>
        <n v="-2267963.6666666665"/>
        <n v="-647157.66666666663"/>
        <n v="69534863.666666672"/>
        <n v="-30593654.666666668"/>
        <n v="-2891728"/>
        <n v="-8155718.333333333"/>
        <n v="-769510.33333333337"/>
        <n v="-3115974.3333333335"/>
        <n v="-4155527.3333333335"/>
        <n v="-5508367.666666667"/>
        <n v="-1447504"/>
        <n v="19230517.203333333"/>
        <n v="-9482864.333333334"/>
        <n v="-830835.33333333337"/>
        <n v="-2202522.3333333335"/>
        <n v="-217500.33333333334"/>
        <n v="-874926"/>
        <n v="-1058137.3333333333"/>
        <n v="-1583928.3333333333"/>
        <n v="-423222"/>
        <n v="23856538.143333334"/>
        <n v="-11242304.666666666"/>
        <n v="-1030147.3333333334"/>
        <n v="-2687396.6666666665"/>
        <n v="-265458"/>
        <n v="-1040434"/>
        <n v="-1351960.3333333333"/>
        <n v="-1867712.3333333333"/>
        <n v="-561708"/>
        <n v="63920036.666666664"/>
        <n v="-28374472.333333332"/>
        <n v="-3008000.3333333335"/>
        <n v="-6977454"/>
        <n v="-747741.66666666663"/>
        <n v="-2848841"/>
        <n v="-3547103.3333333335"/>
        <n v="-4929664"/>
        <n v="-1537400.3333333333"/>
        <n v="13224410.823333332"/>
        <n v="-5844765.333333333"/>
        <n v="-588996.33333333337"/>
        <n v="-1505015.6666666667"/>
        <n v="-155311.33333333334"/>
        <n v="-608391"/>
        <n v="-782493"/>
        <n v="-1000626.3333333334"/>
        <n v="-306081.33333333331"/>
        <n v="22807556.419999998"/>
        <n v="-10206657.666666666"/>
        <n v="-1080022.3333333333"/>
        <n v="-2452879.3333333335"/>
        <n v="-267562"/>
        <n v="-1014947.3333333334"/>
        <n v="-1272424.3333333333"/>
        <n v="-1921909.6666666667"/>
        <n v="-531590.33333333337"/>
        <n v="70748929.333333328"/>
        <n v="-30860482.333333332"/>
        <n v="-3044520.3333333335"/>
        <n v="-7840796.666666667"/>
        <n v="-775675"/>
        <n v="-3102774.3333333335"/>
        <n v="-3866169"/>
        <n v="-5946135.333333333"/>
        <n v="-1640758.6666666667"/>
        <n v="17181403.326666668"/>
        <n v="-7589970"/>
        <n v="-783713.33333333337"/>
        <n v="-1885893.6666666667"/>
        <n v="-193511.66666666666"/>
        <n v="-712367.66666666663"/>
        <n v="-970265.66666666663"/>
        <n v="-1292597.3333333333"/>
        <n v="-373616.66666666669"/>
        <n v="24854445.066666666"/>
        <n v="-11346456.666666666"/>
        <n v="-1126550"/>
        <n v="-2747030.3333333335"/>
        <n v="-285031.66666666669"/>
        <n v="-1158291"/>
        <n v="-1398264.3333333333"/>
        <n v="-1923673"/>
        <n v="-519394.33333333331"/>
        <n v="96309701.333333328"/>
        <n v="-41544331.666666664"/>
        <n v="-4265277"/>
        <n v="-11106317.666666666"/>
        <n v="-1039780.3333333334"/>
        <n v="-4174066.3333333335"/>
        <n v="-5775666"/>
        <n v="-7379001.333333333"/>
        <n v="-2175743"/>
        <n v="21723780.186666667"/>
        <n v="-9688962.666666666"/>
        <n v="-906966.33333333337"/>
        <n v="-2431690.6666666665"/>
        <n v="-254458.33333333334"/>
        <n v="-998520.33333333337"/>
        <n v="-1192598"/>
        <n v="-1829870"/>
        <n v="-499585"/>
        <n v="32983463.50333333"/>
        <n v="-15452398"/>
        <n v="-1530927.6666666667"/>
        <n v="-3676275.3333333335"/>
        <n v="-391555"/>
        <n v="-1530085"/>
        <n v="-1888647.6666666667"/>
        <n v="-2587759"/>
        <n v="-776178.66666666663"/>
        <n v="68690799"/>
        <n v="-31402800.666666668"/>
        <n v="-2977796.6666666665"/>
        <n v="-7993602.333333333"/>
        <n v="-829924.33333333337"/>
        <n v="-3170870.6666666665"/>
        <n v="-3905581.6666666665"/>
        <n v="-5315492"/>
        <n v="-1578658"/>
        <n v="15857242.460000001"/>
        <n v="-6559961"/>
        <n v="-711679.33333333337"/>
        <n v="-1688388"/>
        <n v="-169389.33333333334"/>
        <n v="-725230"/>
        <n v="-902342.66666666663"/>
        <n v="-1253085"/>
        <n v="-376695.33333333331"/>
        <n v="25000457.489999998"/>
        <n v="-11874108.333333334"/>
        <n v="-1207710.6666666667"/>
        <n v="-2832645.3333333335"/>
        <n v="-284795.33333333331"/>
        <n v="-1150852"/>
        <n v="-1373004.6666666667"/>
        <n v="-1866905.3333333333"/>
        <n v="-552111.66666666663"/>
      </sharedItems>
    </cacheField>
    <cacheField name="Q2" numFmtId="164">
      <sharedItems containsSemiMixedTypes="0" containsString="0" containsNumber="1" minValue="-37782149.666666664" maxValue="82198046.666666672" count="351">
        <n v="75618778"/>
        <n v="-34426603.666666664"/>
        <n v="-3244986.6666666665"/>
        <n v="-8626491.666666666"/>
        <n v="-876515.66666666663"/>
        <n v="-3263353.3333333335"/>
        <n v="-4281514.666666667"/>
        <n v="-5813115.666666667"/>
        <n v="-1679535.6666666667"/>
        <n v="19144526.02333333"/>
        <n v="-8598750.666666666"/>
        <n v="-877880"/>
        <n v="-2205054"/>
        <n v="-230282"/>
        <n v="-895639.66666666663"/>
        <n v="-1144436.3333333333"/>
        <n v="-1594185.6666666667"/>
        <n v="-445704.66666666669"/>
        <n v="28558656.636666667"/>
        <n v="-12123756.333333334"/>
        <n v="-1265360.3333333333"/>
        <n v="-3429136.6666666665"/>
        <n v="-318619.33333333331"/>
        <n v="-1273385"/>
        <n v="-1618158"/>
        <n v="-2229493.6666666665"/>
        <n v="-669725.66666666663"/>
        <n v="72870902.333333328"/>
        <n v="-34613247"/>
        <n v="-3169706.6666666665"/>
        <n v="-8728034.666666666"/>
        <n v="-805279.33333333337"/>
        <n v="-3222445.3333333335"/>
        <n v="-4217589.333333333"/>
        <n v="-5529893"/>
        <n v="-1553082.6666666667"/>
        <n v="18056628.083333332"/>
        <n v="-8187337.666666667"/>
        <n v="-794773.33333333337"/>
        <n v="-2202553.6666666665"/>
        <n v="-206367"/>
        <n v="-834912.66666666663"/>
        <n v="-954804.66666666663"/>
        <n v="-1432184"/>
        <n v="-402097"/>
        <n v="26320302.823333334"/>
        <n v="-11999503"/>
        <n v="-1207887"/>
        <n v="-2865015.3333333335"/>
        <n v="-307706.66666666669"/>
        <n v="-1273758"/>
        <n v="-1416344.3333333333"/>
        <n v="-2142745"/>
        <n v="-620057.66666666663"/>
        <n v="60611155.333333336"/>
        <n v="-28275494.333333332"/>
        <n v="-2756787"/>
        <n v="-6927360.666666667"/>
        <n v="-663551"/>
        <n v="-2814187.6666666665"/>
        <n v="-3102451.6666666665"/>
        <n v="-4680486.666666667"/>
        <n v="-1383569.6666666667"/>
        <n v="14104624.799999999"/>
        <n v="-6159377.333333333"/>
        <n v="-659165.66666666663"/>
        <n v="-1558071"/>
        <n v="-161048"/>
        <n v="-644957"/>
        <n v="-779655.33333333337"/>
        <n v="-1133126.3333333333"/>
        <n v="-293909"/>
        <n v="20808447.84"/>
        <n v="-9552361.333333334"/>
        <n v="-939180.66666666663"/>
        <n v="-2408172"/>
        <n v="-223488"/>
        <n v="-908115.66666666663"/>
        <n v="-1166159.6666666667"/>
        <n v="-1668678"/>
        <n v="-450970.66666666669"/>
        <n v="73860279.333333328"/>
        <n v="-32196177"/>
        <n v="-3158814.3333333335"/>
        <n v="-8635518"/>
        <n v="-795190"/>
        <n v="-3405415.3333333335"/>
        <n v="-4167585.3333333335"/>
        <n v="-6243189.333333333"/>
        <n v="-1611647.6666666667"/>
        <n v="17243095.116666667"/>
        <n v="-7929457.333333333"/>
        <n v="-770567.66666666663"/>
        <n v="-1980329"/>
        <n v="-199910.66666666666"/>
        <n v="-742524"/>
        <n v="-1031520.3333333334"/>
        <n v="-1414118.6666666667"/>
        <n v="-372322.66666666669"/>
        <n v="25368155.940000001"/>
        <n v="-11387348.333333334"/>
        <n v="-1197362"/>
        <n v="-2755012.3333333335"/>
        <n v="-262378"/>
        <n v="-1110242"/>
        <n v="-1445115.3333333333"/>
        <n v="-2083431.3333333333"/>
        <n v="-585814.33333333337"/>
        <n v="80116404.666666672"/>
        <n v="-35274964"/>
        <n v="-3680265.6666666665"/>
        <n v="-8732231.666666666"/>
        <n v="-850970.66666666663"/>
        <n v="-3572298.3333333335"/>
        <n v="-4444550.333333333"/>
        <n v="-6038635.666666667"/>
        <n v="-1698237.3333333333"/>
        <n v="20011227.613333333"/>
        <n v="-9837611.333333334"/>
        <n v="-871993.33333333337"/>
        <n v="-2242619.6666666665"/>
        <n v="-219477"/>
        <n v="-894593.33333333337"/>
        <n v="-1190619"/>
        <n v="-1669607"/>
        <n v="-441846.66666666669"/>
        <n v="26862114.540000003"/>
        <n v="-11529977.666666666"/>
        <n v="-1155528.3333333333"/>
        <n v="-3132866.6666666665"/>
        <n v="-306312.66666666669"/>
        <n v="-1101765"/>
        <n v="-1556224"/>
        <n v="-2153439.6666666665"/>
        <n v="-593649"/>
        <n v="80664808.333333328"/>
        <n v="-37444411"/>
        <n v="-3497609.6666666665"/>
        <n v="-8924212.666666666"/>
        <n v="-875299.66666666663"/>
        <n v="-3362353.3333333335"/>
        <n v="-4622500.666666667"/>
        <n v="-5905915.333333333"/>
        <n v="-1808239.6666666667"/>
        <n v="20065453.280000001"/>
        <n v="-8471762.666666666"/>
        <n v="-878177.66666666663"/>
        <n v="-2253120"/>
        <n v="-226787.66666666666"/>
        <n v="-889228.33333333337"/>
        <n v="-1046959.3333333334"/>
        <n v="-1648696.6666666667"/>
        <n v="-411381"/>
        <n v="30751648.073333334"/>
        <n v="-13401347.333333334"/>
        <n v="-1367063"/>
        <n v="-3547402"/>
        <n v="-332486.33333333331"/>
        <n v="-1452175.6666666667"/>
        <n v="-1609430.6666666667"/>
        <n v="-2478219.6666666665"/>
        <n v="-663920.33333333337"/>
        <n v="76645153.333333328"/>
        <n v="-35887693.333333336"/>
        <n v="-3578512.6666666665"/>
        <n v="-8906180"/>
        <n v="-837624"/>
        <n v="-3585084.6666666665"/>
        <n v="-4419317.666666667"/>
        <n v="-5793983.666666667"/>
        <n v="-1647378.6666666667"/>
        <n v="17798095.953333333"/>
        <n v="-8121353"/>
        <n v="-777191"/>
        <n v="-2091101.6666666667"/>
        <n v="-195056.33333333334"/>
        <n v="-769553.66666666663"/>
        <n v="-1005206.6666666666"/>
        <n v="-1395624.3333333333"/>
        <n v="-403052"/>
        <n v="27245087.676666666"/>
        <n v="-11885047.333333334"/>
        <n v="-1245844.3333333333"/>
        <n v="-2854002.6666666665"/>
        <n v="-304686.66666666669"/>
        <n v="-1265079.6666666667"/>
        <n v="-1578061.6666666667"/>
        <n v="-2160018.6666666665"/>
        <n v="-608080.33333333337"/>
        <n v="70807509"/>
        <n v="-31220929.666666668"/>
        <n v="-3430996.3333333335"/>
        <n v="-7693221.666666667"/>
        <n v="-773515"/>
        <n v="-3243915.3333333335"/>
        <n v="-4116721"/>
        <n v="-5701468"/>
        <n v="-1486414.3333333333"/>
        <n v="18100841.256666668"/>
        <n v="-7832441.666666667"/>
        <n v="-804630"/>
        <n v="-1946665.3333333333"/>
        <n v="-186080.33333333334"/>
        <n v="-831617.33333333337"/>
        <n v="-1040635"/>
        <n v="-1406417"/>
        <n v="-387143"/>
        <n v="25341750.850000005"/>
        <n v="-11163496.666666666"/>
        <n v="-1224707"/>
        <n v="-2937606.6666666665"/>
        <n v="-282083"/>
        <n v="-1133737"/>
        <n v="-1429748.3333333333"/>
        <n v="-2023674.3333333333"/>
        <n v="-607027.66666666663"/>
        <n v="69532026.666666672"/>
        <n v="-29648304.666666668"/>
        <n v="-3172019"/>
        <n v="-8072759.666666667"/>
        <n v="-800537"/>
        <n v="-3081970.6666666665"/>
        <n v="-3774969.3333333335"/>
        <n v="-5615709.666666667"/>
        <n v="-1525861"/>
        <n v="19090984.890000001"/>
        <n v="-8968063"/>
        <n v="-861825.66666666663"/>
        <n v="-2180742.6666666665"/>
        <n v="-217392"/>
        <n v="-869055"/>
        <n v="-1115510.3333333333"/>
        <n v="-1594539.6666666667"/>
        <n v="-421091"/>
        <n v="23759243.433333337"/>
        <n v="-10413304"/>
        <n v="-1033837.6666666666"/>
        <n v="-2666650.3333333335"/>
        <n v="-266746.33333333331"/>
        <n v="-1102408.3333333333"/>
        <n v="-1287289.3333333333"/>
        <n v="-1752654.3333333333"/>
        <n v="-538214"/>
        <n v="72911977"/>
        <n v="-32960956.666666668"/>
        <n v="-3268088"/>
        <n v="-8110497.333333333"/>
        <n v="-843012.33333333337"/>
        <n v="-3535579"/>
        <n v="-4318985.333333333"/>
        <n v="-5761487.333333333"/>
        <n v="-1701205"/>
        <n v="19086903.350000005"/>
        <n v="-8829956.333333334"/>
        <n v="-863624.33333333337"/>
        <n v="-2188029"/>
        <n v="-225543.66666666666"/>
        <n v="-885143"/>
        <n v="-1036018.6666666666"/>
        <n v="-1430887"/>
        <n v="-432521.66666666669"/>
        <n v="27155882.853333335"/>
        <n v="-12123436.333333334"/>
        <n v="-1230656"/>
        <n v="-3135849"/>
        <n v="-289016.66666666669"/>
        <n v="-1178000"/>
        <n v="-1666264.6666666667"/>
        <n v="-2140188.3333333335"/>
        <n v="-628795.33333333337"/>
        <n v="82198046.666666672"/>
        <n v="-37782149.666666664"/>
        <n v="-3744407.6666666665"/>
        <n v="-9167647.666666666"/>
        <n v="-948690.33333333337"/>
        <n v="-3878496"/>
        <n v="-4835605.666666667"/>
        <n v="-6497912.666666667"/>
        <n v="-1931416"/>
        <n v="21335196.570000004"/>
        <n v="-9492431"/>
        <n v="-888272"/>
        <n v="-2552356.6666666665"/>
        <n v="-239741"/>
        <n v="-936103"/>
        <n v="-1117145.6666666667"/>
        <n v="-1620659"/>
        <n v="-468672.66666666669"/>
        <n v="29099690.670000002"/>
        <n v="-13391216.666666666"/>
        <n v="-1366362.3333333333"/>
        <n v="-3297620"/>
        <n v="-305471.33333333331"/>
        <n v="-1403771.3333333333"/>
        <n v="-1690050.3333333333"/>
        <n v="-2375665.6666666665"/>
        <n v="-604281"/>
        <n v="63555834.666666664"/>
        <n v="-30166847.666666668"/>
        <n v="-2780807.6666666665"/>
        <n v="-7722088"/>
        <n v="-749408"/>
        <n v="-2908695"/>
        <n v="-3685104.3333333335"/>
        <n v="-4751570.333333333"/>
        <n v="-1414261.6666666667"/>
        <n v="16666738.803333333"/>
        <n v="-7974573"/>
        <n v="-760015.33333333337"/>
        <n v="-1793350.6666666667"/>
        <n v="-190864.33333333334"/>
        <n v="-772034.33333333337"/>
        <n v="-909120.33333333337"/>
        <n v="-1276864.6666666667"/>
        <n v="-353926.66666666669"/>
        <n v="19927369.783333331"/>
        <n v="-9635714.333333334"/>
        <n v="-896808"/>
        <n v="-2167830.3333333335"/>
        <n v="-224676"/>
        <n v="-924136.33333333337"/>
        <n v="-1095075"/>
        <n v="-1430453"/>
        <n v="-451289"/>
        <n v="80225894"/>
        <n v="-36253628"/>
        <n v="-3889454.6666666665"/>
        <n v="-9224621.666666666"/>
        <n v="-951591.66666666663"/>
        <n v="-3493409.6666666665"/>
        <n v="-4451437"/>
        <n v="-6450000.333333333"/>
        <n v="-1770431.6666666667"/>
        <n v="19251710.360000003"/>
        <n v="-8451391"/>
        <n v="-807430.66666666663"/>
        <n v="-2335779"/>
        <n v="-218560.66666666666"/>
        <n v="-880642.66666666663"/>
        <n v="-1148954"/>
        <n v="-1620204.3333333333"/>
        <n v="-459959.33333333331"/>
        <n v="25107758.83666667"/>
        <n v="-10756382.333333334"/>
        <n v="-1114074"/>
        <n v="-2630548.3333333335"/>
        <n v="-288431"/>
        <n v="-1126894.3333333333"/>
        <n v="-1310307.6666666667"/>
        <n v="-2024621.3333333333"/>
        <n v="-549759"/>
      </sharedItems>
    </cacheField>
    <cacheField name="Q3" numFmtId="164">
      <sharedItems containsSemiMixedTypes="0" containsString="0" containsNumber="1" minValue="-42425247" maxValue="94323382.333333328"/>
    </cacheField>
    <cacheField name="Q4" numFmtId="164">
      <sharedItems containsSemiMixedTypes="0" containsString="0" containsNumber="1" minValue="-38802521" maxValue="88891357"/>
    </cacheField>
    <cacheField name="S1" numFmtId="164">
      <sharedItems containsSemiMixedTypes="0" containsString="0" containsNumber="1" minValue="-36986336.666666664" maxValue="81252122.5"/>
    </cacheField>
    <cacheField name="S2" numFmtId="164">
      <sharedItems containsSemiMixedTypes="0" containsString="0" containsNumber="1" minValue="-38223005.333333336" maxValue="84482628.666666672"/>
    </cacheField>
    <cacheField name="Total" numFmtId="164">
      <sharedItems containsSemiMixedTypes="0" containsString="0" containsNumber="1" minValue="-440950170" maxValue="974432082"/>
    </cacheField>
    <cacheField name="Total for Q" numFmtId="0" formula="SUM(Q1,Q2,Q3,Q4 )"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Rincón Aguirre" refreshedDate="45250.910637384259" backgroundQuery="1" createdVersion="8" refreshedVersion="8" minRefreshableVersion="3" recordCount="0" supportSubquery="1" supportAdvancedDrill="1" xr:uid="{C5FC4A4C-741F-4F49-997C-0D80621DAD42}">
  <cacheSource type="external" connectionId="1"/>
  <cacheFields count="3">
    <cacheField name="[Table33].[Year].[Year]" caption="Year" numFmtId="0" hierarchy="3" level="1">
      <sharedItems containsSemiMixedTypes="0" containsString="0" containsNumber="1" containsInteger="1" minValue="2012" maxValue="2023" count="12">
        <n v="2012"/>
        <n v="2013"/>
        <n v="2014"/>
        <n v="2015"/>
        <n v="2016"/>
        <n v="2017"/>
        <n v="2018"/>
        <n v="2019"/>
        <n v="2020"/>
        <n v="2021"/>
        <n v="2022"/>
        <n v="2023"/>
      </sharedItems>
      <extLst>
        <ext xmlns:x15="http://schemas.microsoft.com/office/spreadsheetml/2010/11/main" uri="{4F2E5C28-24EA-4eb8-9CBF-B6C8F9C3D259}">
          <x15:cachedUniqueNames>
            <x15:cachedUniqueName index="0" name="[Table33].[Year].&amp;[2012]"/>
            <x15:cachedUniqueName index="1" name="[Table33].[Year].&amp;[2013]"/>
            <x15:cachedUniqueName index="2" name="[Table33].[Year].&amp;[2014]"/>
            <x15:cachedUniqueName index="3" name="[Table33].[Year].&amp;[2015]"/>
            <x15:cachedUniqueName index="4" name="[Table33].[Year].&amp;[2016]"/>
            <x15:cachedUniqueName index="5" name="[Table33].[Year].&amp;[2017]"/>
            <x15:cachedUniqueName index="6" name="[Table33].[Year].&amp;[2018]"/>
            <x15:cachedUniqueName index="7" name="[Table33].[Year].&amp;[2019]"/>
            <x15:cachedUniqueName index="8" name="[Table33].[Year].&amp;[2020]"/>
            <x15:cachedUniqueName index="9" name="[Table33].[Year].&amp;[2021]"/>
            <x15:cachedUniqueName index="10" name="[Table33].[Year].&amp;[2022]"/>
            <x15:cachedUniqueName index="11" name="[Table33].[Year].&amp;[2023]"/>
          </x15:cachedUniqueNames>
        </ext>
      </extLst>
    </cacheField>
    <cacheField name="[Measures].[Sum of Total]" caption="Sum of Total" numFmtId="0" hierarchy="30" level="32767"/>
    <cacheField name="[Table33].[Account].[Account]" caption="Account" numFmtId="0" level="1">
      <sharedItems count="9">
        <s v="Commissions Expense"/>
        <s v="Consulting Expense"/>
        <s v="Cost of Goods Sold"/>
        <s v="Marketing Expense"/>
        <s v="Payroll Expense"/>
        <s v="R&amp;D Expense"/>
        <s v="Sales"/>
        <s v="Software/Hardware Expense"/>
        <s v="Travel &amp; Entertainment Expense"/>
      </sharedItems>
    </cacheField>
  </cacheFields>
  <cacheHierarchies count="32">
    <cacheHierarchy uniqueName="[Table33].[Account]" caption="Account" attribute="1" defaultMemberUniqueName="[Table33].[Account].[All]" allUniqueName="[Table33].[Account].[All]" dimensionUniqueName="[Table33]" displayFolder="" count="2" memberValueDatatype="130" unbalanced="0">
      <fieldsUsage count="2">
        <fieldUsage x="-1"/>
        <fieldUsage x="2"/>
      </fieldsUsage>
    </cacheHierarchy>
    <cacheHierarchy uniqueName="[Table33].[Business Unit]" caption="Business Unit" attribute="1" defaultMemberUniqueName="[Table33].[Business Unit].[All]" allUniqueName="[Table33].[Business Unit].[All]" dimensionUniqueName="[Table33]" displayFolder="" count="0" memberValueDatatype="130" unbalanced="0"/>
    <cacheHierarchy uniqueName="[Table33].[Currency]" caption="Currency" attribute="1" defaultMemberUniqueName="[Table33].[Currency].[All]" allUniqueName="[Table33].[Currency].[All]" dimensionUniqueName="[Table33]" displayFolder="" count="0" memberValueDatatype="130" unbalanced="0"/>
    <cacheHierarchy uniqueName="[Table33].[Year]" caption="Year" attribute="1" defaultMemberUniqueName="[Table33].[Year].[All]" allUniqueName="[Table33].[Year].[All]" dimensionUniqueName="[Table33]" displayFolder="" count="2" memberValueDatatype="20" unbalanced="0">
      <fieldsUsage count="2">
        <fieldUsage x="-1"/>
        <fieldUsage x="0"/>
      </fieldsUsage>
    </cacheHierarchy>
    <cacheHierarchy uniqueName="[Table33].[Scenario]" caption="Scenario" attribute="1" defaultMemberUniqueName="[Table33].[Scenario].[All]" allUniqueName="[Table33].[Scenario].[All]" dimensionUniqueName="[Table33]" displayFolder="" count="0" memberValueDatatype="130" unbalanced="0"/>
    <cacheHierarchy uniqueName="[Table33].[Jan]" caption="Jan" attribute="1" defaultMemberUniqueName="[Table33].[Jan].[All]" allUniqueName="[Table33].[Jan].[All]" dimensionUniqueName="[Table33]" displayFolder="" count="0" memberValueDatatype="5" unbalanced="0"/>
    <cacheHierarchy uniqueName="[Table33].[Feb]" caption="Feb" attribute="1" defaultMemberUniqueName="[Table33].[Feb].[All]" allUniqueName="[Table33].[Feb].[All]" dimensionUniqueName="[Table33]" displayFolder="" count="0" memberValueDatatype="5" unbalanced="0"/>
    <cacheHierarchy uniqueName="[Table33].[Mar]" caption="Mar" attribute="1" defaultMemberUniqueName="[Table33].[Mar].[All]" allUniqueName="[Table33].[Mar].[All]" dimensionUniqueName="[Table33]" displayFolder="" count="0" memberValueDatatype="5" unbalanced="0"/>
    <cacheHierarchy uniqueName="[Table33].[Apr]" caption="Apr" attribute="1" defaultMemberUniqueName="[Table33].[Apr].[All]" allUniqueName="[Table33].[Apr].[All]" dimensionUniqueName="[Table33]" displayFolder="" count="0" memberValueDatatype="5" unbalanced="0"/>
    <cacheHierarchy uniqueName="[Table33].[May]" caption="May" attribute="1" defaultMemberUniqueName="[Table33].[May].[All]" allUniqueName="[Table33].[May].[All]" dimensionUniqueName="[Table33]" displayFolder="" count="0" memberValueDatatype="5" unbalanced="0"/>
    <cacheHierarchy uniqueName="[Table33].[Jun]" caption="Jun" attribute="1" defaultMemberUniqueName="[Table33].[Jun].[All]" allUniqueName="[Table33].[Jun].[All]" dimensionUniqueName="[Table33]" displayFolder="" count="0" memberValueDatatype="5" unbalanced="0"/>
    <cacheHierarchy uniqueName="[Table33].[Jul]" caption="Jul" attribute="1" defaultMemberUniqueName="[Table33].[Jul].[All]" allUniqueName="[Table33].[Jul].[All]" dimensionUniqueName="[Table33]" displayFolder="" count="0" memberValueDatatype="5" unbalanced="0"/>
    <cacheHierarchy uniqueName="[Table33].[Aug]" caption="Aug" attribute="1" defaultMemberUniqueName="[Table33].[Aug].[All]" allUniqueName="[Table33].[Aug].[All]" dimensionUniqueName="[Table33]" displayFolder="" count="0" memberValueDatatype="5" unbalanced="0"/>
    <cacheHierarchy uniqueName="[Table33].[Sep]" caption="Sep" attribute="1" defaultMemberUniqueName="[Table33].[Sep].[All]" allUniqueName="[Table33].[Sep].[All]" dimensionUniqueName="[Table33]" displayFolder="" count="0" memberValueDatatype="5" unbalanced="0"/>
    <cacheHierarchy uniqueName="[Table33].[Oct]" caption="Oct" attribute="1" defaultMemberUniqueName="[Table33].[Oct].[All]" allUniqueName="[Table33].[Oct].[All]" dimensionUniqueName="[Table33]" displayFolder="" count="0" memberValueDatatype="5" unbalanced="0"/>
    <cacheHierarchy uniqueName="[Table33].[Nov]" caption="Nov" attribute="1" defaultMemberUniqueName="[Table33].[Nov].[All]" allUniqueName="[Table33].[Nov].[All]" dimensionUniqueName="[Table33]" displayFolder="" count="0" memberValueDatatype="5" unbalanced="0"/>
    <cacheHierarchy uniqueName="[Table33].[Dec]" caption="Dec" attribute="1" defaultMemberUniqueName="[Table33].[Dec].[All]" allUniqueName="[Table33].[Dec].[All]" dimensionUniqueName="[Table33]" displayFolder="" count="0" memberValueDatatype="5" unbalanced="0"/>
    <cacheHierarchy uniqueName="[Table33].[Q1]" caption="Q1" attribute="1" defaultMemberUniqueName="[Table33].[Q1].[All]" allUniqueName="[Table33].[Q1].[All]" dimensionUniqueName="[Table33]" displayFolder="" count="0" memberValueDatatype="5" unbalanced="0"/>
    <cacheHierarchy uniqueName="[Table33].[Q2]" caption="Q2" attribute="1" defaultMemberUniqueName="[Table33].[Q2].[All]" allUniqueName="[Table33].[Q2].[All]" dimensionUniqueName="[Table33]" displayFolder="" count="0" memberValueDatatype="5" unbalanced="0"/>
    <cacheHierarchy uniqueName="[Table33].[Q3]" caption="Q3" attribute="1" defaultMemberUniqueName="[Table33].[Q3].[All]" allUniqueName="[Table33].[Q3].[All]" dimensionUniqueName="[Table33]" displayFolder="" count="0" memberValueDatatype="5" unbalanced="0"/>
    <cacheHierarchy uniqueName="[Table33].[Q4]" caption="Q4" attribute="1" defaultMemberUniqueName="[Table33].[Q4].[All]" allUniqueName="[Table33].[Q4].[All]" dimensionUniqueName="[Table33]" displayFolder="" count="0" memberValueDatatype="5" unbalanced="0"/>
    <cacheHierarchy uniqueName="[Table33].[S1]" caption="S1" attribute="1" defaultMemberUniqueName="[Table33].[S1].[All]" allUniqueName="[Table33].[S1].[All]" dimensionUniqueName="[Table33]" displayFolder="" count="0" memberValueDatatype="5" unbalanced="0"/>
    <cacheHierarchy uniqueName="[Table33].[S2]" caption="S2" attribute="1" defaultMemberUniqueName="[Table33].[S2].[All]" allUniqueName="[Table33].[S2].[All]" dimensionUniqueName="[Table33]" displayFolder="" count="0" memberValueDatatype="5" unbalanced="0"/>
    <cacheHierarchy uniqueName="[Table33].[Year Average]" caption="Year Average" attribute="1" defaultMemberUniqueName="[Table33].[Year Average].[All]" allUniqueName="[Table33].[Year Average].[All]" dimensionUniqueName="[Table33]" displayFolder="" count="0" memberValueDatatype="5" unbalanced="0"/>
    <cacheHierarchy uniqueName="[Table33].[Total]" caption="Total" attribute="1" defaultMemberUniqueName="[Table33].[Total].[All]" allUniqueName="[Table33].[Total].[All]" dimensionUniqueName="[Table33]" displayFolder="" count="0" memberValueDatatype="5" unbalanced="0"/>
    <cacheHierarchy uniqueName="[Measures].[__XL_Count Table33]" caption="__XL_Count Table33" measure="1" displayFolder="" measureGroup="Table33" count="0" hidden="1"/>
    <cacheHierarchy uniqueName="[Measures].[__No hay medidas definidas]" caption="__No hay medidas definidas" measure="1" displayFolder="" count="0" hidden="1"/>
    <cacheHierarchy uniqueName="[Measures].[Sum of Year]" caption="Sum of Year" measure="1" displayFolder="" measureGroup="Table33" count="0" hidden="1">
      <extLst>
        <ext xmlns:x15="http://schemas.microsoft.com/office/spreadsheetml/2010/11/main" uri="{B97F6D7D-B522-45F9-BDA1-12C45D357490}">
          <x15:cacheHierarchy aggregatedColumn="3"/>
        </ext>
      </extLst>
    </cacheHierarchy>
    <cacheHierarchy uniqueName="[Measures].[Sum of Feb]" caption="Sum of Feb" measure="1" displayFolder="" measureGroup="Table33" count="0" hidden="1">
      <extLst>
        <ext xmlns:x15="http://schemas.microsoft.com/office/spreadsheetml/2010/11/main" uri="{B97F6D7D-B522-45F9-BDA1-12C45D357490}">
          <x15:cacheHierarchy aggregatedColumn="6"/>
        </ext>
      </extLst>
    </cacheHierarchy>
    <cacheHierarchy uniqueName="[Measures].[Sum of Q1]" caption="Sum of Q1" measure="1" displayFolder="" measureGroup="Table33"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Table33"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Year Average]" caption="Sum of Year Average" measure="1" displayFolder="" measureGroup="Table33"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able33" uniqueName="[Table33]" caption="Table33"/>
  </dimensions>
  <measureGroups count="1">
    <measureGroup name="Table33" caption="Table3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Rincón Aguirre" refreshedDate="45250.882187499999" backgroundQuery="1" createdVersion="3" refreshedVersion="8" minRefreshableVersion="3" recordCount="0" supportSubquery="1" supportAdvancedDrill="1" xr:uid="{02DC56CB-BAFD-474A-B718-785CC62ABACB}">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33].[Account]" caption="Account" attribute="1" defaultMemberUniqueName="[Table33].[Account].[All]" allUniqueName="[Table33].[Account].[All]" dimensionUniqueName="[Table33]" displayFolder="" count="2" memberValueDatatype="130" unbalanced="0"/>
    <cacheHierarchy uniqueName="[Table33].[Business Unit]" caption="Business Unit" attribute="1" defaultMemberUniqueName="[Table33].[Business Unit].[All]" allUniqueName="[Table33].[Business Unit].[All]" dimensionUniqueName="[Table33]" displayFolder="" count="0" memberValueDatatype="130" unbalanced="0"/>
    <cacheHierarchy uniqueName="[Table33].[Currency]" caption="Currency" attribute="1" defaultMemberUniqueName="[Table33].[Currency].[All]" allUniqueName="[Table33].[Currency].[All]" dimensionUniqueName="[Table33]" displayFolder="" count="0" memberValueDatatype="130" unbalanced="0"/>
    <cacheHierarchy uniqueName="[Table33].[Year]" caption="Year" attribute="1" defaultMemberUniqueName="[Table33].[Year].[All]" allUniqueName="[Table33].[Year].[All]" dimensionUniqueName="[Table33]" displayFolder="" count="2" memberValueDatatype="20" unbalanced="0"/>
    <cacheHierarchy uniqueName="[Table33].[Scenario]" caption="Scenario" attribute="1" defaultMemberUniqueName="[Table33].[Scenario].[All]" allUniqueName="[Table33].[Scenario].[All]" dimensionUniqueName="[Table33]" displayFolder="" count="0" memberValueDatatype="130" unbalanced="0"/>
    <cacheHierarchy uniqueName="[Table33].[Jan]" caption="Jan" attribute="1" defaultMemberUniqueName="[Table33].[Jan].[All]" allUniqueName="[Table33].[Jan].[All]" dimensionUniqueName="[Table33]" displayFolder="" count="0" memberValueDatatype="5" unbalanced="0"/>
    <cacheHierarchy uniqueName="[Table33].[Feb]" caption="Feb" attribute="1" defaultMemberUniqueName="[Table33].[Feb].[All]" allUniqueName="[Table33].[Feb].[All]" dimensionUniqueName="[Table33]" displayFolder="" count="0" memberValueDatatype="5" unbalanced="0"/>
    <cacheHierarchy uniqueName="[Table33].[Mar]" caption="Mar" attribute="1" defaultMemberUniqueName="[Table33].[Mar].[All]" allUniqueName="[Table33].[Mar].[All]" dimensionUniqueName="[Table33]" displayFolder="" count="0" memberValueDatatype="5" unbalanced="0"/>
    <cacheHierarchy uniqueName="[Table33].[Apr]" caption="Apr" attribute="1" defaultMemberUniqueName="[Table33].[Apr].[All]" allUniqueName="[Table33].[Apr].[All]" dimensionUniqueName="[Table33]" displayFolder="" count="0" memberValueDatatype="5" unbalanced="0"/>
    <cacheHierarchy uniqueName="[Table33].[May]" caption="May" attribute="1" defaultMemberUniqueName="[Table33].[May].[All]" allUniqueName="[Table33].[May].[All]" dimensionUniqueName="[Table33]" displayFolder="" count="0" memberValueDatatype="5" unbalanced="0"/>
    <cacheHierarchy uniqueName="[Table33].[Jun]" caption="Jun" attribute="1" defaultMemberUniqueName="[Table33].[Jun].[All]" allUniqueName="[Table33].[Jun].[All]" dimensionUniqueName="[Table33]" displayFolder="" count="0" memberValueDatatype="5" unbalanced="0"/>
    <cacheHierarchy uniqueName="[Table33].[Jul]" caption="Jul" attribute="1" defaultMemberUniqueName="[Table33].[Jul].[All]" allUniqueName="[Table33].[Jul].[All]" dimensionUniqueName="[Table33]" displayFolder="" count="0" memberValueDatatype="5" unbalanced="0"/>
    <cacheHierarchy uniqueName="[Table33].[Aug]" caption="Aug" attribute="1" defaultMemberUniqueName="[Table33].[Aug].[All]" allUniqueName="[Table33].[Aug].[All]" dimensionUniqueName="[Table33]" displayFolder="" count="0" memberValueDatatype="5" unbalanced="0"/>
    <cacheHierarchy uniqueName="[Table33].[Sep]" caption="Sep" attribute="1" defaultMemberUniqueName="[Table33].[Sep].[All]" allUniqueName="[Table33].[Sep].[All]" dimensionUniqueName="[Table33]" displayFolder="" count="0" memberValueDatatype="5" unbalanced="0"/>
    <cacheHierarchy uniqueName="[Table33].[Oct]" caption="Oct" attribute="1" defaultMemberUniqueName="[Table33].[Oct].[All]" allUniqueName="[Table33].[Oct].[All]" dimensionUniqueName="[Table33]" displayFolder="" count="0" memberValueDatatype="5" unbalanced="0"/>
    <cacheHierarchy uniqueName="[Table33].[Nov]" caption="Nov" attribute="1" defaultMemberUniqueName="[Table33].[Nov].[All]" allUniqueName="[Table33].[Nov].[All]" dimensionUniqueName="[Table33]" displayFolder="" count="0" memberValueDatatype="5" unbalanced="0"/>
    <cacheHierarchy uniqueName="[Table33].[Dec]" caption="Dec" attribute="1" defaultMemberUniqueName="[Table33].[Dec].[All]" allUniqueName="[Table33].[Dec].[All]" dimensionUniqueName="[Table33]" displayFolder="" count="0" memberValueDatatype="5" unbalanced="0"/>
    <cacheHierarchy uniqueName="[Table33].[Q1]" caption="Q1" attribute="1" defaultMemberUniqueName="[Table33].[Q1].[All]" allUniqueName="[Table33].[Q1].[All]" dimensionUniqueName="[Table33]" displayFolder="" count="0" memberValueDatatype="5" unbalanced="0"/>
    <cacheHierarchy uniqueName="[Table33].[Q2]" caption="Q2" attribute="1" defaultMemberUniqueName="[Table33].[Q2].[All]" allUniqueName="[Table33].[Q2].[All]" dimensionUniqueName="[Table33]" displayFolder="" count="0" memberValueDatatype="5" unbalanced="0"/>
    <cacheHierarchy uniqueName="[Table33].[Q3]" caption="Q3" attribute="1" defaultMemberUniqueName="[Table33].[Q3].[All]" allUniqueName="[Table33].[Q3].[All]" dimensionUniqueName="[Table33]" displayFolder="" count="0" memberValueDatatype="5" unbalanced="0"/>
    <cacheHierarchy uniqueName="[Table33].[Q4]" caption="Q4" attribute="1" defaultMemberUniqueName="[Table33].[Q4].[All]" allUniqueName="[Table33].[Q4].[All]" dimensionUniqueName="[Table33]" displayFolder="" count="0" memberValueDatatype="5" unbalanced="0"/>
    <cacheHierarchy uniqueName="[Table33].[S1]" caption="S1" attribute="1" defaultMemberUniqueName="[Table33].[S1].[All]" allUniqueName="[Table33].[S1].[All]" dimensionUniqueName="[Table33]" displayFolder="" count="0" memberValueDatatype="5" unbalanced="0"/>
    <cacheHierarchy uniqueName="[Table33].[S2]" caption="S2" attribute="1" defaultMemberUniqueName="[Table33].[S2].[All]" allUniqueName="[Table33].[S2].[All]" dimensionUniqueName="[Table33]" displayFolder="" count="0" memberValueDatatype="5" unbalanced="0"/>
    <cacheHierarchy uniqueName="[Table33].[Year Average]" caption="Year Average" attribute="1" defaultMemberUniqueName="[Table33].[Year Average].[All]" allUniqueName="[Table33].[Year Average].[All]" dimensionUniqueName="[Table33]" displayFolder="" count="0" memberValueDatatype="5" unbalanced="0"/>
    <cacheHierarchy uniqueName="[Table33].[Total]" caption="Total" attribute="1" defaultMemberUniqueName="[Table33].[Total].[All]" allUniqueName="[Table33].[Total].[All]" dimensionUniqueName="[Table33]" displayFolder="" count="0" memberValueDatatype="5" unbalanced="0"/>
    <cacheHierarchy uniqueName="[Measures].[__XL_Count Table33]" caption="__XL_Count Table33" measure="1" displayFolder="" measureGroup="Table33" count="0" hidden="1"/>
    <cacheHierarchy uniqueName="[Measures].[__No hay medidas definidas]" caption="__No hay medidas definidas" measure="1" displayFolder="" count="0" hidden="1"/>
    <cacheHierarchy uniqueName="[Measures].[Sum of Year]" caption="Sum of Year" measure="1" displayFolder="" measureGroup="Table33" count="0" hidden="1">
      <extLst>
        <ext xmlns:x15="http://schemas.microsoft.com/office/spreadsheetml/2010/11/main" uri="{B97F6D7D-B522-45F9-BDA1-12C45D357490}">
          <x15:cacheHierarchy aggregatedColumn="3"/>
        </ext>
      </extLst>
    </cacheHierarchy>
    <cacheHierarchy uniqueName="[Measures].[Sum of Feb]" caption="Sum of Feb" measure="1" displayFolder="" measureGroup="Table33" count="0" hidden="1">
      <extLst>
        <ext xmlns:x15="http://schemas.microsoft.com/office/spreadsheetml/2010/11/main" uri="{B97F6D7D-B522-45F9-BDA1-12C45D357490}">
          <x15:cacheHierarchy aggregatedColumn="6"/>
        </ext>
      </extLst>
    </cacheHierarchy>
    <cacheHierarchy uniqueName="[Measures].[Sum of Q1]" caption="Sum of Q1" measure="1" displayFolder="" measureGroup="Table33"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Table33" count="0" hidden="1">
      <extLst>
        <ext xmlns:x15="http://schemas.microsoft.com/office/spreadsheetml/2010/11/main" uri="{B97F6D7D-B522-45F9-BDA1-12C45D357490}">
          <x15:cacheHierarchy aggregatedColumn="24"/>
        </ext>
      </extLst>
    </cacheHierarchy>
    <cacheHierarchy uniqueName="[Measures].[Sum of Year Average]" caption="Sum of Year Average" measure="1" displayFolder="" measureGroup="Table33"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192985526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Rincón Aguirre" refreshedDate="45250.910636689812" backgroundQuery="1" createdVersion="8" refreshedVersion="8" minRefreshableVersion="3" recordCount="0" supportSubquery="1" supportAdvancedDrill="1" xr:uid="{E0548119-FE58-4288-AD1C-41F970441F24}">
  <cacheSource type="external" connectionId="1">
    <extLst>
      <ext xmlns:x14="http://schemas.microsoft.com/office/spreadsheetml/2009/9/main" uri="{F057638F-6D5F-4e77-A914-E7F072B9BCA8}">
        <x14:sourceConnection name="ThisWorkbookDataModel"/>
      </ext>
    </extLst>
  </cacheSource>
  <cacheFields count="5">
    <cacheField name="[Table33].[Scenario].[Scenario]" caption="Scenario" numFmtId="0" hierarchy="4" level="1">
      <sharedItems count="2">
        <s v="Actuals"/>
        <s v="Forecast"/>
      </sharedItems>
    </cacheField>
    <cacheField name="[Table33].[Business Unit].[Business Unit]" caption="Business Unit" numFmtId="0" hierarchy="1" level="1">
      <sharedItems count="1">
        <s v="Advertising"/>
      </sharedItems>
    </cacheField>
    <cacheField name="[Measures].[Sum of Total]" caption="Sum of Total" numFmtId="0" hierarchy="30" level="32767"/>
    <cacheField name="[Table33].[Year].[Year]" caption="Year" numFmtId="0" hierarchy="3" level="1">
      <sharedItems containsSemiMixedTypes="0" containsString="0" containsNumber="1" containsInteger="1" minValue="2012" maxValue="2023" count="12">
        <n v="2012"/>
        <n v="2013"/>
        <n v="2014"/>
        <n v="2015"/>
        <n v="2016"/>
        <n v="2017"/>
        <n v="2018"/>
        <n v="2019"/>
        <n v="2020"/>
        <n v="2021"/>
        <n v="2022"/>
        <n v="2023"/>
      </sharedItems>
      <extLst>
        <ext xmlns:x15="http://schemas.microsoft.com/office/spreadsheetml/2010/11/main" uri="{4F2E5C28-24EA-4eb8-9CBF-B6C8F9C3D259}">
          <x15:cachedUniqueNames>
            <x15:cachedUniqueName index="0" name="[Table33].[Year].&amp;[2012]"/>
            <x15:cachedUniqueName index="1" name="[Table33].[Year].&amp;[2013]"/>
            <x15:cachedUniqueName index="2" name="[Table33].[Year].&amp;[2014]"/>
            <x15:cachedUniqueName index="3" name="[Table33].[Year].&amp;[2015]"/>
            <x15:cachedUniqueName index="4" name="[Table33].[Year].&amp;[2016]"/>
            <x15:cachedUniqueName index="5" name="[Table33].[Year].&amp;[2017]"/>
            <x15:cachedUniqueName index="6" name="[Table33].[Year].&amp;[2018]"/>
            <x15:cachedUniqueName index="7" name="[Table33].[Year].&amp;[2019]"/>
            <x15:cachedUniqueName index="8" name="[Table33].[Year].&amp;[2020]"/>
            <x15:cachedUniqueName index="9" name="[Table33].[Year].&amp;[2021]"/>
            <x15:cachedUniqueName index="10" name="[Table33].[Year].&amp;[2022]"/>
            <x15:cachedUniqueName index="11" name="[Table33].[Year].&amp;[2023]"/>
          </x15:cachedUniqueNames>
        </ext>
      </extLst>
    </cacheField>
    <cacheField name="[Table33].[Account].[Account]" caption="Account" numFmtId="0" level="1">
      <sharedItems containsSemiMixedTypes="0" containsNonDate="0" containsString="0"/>
    </cacheField>
  </cacheFields>
  <cacheHierarchies count="32">
    <cacheHierarchy uniqueName="[Table33].[Account]" caption="Account" attribute="1" defaultMemberUniqueName="[Table33].[Account].[All]" allUniqueName="[Table33].[Account].[All]" dimensionUniqueName="[Table33]" displayFolder="" count="2" memberValueDatatype="130" unbalanced="0">
      <fieldsUsage count="2">
        <fieldUsage x="-1"/>
        <fieldUsage x="4"/>
      </fieldsUsage>
    </cacheHierarchy>
    <cacheHierarchy uniqueName="[Table33].[Business Unit]" caption="Business Unit" attribute="1" defaultMemberUniqueName="[Table33].[Business Unit].[All]" allUniqueName="[Table33].[Business Unit].[All]" dimensionUniqueName="[Table33]" displayFolder="" count="2" memberValueDatatype="130" unbalanced="0">
      <fieldsUsage count="2">
        <fieldUsage x="-1"/>
        <fieldUsage x="1"/>
      </fieldsUsage>
    </cacheHierarchy>
    <cacheHierarchy uniqueName="[Table33].[Currency]" caption="Currency" attribute="1" defaultMemberUniqueName="[Table33].[Currency].[All]" allUniqueName="[Table33].[Currency].[All]" dimensionUniqueName="[Table33]" displayFolder="" count="0" memberValueDatatype="130" unbalanced="0"/>
    <cacheHierarchy uniqueName="[Table33].[Year]" caption="Year" attribute="1" defaultMemberUniqueName="[Table33].[Year].[All]" allUniqueName="[Table33].[Year].[All]" dimensionUniqueName="[Table33]" displayFolder="" count="2" memberValueDatatype="20" unbalanced="0">
      <fieldsUsage count="2">
        <fieldUsage x="-1"/>
        <fieldUsage x="3"/>
      </fieldsUsage>
    </cacheHierarchy>
    <cacheHierarchy uniqueName="[Table33].[Scenario]" caption="Scenario" attribute="1" defaultMemberUniqueName="[Table33].[Scenario].[All]" allUniqueName="[Table33].[Scenario].[All]" dimensionUniqueName="[Table33]" displayFolder="" count="2" memberValueDatatype="130" unbalanced="0">
      <fieldsUsage count="2">
        <fieldUsage x="-1"/>
        <fieldUsage x="0"/>
      </fieldsUsage>
    </cacheHierarchy>
    <cacheHierarchy uniqueName="[Table33].[Jan]" caption="Jan" attribute="1" defaultMemberUniqueName="[Table33].[Jan].[All]" allUniqueName="[Table33].[Jan].[All]" dimensionUniqueName="[Table33]" displayFolder="" count="0" memberValueDatatype="5" unbalanced="0"/>
    <cacheHierarchy uniqueName="[Table33].[Feb]" caption="Feb" attribute="1" defaultMemberUniqueName="[Table33].[Feb].[All]" allUniqueName="[Table33].[Feb].[All]" dimensionUniqueName="[Table33]" displayFolder="" count="0" memberValueDatatype="5" unbalanced="0"/>
    <cacheHierarchy uniqueName="[Table33].[Mar]" caption="Mar" attribute="1" defaultMemberUniqueName="[Table33].[Mar].[All]" allUniqueName="[Table33].[Mar].[All]" dimensionUniqueName="[Table33]" displayFolder="" count="0" memberValueDatatype="5" unbalanced="0"/>
    <cacheHierarchy uniqueName="[Table33].[Apr]" caption="Apr" attribute="1" defaultMemberUniqueName="[Table33].[Apr].[All]" allUniqueName="[Table33].[Apr].[All]" dimensionUniqueName="[Table33]" displayFolder="" count="0" memberValueDatatype="5" unbalanced="0"/>
    <cacheHierarchy uniqueName="[Table33].[May]" caption="May" attribute="1" defaultMemberUniqueName="[Table33].[May].[All]" allUniqueName="[Table33].[May].[All]" dimensionUniqueName="[Table33]" displayFolder="" count="0" memberValueDatatype="5" unbalanced="0"/>
    <cacheHierarchy uniqueName="[Table33].[Jun]" caption="Jun" attribute="1" defaultMemberUniqueName="[Table33].[Jun].[All]" allUniqueName="[Table33].[Jun].[All]" dimensionUniqueName="[Table33]" displayFolder="" count="0" memberValueDatatype="5" unbalanced="0"/>
    <cacheHierarchy uniqueName="[Table33].[Jul]" caption="Jul" attribute="1" defaultMemberUniqueName="[Table33].[Jul].[All]" allUniqueName="[Table33].[Jul].[All]" dimensionUniqueName="[Table33]" displayFolder="" count="0" memberValueDatatype="5" unbalanced="0"/>
    <cacheHierarchy uniqueName="[Table33].[Aug]" caption="Aug" attribute="1" defaultMemberUniqueName="[Table33].[Aug].[All]" allUniqueName="[Table33].[Aug].[All]" dimensionUniqueName="[Table33]" displayFolder="" count="0" memberValueDatatype="5" unbalanced="0"/>
    <cacheHierarchy uniqueName="[Table33].[Sep]" caption="Sep" attribute="1" defaultMemberUniqueName="[Table33].[Sep].[All]" allUniqueName="[Table33].[Sep].[All]" dimensionUniqueName="[Table33]" displayFolder="" count="0" memberValueDatatype="5" unbalanced="0"/>
    <cacheHierarchy uniqueName="[Table33].[Oct]" caption="Oct" attribute="1" defaultMemberUniqueName="[Table33].[Oct].[All]" allUniqueName="[Table33].[Oct].[All]" dimensionUniqueName="[Table33]" displayFolder="" count="0" memberValueDatatype="5" unbalanced="0"/>
    <cacheHierarchy uniqueName="[Table33].[Nov]" caption="Nov" attribute="1" defaultMemberUniqueName="[Table33].[Nov].[All]" allUniqueName="[Table33].[Nov].[All]" dimensionUniqueName="[Table33]" displayFolder="" count="0" memberValueDatatype="5" unbalanced="0"/>
    <cacheHierarchy uniqueName="[Table33].[Dec]" caption="Dec" attribute="1" defaultMemberUniqueName="[Table33].[Dec].[All]" allUniqueName="[Table33].[Dec].[All]" dimensionUniqueName="[Table33]" displayFolder="" count="0" memberValueDatatype="5" unbalanced="0"/>
    <cacheHierarchy uniqueName="[Table33].[Q1]" caption="Q1" attribute="1" defaultMemberUniqueName="[Table33].[Q1].[All]" allUniqueName="[Table33].[Q1].[All]" dimensionUniqueName="[Table33]" displayFolder="" count="0" memberValueDatatype="5" unbalanced="0"/>
    <cacheHierarchy uniqueName="[Table33].[Q2]" caption="Q2" attribute="1" defaultMemberUniqueName="[Table33].[Q2].[All]" allUniqueName="[Table33].[Q2].[All]" dimensionUniqueName="[Table33]" displayFolder="" count="0" memberValueDatatype="5" unbalanced="0"/>
    <cacheHierarchy uniqueName="[Table33].[Q3]" caption="Q3" attribute="1" defaultMemberUniqueName="[Table33].[Q3].[All]" allUniqueName="[Table33].[Q3].[All]" dimensionUniqueName="[Table33]" displayFolder="" count="0" memberValueDatatype="5" unbalanced="0"/>
    <cacheHierarchy uniqueName="[Table33].[Q4]" caption="Q4" attribute="1" defaultMemberUniqueName="[Table33].[Q4].[All]" allUniqueName="[Table33].[Q4].[All]" dimensionUniqueName="[Table33]" displayFolder="" count="0" memberValueDatatype="5" unbalanced="0"/>
    <cacheHierarchy uniqueName="[Table33].[S1]" caption="S1" attribute="1" defaultMemberUniqueName="[Table33].[S1].[All]" allUniqueName="[Table33].[S1].[All]" dimensionUniqueName="[Table33]" displayFolder="" count="0" memberValueDatatype="5" unbalanced="0"/>
    <cacheHierarchy uniqueName="[Table33].[S2]" caption="S2" attribute="1" defaultMemberUniqueName="[Table33].[S2].[All]" allUniqueName="[Table33].[S2].[All]" dimensionUniqueName="[Table33]" displayFolder="" count="0" memberValueDatatype="5" unbalanced="0"/>
    <cacheHierarchy uniqueName="[Table33].[Year Average]" caption="Year Average" attribute="1" defaultMemberUniqueName="[Table33].[Year Average].[All]" allUniqueName="[Table33].[Year Average].[All]" dimensionUniqueName="[Table33]" displayFolder="" count="0" memberValueDatatype="5" unbalanced="0"/>
    <cacheHierarchy uniqueName="[Table33].[Total]" caption="Total" attribute="1" defaultMemberUniqueName="[Table33].[Total].[All]" allUniqueName="[Table33].[Total].[All]" dimensionUniqueName="[Table33]" displayFolder="" count="0" memberValueDatatype="5" unbalanced="0"/>
    <cacheHierarchy uniqueName="[Measures].[__XL_Count Table33]" caption="__XL_Count Table33" measure="1" displayFolder="" measureGroup="Table33" count="0" hidden="1"/>
    <cacheHierarchy uniqueName="[Measures].[__No hay medidas definidas]" caption="__No hay medidas definidas" measure="1" displayFolder="" count="0" hidden="1"/>
    <cacheHierarchy uniqueName="[Measures].[Sum of Year]" caption="Sum of Year" measure="1" displayFolder="" measureGroup="Table33" count="0" hidden="1">
      <extLst>
        <ext xmlns:x15="http://schemas.microsoft.com/office/spreadsheetml/2010/11/main" uri="{B97F6D7D-B522-45F9-BDA1-12C45D357490}">
          <x15:cacheHierarchy aggregatedColumn="3"/>
        </ext>
      </extLst>
    </cacheHierarchy>
    <cacheHierarchy uniqueName="[Measures].[Sum of Feb]" caption="Sum of Feb" measure="1" displayFolder="" measureGroup="Table33" count="0" hidden="1">
      <extLst>
        <ext xmlns:x15="http://schemas.microsoft.com/office/spreadsheetml/2010/11/main" uri="{B97F6D7D-B522-45F9-BDA1-12C45D357490}">
          <x15:cacheHierarchy aggregatedColumn="6"/>
        </ext>
      </extLst>
    </cacheHierarchy>
    <cacheHierarchy uniqueName="[Measures].[Sum of Q1]" caption="Sum of Q1" measure="1" displayFolder="" measureGroup="Table33"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Table33"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Year Average]" caption="Sum of Year Average" measure="1" displayFolder="" measureGroup="Table33"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able33" uniqueName="[Table33]" caption="Table33"/>
  </dimensions>
  <measureGroups count="1">
    <measureGroup name="Table33" caption="Table33"/>
  </measureGroups>
  <maps count="1">
    <map measureGroup="0" dimension="1"/>
  </maps>
  <extLst>
    <ext xmlns:x14="http://schemas.microsoft.com/office/spreadsheetml/2009/9/main" uri="{725AE2AE-9491-48be-B2B4-4EB974FC3084}">
      <x14:pivotCacheDefinition pivotCacheId="18111191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Rincón Aguirre" refreshedDate="45250.910638194444" backgroundQuery="1" createdVersion="8" refreshedVersion="8" minRefreshableVersion="3" recordCount="0" supportSubquery="1" supportAdvancedDrill="1" xr:uid="{8F304C07-A3DB-47F5-AF55-36736CA4547A}">
  <cacheSource type="external" connectionId="1">
    <extLst>
      <ext xmlns:x14="http://schemas.microsoft.com/office/spreadsheetml/2009/9/main" uri="{F057638F-6D5F-4e77-A914-E7F072B9BCA8}">
        <x14:sourceConnection name="ThisWorkbookDataModel"/>
      </ext>
    </extLst>
  </cacheSource>
  <cacheFields count="5">
    <cacheField name="[Table33].[Scenario].[Scenario]" caption="Scenario" numFmtId="0" hierarchy="4" level="1">
      <sharedItems count="2">
        <s v="Actuals"/>
        <s v="Forecast"/>
      </sharedItems>
    </cacheField>
    <cacheField name="[Table33].[Business Unit].[Business Unit]" caption="Business Unit" numFmtId="0" hierarchy="1" level="1">
      <sharedItems count="2">
        <s v="Hardware"/>
        <s v="Advertising" u="1"/>
      </sharedItems>
    </cacheField>
    <cacheField name="[Measures].[Sum of Total]" caption="Sum of Total" numFmtId="0" hierarchy="30" level="32767"/>
    <cacheField name="[Table33].[Year].[Year]" caption="Year" numFmtId="0" hierarchy="3" level="1">
      <sharedItems containsSemiMixedTypes="0" containsString="0" containsNumber="1" containsInteger="1" minValue="2012" maxValue="2023" count="12">
        <n v="2012"/>
        <n v="2013"/>
        <n v="2014"/>
        <n v="2015"/>
        <n v="2016"/>
        <n v="2017"/>
        <n v="2018"/>
        <n v="2019"/>
        <n v="2020"/>
        <n v="2021"/>
        <n v="2022"/>
        <n v="2023"/>
      </sharedItems>
      <extLst>
        <ext xmlns:x15="http://schemas.microsoft.com/office/spreadsheetml/2010/11/main" uri="{4F2E5C28-24EA-4eb8-9CBF-B6C8F9C3D259}">
          <x15:cachedUniqueNames>
            <x15:cachedUniqueName index="0" name="[Table33].[Year].&amp;[2012]"/>
            <x15:cachedUniqueName index="1" name="[Table33].[Year].&amp;[2013]"/>
            <x15:cachedUniqueName index="2" name="[Table33].[Year].&amp;[2014]"/>
            <x15:cachedUniqueName index="3" name="[Table33].[Year].&amp;[2015]"/>
            <x15:cachedUniqueName index="4" name="[Table33].[Year].&amp;[2016]"/>
            <x15:cachedUniqueName index="5" name="[Table33].[Year].&amp;[2017]"/>
            <x15:cachedUniqueName index="6" name="[Table33].[Year].&amp;[2018]"/>
            <x15:cachedUniqueName index="7" name="[Table33].[Year].&amp;[2019]"/>
            <x15:cachedUniqueName index="8" name="[Table33].[Year].&amp;[2020]"/>
            <x15:cachedUniqueName index="9" name="[Table33].[Year].&amp;[2021]"/>
            <x15:cachedUniqueName index="10" name="[Table33].[Year].&amp;[2022]"/>
            <x15:cachedUniqueName index="11" name="[Table33].[Year].&amp;[2023]"/>
          </x15:cachedUniqueNames>
        </ext>
      </extLst>
    </cacheField>
    <cacheField name="[Table33].[Account].[Account]" caption="Account" numFmtId="0" level="1">
      <sharedItems containsSemiMixedTypes="0" containsNonDate="0" containsString="0"/>
    </cacheField>
  </cacheFields>
  <cacheHierarchies count="32">
    <cacheHierarchy uniqueName="[Table33].[Account]" caption="Account" attribute="1" defaultMemberUniqueName="[Table33].[Account].[All]" allUniqueName="[Table33].[Account].[All]" dimensionUniqueName="[Table33]" displayFolder="" count="2" memberValueDatatype="130" unbalanced="0">
      <fieldsUsage count="2">
        <fieldUsage x="-1"/>
        <fieldUsage x="4"/>
      </fieldsUsage>
    </cacheHierarchy>
    <cacheHierarchy uniqueName="[Table33].[Business Unit]" caption="Business Unit" attribute="1" defaultMemberUniqueName="[Table33].[Business Unit].[All]" allUniqueName="[Table33].[Business Unit].[All]" dimensionUniqueName="[Table33]" displayFolder="" count="2" memberValueDatatype="130" unbalanced="0">
      <fieldsUsage count="2">
        <fieldUsage x="-1"/>
        <fieldUsage x="1"/>
      </fieldsUsage>
    </cacheHierarchy>
    <cacheHierarchy uniqueName="[Table33].[Currency]" caption="Currency" attribute="1" defaultMemberUniqueName="[Table33].[Currency].[All]" allUniqueName="[Table33].[Currency].[All]" dimensionUniqueName="[Table33]" displayFolder="" count="0" memberValueDatatype="130" unbalanced="0"/>
    <cacheHierarchy uniqueName="[Table33].[Year]" caption="Year" attribute="1" defaultMemberUniqueName="[Table33].[Year].[All]" allUniqueName="[Table33].[Year].[All]" dimensionUniqueName="[Table33]" displayFolder="" count="2" memberValueDatatype="20" unbalanced="0">
      <fieldsUsage count="2">
        <fieldUsage x="-1"/>
        <fieldUsage x="3"/>
      </fieldsUsage>
    </cacheHierarchy>
    <cacheHierarchy uniqueName="[Table33].[Scenario]" caption="Scenario" attribute="1" defaultMemberUniqueName="[Table33].[Scenario].[All]" allUniqueName="[Table33].[Scenario].[All]" dimensionUniqueName="[Table33]" displayFolder="" count="2" memberValueDatatype="130" unbalanced="0">
      <fieldsUsage count="2">
        <fieldUsage x="-1"/>
        <fieldUsage x="0"/>
      </fieldsUsage>
    </cacheHierarchy>
    <cacheHierarchy uniqueName="[Table33].[Jan]" caption="Jan" attribute="1" defaultMemberUniqueName="[Table33].[Jan].[All]" allUniqueName="[Table33].[Jan].[All]" dimensionUniqueName="[Table33]" displayFolder="" count="0" memberValueDatatype="5" unbalanced="0"/>
    <cacheHierarchy uniqueName="[Table33].[Feb]" caption="Feb" attribute="1" defaultMemberUniqueName="[Table33].[Feb].[All]" allUniqueName="[Table33].[Feb].[All]" dimensionUniqueName="[Table33]" displayFolder="" count="0" memberValueDatatype="5" unbalanced="0"/>
    <cacheHierarchy uniqueName="[Table33].[Mar]" caption="Mar" attribute="1" defaultMemberUniqueName="[Table33].[Mar].[All]" allUniqueName="[Table33].[Mar].[All]" dimensionUniqueName="[Table33]" displayFolder="" count="0" memberValueDatatype="5" unbalanced="0"/>
    <cacheHierarchy uniqueName="[Table33].[Apr]" caption="Apr" attribute="1" defaultMemberUniqueName="[Table33].[Apr].[All]" allUniqueName="[Table33].[Apr].[All]" dimensionUniqueName="[Table33]" displayFolder="" count="0" memberValueDatatype="5" unbalanced="0"/>
    <cacheHierarchy uniqueName="[Table33].[May]" caption="May" attribute="1" defaultMemberUniqueName="[Table33].[May].[All]" allUniqueName="[Table33].[May].[All]" dimensionUniqueName="[Table33]" displayFolder="" count="0" memberValueDatatype="5" unbalanced="0"/>
    <cacheHierarchy uniqueName="[Table33].[Jun]" caption="Jun" attribute="1" defaultMemberUniqueName="[Table33].[Jun].[All]" allUniqueName="[Table33].[Jun].[All]" dimensionUniqueName="[Table33]" displayFolder="" count="0" memberValueDatatype="5" unbalanced="0"/>
    <cacheHierarchy uniqueName="[Table33].[Jul]" caption="Jul" attribute="1" defaultMemberUniqueName="[Table33].[Jul].[All]" allUniqueName="[Table33].[Jul].[All]" dimensionUniqueName="[Table33]" displayFolder="" count="0" memberValueDatatype="5" unbalanced="0"/>
    <cacheHierarchy uniqueName="[Table33].[Aug]" caption="Aug" attribute="1" defaultMemberUniqueName="[Table33].[Aug].[All]" allUniqueName="[Table33].[Aug].[All]" dimensionUniqueName="[Table33]" displayFolder="" count="0" memberValueDatatype="5" unbalanced="0"/>
    <cacheHierarchy uniqueName="[Table33].[Sep]" caption="Sep" attribute="1" defaultMemberUniqueName="[Table33].[Sep].[All]" allUniqueName="[Table33].[Sep].[All]" dimensionUniqueName="[Table33]" displayFolder="" count="0" memberValueDatatype="5" unbalanced="0"/>
    <cacheHierarchy uniqueName="[Table33].[Oct]" caption="Oct" attribute="1" defaultMemberUniqueName="[Table33].[Oct].[All]" allUniqueName="[Table33].[Oct].[All]" dimensionUniqueName="[Table33]" displayFolder="" count="0" memberValueDatatype="5" unbalanced="0"/>
    <cacheHierarchy uniqueName="[Table33].[Nov]" caption="Nov" attribute="1" defaultMemberUniqueName="[Table33].[Nov].[All]" allUniqueName="[Table33].[Nov].[All]" dimensionUniqueName="[Table33]" displayFolder="" count="0" memberValueDatatype="5" unbalanced="0"/>
    <cacheHierarchy uniqueName="[Table33].[Dec]" caption="Dec" attribute="1" defaultMemberUniqueName="[Table33].[Dec].[All]" allUniqueName="[Table33].[Dec].[All]" dimensionUniqueName="[Table33]" displayFolder="" count="0" memberValueDatatype="5" unbalanced="0"/>
    <cacheHierarchy uniqueName="[Table33].[Q1]" caption="Q1" attribute="1" defaultMemberUniqueName="[Table33].[Q1].[All]" allUniqueName="[Table33].[Q1].[All]" dimensionUniqueName="[Table33]" displayFolder="" count="0" memberValueDatatype="5" unbalanced="0"/>
    <cacheHierarchy uniqueName="[Table33].[Q2]" caption="Q2" attribute="1" defaultMemberUniqueName="[Table33].[Q2].[All]" allUniqueName="[Table33].[Q2].[All]" dimensionUniqueName="[Table33]" displayFolder="" count="0" memberValueDatatype="5" unbalanced="0"/>
    <cacheHierarchy uniqueName="[Table33].[Q3]" caption="Q3" attribute="1" defaultMemberUniqueName="[Table33].[Q3].[All]" allUniqueName="[Table33].[Q3].[All]" dimensionUniqueName="[Table33]" displayFolder="" count="0" memberValueDatatype="5" unbalanced="0"/>
    <cacheHierarchy uniqueName="[Table33].[Q4]" caption="Q4" attribute="1" defaultMemberUniqueName="[Table33].[Q4].[All]" allUniqueName="[Table33].[Q4].[All]" dimensionUniqueName="[Table33]" displayFolder="" count="0" memberValueDatatype="5" unbalanced="0"/>
    <cacheHierarchy uniqueName="[Table33].[S1]" caption="S1" attribute="1" defaultMemberUniqueName="[Table33].[S1].[All]" allUniqueName="[Table33].[S1].[All]" dimensionUniqueName="[Table33]" displayFolder="" count="0" memberValueDatatype="5" unbalanced="0"/>
    <cacheHierarchy uniqueName="[Table33].[S2]" caption="S2" attribute="1" defaultMemberUniqueName="[Table33].[S2].[All]" allUniqueName="[Table33].[S2].[All]" dimensionUniqueName="[Table33]" displayFolder="" count="0" memberValueDatatype="5" unbalanced="0"/>
    <cacheHierarchy uniqueName="[Table33].[Year Average]" caption="Year Average" attribute="1" defaultMemberUniqueName="[Table33].[Year Average].[All]" allUniqueName="[Table33].[Year Average].[All]" dimensionUniqueName="[Table33]" displayFolder="" count="0" memberValueDatatype="5" unbalanced="0"/>
    <cacheHierarchy uniqueName="[Table33].[Total]" caption="Total" attribute="1" defaultMemberUniqueName="[Table33].[Total].[All]" allUniqueName="[Table33].[Total].[All]" dimensionUniqueName="[Table33]" displayFolder="" count="0" memberValueDatatype="5" unbalanced="0"/>
    <cacheHierarchy uniqueName="[Measures].[__XL_Count Table33]" caption="__XL_Count Table33" measure="1" displayFolder="" measureGroup="Table33" count="0" hidden="1"/>
    <cacheHierarchy uniqueName="[Measures].[__No hay medidas definidas]" caption="__No hay medidas definidas" measure="1" displayFolder="" count="0" hidden="1"/>
    <cacheHierarchy uniqueName="[Measures].[Sum of Year]" caption="Sum of Year" measure="1" displayFolder="" measureGroup="Table33" count="0" hidden="1">
      <extLst>
        <ext xmlns:x15="http://schemas.microsoft.com/office/spreadsheetml/2010/11/main" uri="{B97F6D7D-B522-45F9-BDA1-12C45D357490}">
          <x15:cacheHierarchy aggregatedColumn="3"/>
        </ext>
      </extLst>
    </cacheHierarchy>
    <cacheHierarchy uniqueName="[Measures].[Sum of Feb]" caption="Sum of Feb" measure="1" displayFolder="" measureGroup="Table33" count="0" hidden="1">
      <extLst>
        <ext xmlns:x15="http://schemas.microsoft.com/office/spreadsheetml/2010/11/main" uri="{B97F6D7D-B522-45F9-BDA1-12C45D357490}">
          <x15:cacheHierarchy aggregatedColumn="6"/>
        </ext>
      </extLst>
    </cacheHierarchy>
    <cacheHierarchy uniqueName="[Measures].[Sum of Q1]" caption="Sum of Q1" measure="1" displayFolder="" measureGroup="Table33"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Table33"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Year Average]" caption="Sum of Year Average" measure="1" displayFolder="" measureGroup="Table33"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able33" uniqueName="[Table33]" caption="Table33"/>
  </dimensions>
  <measureGroups count="1">
    <measureGroup name="Table33" caption="Table33"/>
  </measureGroups>
  <maps count="1">
    <map measureGroup="0" dimension="1"/>
  </maps>
  <extLst>
    <ext xmlns:x14="http://schemas.microsoft.com/office/spreadsheetml/2009/9/main" uri="{725AE2AE-9491-48be-B2B4-4EB974FC3084}">
      <x14:pivotCacheDefinition pivotCacheId="114221528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bastián Rincón Aguirre" refreshedDate="45250.91063888889" backgroundQuery="1" createdVersion="8" refreshedVersion="8" minRefreshableVersion="3" recordCount="0" supportSubquery="1" supportAdvancedDrill="1" xr:uid="{5950AACF-52A0-4495-A7FF-CF8EF7F42D17}">
  <cacheSource type="external" connectionId="1">
    <extLst>
      <ext xmlns:x14="http://schemas.microsoft.com/office/spreadsheetml/2009/9/main" uri="{F057638F-6D5F-4e77-A914-E7F072B9BCA8}">
        <x14:sourceConnection name="ThisWorkbookDataModel"/>
      </ext>
    </extLst>
  </cacheSource>
  <cacheFields count="5">
    <cacheField name="[Table33].[Scenario].[Scenario]" caption="Scenario" numFmtId="0" hierarchy="4" level="1">
      <sharedItems count="2">
        <s v="Actuals"/>
        <s v="Forecast"/>
      </sharedItems>
    </cacheField>
    <cacheField name="[Table33].[Business Unit].[Business Unit]" caption="Business Unit" numFmtId="0" hierarchy="1" level="1">
      <sharedItems count="2">
        <s v="Software"/>
        <s v="Advertising" u="1"/>
      </sharedItems>
    </cacheField>
    <cacheField name="[Measures].[Sum of Total]" caption="Sum of Total" numFmtId="0" hierarchy="30" level="32767"/>
    <cacheField name="[Table33].[Year].[Year]" caption="Year" numFmtId="0" hierarchy="3" level="1">
      <sharedItems containsSemiMixedTypes="0" containsString="0" containsNumber="1" containsInteger="1" minValue="2012" maxValue="2023" count="12">
        <n v="2012"/>
        <n v="2013"/>
        <n v="2014"/>
        <n v="2015"/>
        <n v="2016"/>
        <n v="2017"/>
        <n v="2018"/>
        <n v="2019"/>
        <n v="2020"/>
        <n v="2021"/>
        <n v="2022"/>
        <n v="2023"/>
      </sharedItems>
      <extLst>
        <ext xmlns:x15="http://schemas.microsoft.com/office/spreadsheetml/2010/11/main" uri="{4F2E5C28-24EA-4eb8-9CBF-B6C8F9C3D259}">
          <x15:cachedUniqueNames>
            <x15:cachedUniqueName index="0" name="[Table33].[Year].&amp;[2012]"/>
            <x15:cachedUniqueName index="1" name="[Table33].[Year].&amp;[2013]"/>
            <x15:cachedUniqueName index="2" name="[Table33].[Year].&amp;[2014]"/>
            <x15:cachedUniqueName index="3" name="[Table33].[Year].&amp;[2015]"/>
            <x15:cachedUniqueName index="4" name="[Table33].[Year].&amp;[2016]"/>
            <x15:cachedUniqueName index="5" name="[Table33].[Year].&amp;[2017]"/>
            <x15:cachedUniqueName index="6" name="[Table33].[Year].&amp;[2018]"/>
            <x15:cachedUniqueName index="7" name="[Table33].[Year].&amp;[2019]"/>
            <x15:cachedUniqueName index="8" name="[Table33].[Year].&amp;[2020]"/>
            <x15:cachedUniqueName index="9" name="[Table33].[Year].&amp;[2021]"/>
            <x15:cachedUniqueName index="10" name="[Table33].[Year].&amp;[2022]"/>
            <x15:cachedUniqueName index="11" name="[Table33].[Year].&amp;[2023]"/>
          </x15:cachedUniqueNames>
        </ext>
      </extLst>
    </cacheField>
    <cacheField name="[Table33].[Account].[Account]" caption="Account" numFmtId="0" level="1">
      <sharedItems containsSemiMixedTypes="0" containsNonDate="0" containsString="0"/>
    </cacheField>
  </cacheFields>
  <cacheHierarchies count="32">
    <cacheHierarchy uniqueName="[Table33].[Account]" caption="Account" attribute="1" defaultMemberUniqueName="[Table33].[Account].[All]" allUniqueName="[Table33].[Account].[All]" dimensionUniqueName="[Table33]" displayFolder="" count="2" memberValueDatatype="130" unbalanced="0">
      <fieldsUsage count="2">
        <fieldUsage x="-1"/>
        <fieldUsage x="4"/>
      </fieldsUsage>
    </cacheHierarchy>
    <cacheHierarchy uniqueName="[Table33].[Business Unit]" caption="Business Unit" attribute="1" defaultMemberUniqueName="[Table33].[Business Unit].[All]" allUniqueName="[Table33].[Business Unit].[All]" dimensionUniqueName="[Table33]" displayFolder="" count="2" memberValueDatatype="130" unbalanced="0">
      <fieldsUsage count="2">
        <fieldUsage x="-1"/>
        <fieldUsage x="1"/>
      </fieldsUsage>
    </cacheHierarchy>
    <cacheHierarchy uniqueName="[Table33].[Currency]" caption="Currency" attribute="1" defaultMemberUniqueName="[Table33].[Currency].[All]" allUniqueName="[Table33].[Currency].[All]" dimensionUniqueName="[Table33]" displayFolder="" count="0" memberValueDatatype="130" unbalanced="0"/>
    <cacheHierarchy uniqueName="[Table33].[Year]" caption="Year" attribute="1" defaultMemberUniqueName="[Table33].[Year].[All]" allUniqueName="[Table33].[Year].[All]" dimensionUniqueName="[Table33]" displayFolder="" count="2" memberValueDatatype="20" unbalanced="0">
      <fieldsUsage count="2">
        <fieldUsage x="-1"/>
        <fieldUsage x="3"/>
      </fieldsUsage>
    </cacheHierarchy>
    <cacheHierarchy uniqueName="[Table33].[Scenario]" caption="Scenario" attribute="1" defaultMemberUniqueName="[Table33].[Scenario].[All]" allUniqueName="[Table33].[Scenario].[All]" dimensionUniqueName="[Table33]" displayFolder="" count="2" memberValueDatatype="130" unbalanced="0">
      <fieldsUsage count="2">
        <fieldUsage x="-1"/>
        <fieldUsage x="0"/>
      </fieldsUsage>
    </cacheHierarchy>
    <cacheHierarchy uniqueName="[Table33].[Jan]" caption="Jan" attribute="1" defaultMemberUniqueName="[Table33].[Jan].[All]" allUniqueName="[Table33].[Jan].[All]" dimensionUniqueName="[Table33]" displayFolder="" count="0" memberValueDatatype="5" unbalanced="0"/>
    <cacheHierarchy uniqueName="[Table33].[Feb]" caption="Feb" attribute="1" defaultMemberUniqueName="[Table33].[Feb].[All]" allUniqueName="[Table33].[Feb].[All]" dimensionUniqueName="[Table33]" displayFolder="" count="0" memberValueDatatype="5" unbalanced="0"/>
    <cacheHierarchy uniqueName="[Table33].[Mar]" caption="Mar" attribute="1" defaultMemberUniqueName="[Table33].[Mar].[All]" allUniqueName="[Table33].[Mar].[All]" dimensionUniqueName="[Table33]" displayFolder="" count="0" memberValueDatatype="5" unbalanced="0"/>
    <cacheHierarchy uniqueName="[Table33].[Apr]" caption="Apr" attribute="1" defaultMemberUniqueName="[Table33].[Apr].[All]" allUniqueName="[Table33].[Apr].[All]" dimensionUniqueName="[Table33]" displayFolder="" count="0" memberValueDatatype="5" unbalanced="0"/>
    <cacheHierarchy uniqueName="[Table33].[May]" caption="May" attribute="1" defaultMemberUniqueName="[Table33].[May].[All]" allUniqueName="[Table33].[May].[All]" dimensionUniqueName="[Table33]" displayFolder="" count="0" memberValueDatatype="5" unbalanced="0"/>
    <cacheHierarchy uniqueName="[Table33].[Jun]" caption="Jun" attribute="1" defaultMemberUniqueName="[Table33].[Jun].[All]" allUniqueName="[Table33].[Jun].[All]" dimensionUniqueName="[Table33]" displayFolder="" count="0" memberValueDatatype="5" unbalanced="0"/>
    <cacheHierarchy uniqueName="[Table33].[Jul]" caption="Jul" attribute="1" defaultMemberUniqueName="[Table33].[Jul].[All]" allUniqueName="[Table33].[Jul].[All]" dimensionUniqueName="[Table33]" displayFolder="" count="0" memberValueDatatype="5" unbalanced="0"/>
    <cacheHierarchy uniqueName="[Table33].[Aug]" caption="Aug" attribute="1" defaultMemberUniqueName="[Table33].[Aug].[All]" allUniqueName="[Table33].[Aug].[All]" dimensionUniqueName="[Table33]" displayFolder="" count="0" memberValueDatatype="5" unbalanced="0"/>
    <cacheHierarchy uniqueName="[Table33].[Sep]" caption="Sep" attribute="1" defaultMemberUniqueName="[Table33].[Sep].[All]" allUniqueName="[Table33].[Sep].[All]" dimensionUniqueName="[Table33]" displayFolder="" count="0" memberValueDatatype="5" unbalanced="0"/>
    <cacheHierarchy uniqueName="[Table33].[Oct]" caption="Oct" attribute="1" defaultMemberUniqueName="[Table33].[Oct].[All]" allUniqueName="[Table33].[Oct].[All]" dimensionUniqueName="[Table33]" displayFolder="" count="0" memberValueDatatype="5" unbalanced="0"/>
    <cacheHierarchy uniqueName="[Table33].[Nov]" caption="Nov" attribute="1" defaultMemberUniqueName="[Table33].[Nov].[All]" allUniqueName="[Table33].[Nov].[All]" dimensionUniqueName="[Table33]" displayFolder="" count="0" memberValueDatatype="5" unbalanced="0"/>
    <cacheHierarchy uniqueName="[Table33].[Dec]" caption="Dec" attribute="1" defaultMemberUniqueName="[Table33].[Dec].[All]" allUniqueName="[Table33].[Dec].[All]" dimensionUniqueName="[Table33]" displayFolder="" count="0" memberValueDatatype="5" unbalanced="0"/>
    <cacheHierarchy uniqueName="[Table33].[Q1]" caption="Q1" attribute="1" defaultMemberUniqueName="[Table33].[Q1].[All]" allUniqueName="[Table33].[Q1].[All]" dimensionUniqueName="[Table33]" displayFolder="" count="0" memberValueDatatype="5" unbalanced="0"/>
    <cacheHierarchy uniqueName="[Table33].[Q2]" caption="Q2" attribute="1" defaultMemberUniqueName="[Table33].[Q2].[All]" allUniqueName="[Table33].[Q2].[All]" dimensionUniqueName="[Table33]" displayFolder="" count="0" memberValueDatatype="5" unbalanced="0"/>
    <cacheHierarchy uniqueName="[Table33].[Q3]" caption="Q3" attribute="1" defaultMemberUniqueName="[Table33].[Q3].[All]" allUniqueName="[Table33].[Q3].[All]" dimensionUniqueName="[Table33]" displayFolder="" count="0" memberValueDatatype="5" unbalanced="0"/>
    <cacheHierarchy uniqueName="[Table33].[Q4]" caption="Q4" attribute="1" defaultMemberUniqueName="[Table33].[Q4].[All]" allUniqueName="[Table33].[Q4].[All]" dimensionUniqueName="[Table33]" displayFolder="" count="0" memberValueDatatype="5" unbalanced="0"/>
    <cacheHierarchy uniqueName="[Table33].[S1]" caption="S1" attribute="1" defaultMemberUniqueName="[Table33].[S1].[All]" allUniqueName="[Table33].[S1].[All]" dimensionUniqueName="[Table33]" displayFolder="" count="0" memberValueDatatype="5" unbalanced="0"/>
    <cacheHierarchy uniqueName="[Table33].[S2]" caption="S2" attribute="1" defaultMemberUniqueName="[Table33].[S2].[All]" allUniqueName="[Table33].[S2].[All]" dimensionUniqueName="[Table33]" displayFolder="" count="0" memberValueDatatype="5" unbalanced="0"/>
    <cacheHierarchy uniqueName="[Table33].[Year Average]" caption="Year Average" attribute="1" defaultMemberUniqueName="[Table33].[Year Average].[All]" allUniqueName="[Table33].[Year Average].[All]" dimensionUniqueName="[Table33]" displayFolder="" count="0" memberValueDatatype="5" unbalanced="0"/>
    <cacheHierarchy uniqueName="[Table33].[Total]" caption="Total" attribute="1" defaultMemberUniqueName="[Table33].[Total].[All]" allUniqueName="[Table33].[Total].[All]" dimensionUniqueName="[Table33]" displayFolder="" count="0" memberValueDatatype="5" unbalanced="0"/>
    <cacheHierarchy uniqueName="[Measures].[__XL_Count Table33]" caption="__XL_Count Table33" measure="1" displayFolder="" measureGroup="Table33" count="0" hidden="1"/>
    <cacheHierarchy uniqueName="[Measures].[__No hay medidas definidas]" caption="__No hay medidas definidas" measure="1" displayFolder="" count="0" hidden="1"/>
    <cacheHierarchy uniqueName="[Measures].[Sum of Year]" caption="Sum of Year" measure="1" displayFolder="" measureGroup="Table33" count="0" hidden="1">
      <extLst>
        <ext xmlns:x15="http://schemas.microsoft.com/office/spreadsheetml/2010/11/main" uri="{B97F6D7D-B522-45F9-BDA1-12C45D357490}">
          <x15:cacheHierarchy aggregatedColumn="3"/>
        </ext>
      </extLst>
    </cacheHierarchy>
    <cacheHierarchy uniqueName="[Measures].[Sum of Feb]" caption="Sum of Feb" measure="1" displayFolder="" measureGroup="Table33" count="0" hidden="1">
      <extLst>
        <ext xmlns:x15="http://schemas.microsoft.com/office/spreadsheetml/2010/11/main" uri="{B97F6D7D-B522-45F9-BDA1-12C45D357490}">
          <x15:cacheHierarchy aggregatedColumn="6"/>
        </ext>
      </extLst>
    </cacheHierarchy>
    <cacheHierarchy uniqueName="[Measures].[Sum of Q1]" caption="Sum of Q1" measure="1" displayFolder="" measureGroup="Table33" count="0" hidden="1">
      <extLst>
        <ext xmlns:x15="http://schemas.microsoft.com/office/spreadsheetml/2010/11/main" uri="{B97F6D7D-B522-45F9-BDA1-12C45D357490}">
          <x15:cacheHierarchy aggregatedColumn="17"/>
        </ext>
      </extLst>
    </cacheHierarchy>
    <cacheHierarchy uniqueName="[Measures].[Sum of Total]" caption="Sum of Total" measure="1" displayFolder="" measureGroup="Table33"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Year Average]" caption="Sum of Year Average" measure="1" displayFolder="" measureGroup="Table33"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able33" uniqueName="[Table33]" caption="Table33"/>
  </dimensions>
  <measureGroups count="1">
    <measureGroup name="Table33" caption="Table33"/>
  </measureGroups>
  <maps count="1">
    <map measureGroup="0" dimension="1"/>
  </maps>
  <extLst>
    <ext xmlns:x14="http://schemas.microsoft.com/office/spreadsheetml/2009/9/main" uri="{725AE2AE-9491-48be-B2B4-4EB974FC3084}">
      <x14:pivotCacheDefinition pivotCacheId="6718340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s v="USD"/>
    <x v="0"/>
    <x v="0"/>
    <n v="90924002"/>
    <n v="82606134"/>
    <n v="72780220"/>
    <n v="52943701"/>
    <n v="77528109"/>
    <n v="96384524"/>
    <n v="77345061"/>
    <n v="98290873"/>
    <n v="79879127"/>
    <n v="95373403"/>
    <n v="54887908"/>
    <n v="82703597"/>
    <x v="0"/>
    <x v="0"/>
    <n v="85171687"/>
    <n v="77654969.333333328"/>
    <n v="78861115"/>
    <n v="81413328.166666672"/>
    <n v="961646659"/>
  </r>
  <r>
    <x v="1"/>
    <x v="0"/>
    <s v="USD"/>
    <x v="0"/>
    <x v="0"/>
    <n v="-41623278"/>
    <n v="-40464347"/>
    <n v="-30806326"/>
    <n v="-21412962"/>
    <n v="-37047252"/>
    <n v="-44819597"/>
    <n v="-34847393"/>
    <n v="-47903350"/>
    <n v="-35880653"/>
    <n v="-44982115"/>
    <n v="-26929424"/>
    <n v="-34233473"/>
    <x v="1"/>
    <x v="1"/>
    <n v="-39543798.666666664"/>
    <n v="-35381670.666666664"/>
    <n v="-36028960.333333336"/>
    <n v="-37462734.666666664"/>
    <n v="-440950170"/>
  </r>
  <r>
    <x v="2"/>
    <x v="0"/>
    <s v="USD"/>
    <x v="0"/>
    <x v="0"/>
    <n v="-4454359"/>
    <n v="-3386032"/>
    <n v="-3389705"/>
    <n v="-2149257"/>
    <n v="-3168079"/>
    <n v="-4417624"/>
    <n v="-3386461"/>
    <n v="-4052846"/>
    <n v="-3418737"/>
    <n v="-4365527"/>
    <n v="-2455561"/>
    <n v="-3646726"/>
    <x v="2"/>
    <x v="2"/>
    <n v="-3619348"/>
    <n v="-3489271.3333333335"/>
    <n v="-3494176"/>
    <n v="-3554309.6666666665"/>
    <n v="-42290914"/>
  </r>
  <r>
    <x v="3"/>
    <x v="0"/>
    <s v="USD"/>
    <x v="0"/>
    <x v="0"/>
    <n v="-9901680"/>
    <n v="-9871172"/>
    <n v="-8459696"/>
    <n v="-6303408"/>
    <n v="-8493573"/>
    <n v="-11082494"/>
    <n v="-8081033"/>
    <n v="-11070018"/>
    <n v="-8410665"/>
    <n v="-10081727"/>
    <n v="-6300578"/>
    <n v="-9099438"/>
    <x v="3"/>
    <x v="3"/>
    <n v="-9187238.666666666"/>
    <n v="-8493914.333333334"/>
    <n v="-9018670.5"/>
    <n v="-8840576.5"/>
    <n v="-107155482"/>
  </r>
  <r>
    <x v="4"/>
    <x v="0"/>
    <s v="USD"/>
    <x v="0"/>
    <x v="0"/>
    <n v="-951255"/>
    <n v="-838985"/>
    <n v="-872700"/>
    <n v="-624416"/>
    <n v="-919835"/>
    <n v="-1085296"/>
    <n v="-818602"/>
    <n v="-1040585"/>
    <n v="-803190"/>
    <n v="-1158623"/>
    <n v="-611335"/>
    <n v="-941542"/>
    <x v="4"/>
    <x v="4"/>
    <n v="-887459"/>
    <n v="-903833.33333333337"/>
    <n v="-882081.16666666663"/>
    <n v="-895646.16666666663"/>
    <n v="-10666364"/>
  </r>
  <r>
    <x v="5"/>
    <x v="0"/>
    <s v="USD"/>
    <x v="0"/>
    <x v="0"/>
    <n v="-4094116"/>
    <n v="-3599297"/>
    <n v="-3213050"/>
    <n v="-2466394"/>
    <n v="-3350416"/>
    <n v="-3973250"/>
    <n v="-3752045"/>
    <n v="-4170217"/>
    <n v="-3524451"/>
    <n v="-4281007"/>
    <n v="-2727155"/>
    <n v="-3711633"/>
    <x v="5"/>
    <x v="5"/>
    <n v="-3815571"/>
    <n v="-3573265"/>
    <n v="-3449420.5"/>
    <n v="-3694418"/>
    <n v="-42863031"/>
  </r>
  <r>
    <x v="6"/>
    <x v="0"/>
    <s v="USD"/>
    <x v="0"/>
    <x v="0"/>
    <n v="-5261471"/>
    <n v="-4215309"/>
    <n v="-3781799"/>
    <n v="-2788120"/>
    <n v="-4656777"/>
    <n v="-5399647"/>
    <n v="-4448901"/>
    <n v="-5654825"/>
    <n v="-4598250"/>
    <n v="-5505410"/>
    <n v="-2908553"/>
    <n v="-4664773"/>
    <x v="6"/>
    <x v="6"/>
    <n v="-4900658.666666667"/>
    <n v="-4359578.666666667"/>
    <n v="-4350520.5"/>
    <n v="-4630118.666666667"/>
    <n v="-53883835"/>
  </r>
  <r>
    <x v="7"/>
    <x v="0"/>
    <s v="USD"/>
    <x v="0"/>
    <x v="0"/>
    <n v="-7549491"/>
    <n v="-6744180"/>
    <n v="-5424173"/>
    <n v="-3818856"/>
    <n v="-5935455"/>
    <n v="-7685036"/>
    <n v="-6661232"/>
    <n v="-8035238"/>
    <n v="-6167182"/>
    <n v="-8233098"/>
    <n v="-4016737"/>
    <n v="-6547629"/>
    <x v="7"/>
    <x v="7"/>
    <n v="-6954550.666666667"/>
    <n v="-6265821.333333333"/>
    <n v="-6192865.166666667"/>
    <n v="-6610186"/>
    <n v="-76818307"/>
  </r>
  <r>
    <x v="8"/>
    <x v="0"/>
    <s v="USD"/>
    <x v="0"/>
    <x v="0"/>
    <n v="-1865763"/>
    <n v="-2004386"/>
    <n v="-1667521"/>
    <n v="-1103735"/>
    <n v="-1617994"/>
    <n v="-2316878"/>
    <n v="-1579791"/>
    <n v="-2223673"/>
    <n v="-1869698"/>
    <n v="-2043854"/>
    <n v="-1365202"/>
    <n v="-1696008"/>
    <x v="8"/>
    <x v="8"/>
    <n v="-1891054"/>
    <n v="-1701688"/>
    <n v="-1762712.8333333333"/>
    <n v="-1796371"/>
    <n v="-21354503"/>
  </r>
  <r>
    <x v="0"/>
    <x v="1"/>
    <s v="USD"/>
    <x v="0"/>
    <x v="0"/>
    <n v="20003280.440000001"/>
    <n v="24781840.199999999"/>
    <n v="15283846.199999999"/>
    <n v="15883110.299999999"/>
    <n v="19382027.25"/>
    <n v="22168440.52"/>
    <n v="18562814.640000001"/>
    <n v="29487261.899999999"/>
    <n v="23164946.829999998"/>
    <n v="27658286.869999997"/>
    <n v="14819735.16"/>
    <n v="18194791.34"/>
    <x v="9"/>
    <x v="9"/>
    <n v="23738341.123333335"/>
    <n v="20224271.123333335"/>
    <n v="19583757.484999999"/>
    <n v="21981306.123333335"/>
    <n v="249390381.65000004"/>
  </r>
  <r>
    <x v="1"/>
    <x v="1"/>
    <s v="USD"/>
    <x v="0"/>
    <x v="0"/>
    <n v="-9353324"/>
    <n v="-11513937"/>
    <n v="-6166965"/>
    <n v="-7501106"/>
    <n v="-8496461"/>
    <n v="-9798685"/>
    <n v="-8555070"/>
    <n v="-14039373"/>
    <n v="-11551839"/>
    <n v="-13628227"/>
    <n v="-7257645"/>
    <n v="-9083320"/>
    <x v="10"/>
    <x v="10"/>
    <n v="-11382094"/>
    <n v="-9989730.666666666"/>
    <n v="-8805079.666666666"/>
    <n v="-10685912.333333334"/>
    <n v="-116945952"/>
  </r>
  <r>
    <x v="2"/>
    <x v="1"/>
    <s v="USD"/>
    <x v="0"/>
    <x v="0"/>
    <n v="-941821"/>
    <n v="-1002323"/>
    <n v="-746736"/>
    <n v="-764074"/>
    <n v="-808144"/>
    <n v="-1061422"/>
    <n v="-808354"/>
    <n v="-1421840"/>
    <n v="-950267"/>
    <n v="-1278394"/>
    <n v="-675574"/>
    <n v="-772637"/>
    <x v="11"/>
    <x v="11"/>
    <n v="-1060153.6666666667"/>
    <n v="-908868.33333333337"/>
    <n v="-887420"/>
    <n v="-984511"/>
    <n v="-11231586"/>
  </r>
  <r>
    <x v="3"/>
    <x v="1"/>
    <s v="USD"/>
    <x v="0"/>
    <x v="0"/>
    <n v="-2496366"/>
    <n v="-2697904"/>
    <n v="-1679239"/>
    <n v="-1918713"/>
    <n v="-2215557"/>
    <n v="-2480892"/>
    <n v="-2182363"/>
    <n v="-3410389"/>
    <n v="-2427536"/>
    <n v="-3305300"/>
    <n v="-1808374"/>
    <n v="-2032444"/>
    <x v="12"/>
    <x v="12"/>
    <n v="-2673429.3333333335"/>
    <n v="-2382039.3333333335"/>
    <n v="-2248111.8333333335"/>
    <n v="-2527734.3333333335"/>
    <n v="-28655077"/>
  </r>
  <r>
    <x v="4"/>
    <x v="1"/>
    <s v="USD"/>
    <x v="0"/>
    <x v="0"/>
    <n v="-212638"/>
    <n v="-297458"/>
    <n v="-167930"/>
    <n v="-194736"/>
    <n v="-235827"/>
    <n v="-260283"/>
    <n v="-221103"/>
    <n v="-348081"/>
    <n v="-260895"/>
    <n v="-321588"/>
    <n v="-172652"/>
    <n v="-185865"/>
    <x v="13"/>
    <x v="13"/>
    <n v="-276693"/>
    <n v="-226701.66666666666"/>
    <n v="-228145.33333333334"/>
    <n v="-251697.33333333334"/>
    <n v="-2879056"/>
  </r>
  <r>
    <x v="5"/>
    <x v="1"/>
    <s v="USD"/>
    <x v="0"/>
    <x v="0"/>
    <n v="-977169"/>
    <n v="-1029549"/>
    <n v="-674412"/>
    <n v="-792920"/>
    <n v="-900465"/>
    <n v="-993534"/>
    <n v="-884213"/>
    <n v="-1430413"/>
    <n v="-1146956"/>
    <n v="-1115640"/>
    <n v="-638663"/>
    <n v="-822644"/>
    <x v="14"/>
    <x v="14"/>
    <n v="-1153860.6666666667"/>
    <n v="-858982.33333333337"/>
    <n v="-894674.83333333337"/>
    <n v="-1006421.5"/>
    <n v="-11406578"/>
  </r>
  <r>
    <x v="6"/>
    <x v="1"/>
    <s v="USD"/>
    <x v="0"/>
    <x v="0"/>
    <n v="-1176605"/>
    <n v="-1291439"/>
    <n v="-934063"/>
    <n v="-937518"/>
    <n v="-1139418"/>
    <n v="-1356373"/>
    <n v="-1140096"/>
    <n v="-1606577"/>
    <n v="-1429418"/>
    <n v="-1399794"/>
    <n v="-752770"/>
    <n v="-1078181"/>
    <x v="15"/>
    <x v="15"/>
    <n v="-1392030.3333333333"/>
    <n v="-1076915"/>
    <n v="-1139236"/>
    <n v="-1234472.6666666667"/>
    <n v="-14242252"/>
  </r>
  <r>
    <x v="7"/>
    <x v="1"/>
    <s v="USD"/>
    <x v="0"/>
    <x v="0"/>
    <n v="-1729022"/>
    <n v="-2125980"/>
    <n v="-1266805"/>
    <n v="-1181160"/>
    <n v="-1678429"/>
    <n v="-1922968"/>
    <n v="-1563338"/>
    <n v="-2266251"/>
    <n v="-1651944"/>
    <n v="-2138006"/>
    <n v="-1069556"/>
    <n v="-1550361"/>
    <x v="16"/>
    <x v="16"/>
    <n v="-1827177.6666666667"/>
    <n v="-1585974.3333333333"/>
    <n v="-1650727.3333333333"/>
    <n v="-1706576"/>
    <n v="-20143820"/>
  </r>
  <r>
    <x v="8"/>
    <x v="1"/>
    <s v="USD"/>
    <x v="0"/>
    <x v="0"/>
    <n v="-477650"/>
    <n v="-500810"/>
    <n v="-350137"/>
    <n v="-390161"/>
    <n v="-444748"/>
    <n v="-502205"/>
    <n v="-401191"/>
    <n v="-701616"/>
    <n v="-517674"/>
    <n v="-616922"/>
    <n v="-308776"/>
    <n v="-393674"/>
    <x v="17"/>
    <x v="17"/>
    <n v="-540160.33333333337"/>
    <n v="-439790.66666666669"/>
    <n v="-444285.16666666669"/>
    <n v="-489975.5"/>
    <n v="-5605564"/>
  </r>
  <r>
    <x v="0"/>
    <x v="2"/>
    <s v="USD"/>
    <x v="0"/>
    <x v="0"/>
    <n v="32732640.719999999"/>
    <n v="30564269.579999998"/>
    <n v="26200879.199999999"/>
    <n v="19589169.370000001"/>
    <n v="29460681.420000002"/>
    <n v="36626119.119999997"/>
    <n v="23976968.91"/>
    <n v="34401805.549999997"/>
    <n v="29555276.989999998"/>
    <n v="31473222.990000002"/>
    <n v="17015251.48"/>
    <n v="31427366.859999999"/>
    <x v="18"/>
    <x v="18"/>
    <n v="29311350.483333331"/>
    <n v="26638613.776666667"/>
    <n v="29195626.568333339"/>
    <n v="27974982.129999995"/>
    <n v="343023652.19000006"/>
  </r>
  <r>
    <x v="1"/>
    <x v="2"/>
    <s v="USD"/>
    <x v="0"/>
    <x v="0"/>
    <n v="-15174996"/>
    <n v="-13026257"/>
    <n v="-11675693"/>
    <n v="-8655251"/>
    <n v="-12015866"/>
    <n v="-15700152"/>
    <n v="-9675687"/>
    <n v="-16111034"/>
    <n v="-12007211"/>
    <n v="-15679125"/>
    <n v="-7771569"/>
    <n v="-15258373"/>
    <x v="19"/>
    <x v="19"/>
    <n v="-12597977.333333334"/>
    <n v="-12903022.333333334"/>
    <n v="-12708035.833333334"/>
    <n v="-12750499.833333334"/>
    <n v="-152751214"/>
  </r>
  <r>
    <x v="2"/>
    <x v="2"/>
    <s v="USD"/>
    <x v="0"/>
    <x v="0"/>
    <n v="-1365874"/>
    <n v="-1359525"/>
    <n v="-1296743"/>
    <n v="-900105"/>
    <n v="-1331847"/>
    <n v="-1564129"/>
    <n v="-1063724"/>
    <n v="-1612959"/>
    <n v="-1338743"/>
    <n v="-1378721"/>
    <n v="-751229"/>
    <n v="-1417137"/>
    <x v="20"/>
    <x v="20"/>
    <n v="-1338475.3333333333"/>
    <n v="-1182362.3333333333"/>
    <n v="-1303037.1666666667"/>
    <n v="-1260418.8333333333"/>
    <n v="-15380736"/>
  </r>
  <r>
    <x v="3"/>
    <x v="2"/>
    <s v="USD"/>
    <x v="0"/>
    <x v="0"/>
    <n v="-3625840"/>
    <n v="-3423587"/>
    <n v="-2865530"/>
    <n v="-2430054"/>
    <n v="-3605303"/>
    <n v="-4252053"/>
    <n v="-2644538"/>
    <n v="-4099242"/>
    <n v="-3376769"/>
    <n v="-3479104"/>
    <n v="-2018487"/>
    <n v="-3638336"/>
    <x v="21"/>
    <x v="21"/>
    <n v="-3373516.3333333335"/>
    <n v="-3045309"/>
    <n v="-3367061.1666666665"/>
    <n v="-3209412.6666666665"/>
    <n v="-39458843"/>
  </r>
  <r>
    <x v="4"/>
    <x v="2"/>
    <s v="USD"/>
    <x v="0"/>
    <x v="0"/>
    <n v="-404102"/>
    <n v="-338689"/>
    <n v="-289410"/>
    <n v="-231627"/>
    <n v="-322868"/>
    <n v="-401363"/>
    <n v="-253582"/>
    <n v="-412988"/>
    <n v="-347606"/>
    <n v="-391065"/>
    <n v="-171970"/>
    <n v="-374266"/>
    <x v="22"/>
    <x v="22"/>
    <n v="-338058.66666666669"/>
    <n v="-312433.66666666669"/>
    <n v="-331343.16666666669"/>
    <n v="-325246.16666666669"/>
    <n v="-3939536"/>
  </r>
  <r>
    <x v="5"/>
    <x v="2"/>
    <s v="USD"/>
    <x v="0"/>
    <x v="0"/>
    <n v="-1468035"/>
    <n v="-1483124"/>
    <n v="-1094520"/>
    <n v="-937432"/>
    <n v="-1284439"/>
    <n v="-1598284"/>
    <n v="-1152053"/>
    <n v="-1525329"/>
    <n v="-1197635"/>
    <n v="-1277358"/>
    <n v="-816086"/>
    <n v="-1391966"/>
    <x v="23"/>
    <x v="23"/>
    <n v="-1291672.3333333333"/>
    <n v="-1161803.3333333333"/>
    <n v="-1310972.3333333333"/>
    <n v="-1226737.8333333333"/>
    <n v="-15226261"/>
  </r>
  <r>
    <x v="6"/>
    <x v="2"/>
    <s v="USD"/>
    <x v="0"/>
    <x v="0"/>
    <n v="-1854144"/>
    <n v="-1664382"/>
    <n v="-1580339"/>
    <n v="-1211392"/>
    <n v="-1625464"/>
    <n v="-2017618"/>
    <n v="-1472986"/>
    <n v="-2012637"/>
    <n v="-1767868"/>
    <n v="-1608184"/>
    <n v="-917113"/>
    <n v="-1651075"/>
    <x v="24"/>
    <x v="24"/>
    <n v="-1751163.6666666667"/>
    <n v="-1392124"/>
    <n v="-1658889.8333333333"/>
    <n v="-1571643.8333333333"/>
    <n v="-19383202"/>
  </r>
  <r>
    <x v="7"/>
    <x v="2"/>
    <s v="USD"/>
    <x v="0"/>
    <x v="0"/>
    <n v="-2454740"/>
    <n v="-2246414"/>
    <n v="-1920131"/>
    <n v="-1538618"/>
    <n v="-2459096"/>
    <n v="-2690767"/>
    <n v="-1781975"/>
    <n v="-2592510"/>
    <n v="-2077955"/>
    <n v="-2418669"/>
    <n v="-1334326"/>
    <n v="-2275474"/>
    <x v="25"/>
    <x v="25"/>
    <n v="-2150813.3333333335"/>
    <n v="-2009489.6666666667"/>
    <n v="-2218294.3333333335"/>
    <n v="-2080151.5"/>
    <n v="-25790675"/>
  </r>
  <r>
    <x v="8"/>
    <x v="2"/>
    <s v="USD"/>
    <x v="0"/>
    <x v="0"/>
    <n v="-713163"/>
    <n v="-741500"/>
    <n v="-638160"/>
    <n v="-461044"/>
    <n v="-641726"/>
    <n v="-906407"/>
    <n v="-538307"/>
    <n v="-792272"/>
    <n v="-631951"/>
    <n v="-774552"/>
    <n v="-424464"/>
    <n v="-689907"/>
    <x v="26"/>
    <x v="26"/>
    <n v="-654176.66666666663"/>
    <n v="-629641"/>
    <n v="-683666.66666666663"/>
    <n v="-641908.83333333337"/>
    <n v="-7953453"/>
  </r>
  <r>
    <x v="0"/>
    <x v="0"/>
    <s v="USD"/>
    <x v="1"/>
    <x v="0"/>
    <n v="62935397"/>
    <n v="53925189"/>
    <n v="89800765"/>
    <n v="73182364"/>
    <n v="88898687"/>
    <n v="56531656"/>
    <n v="81928853"/>
    <n v="83883692"/>
    <n v="90835513"/>
    <n v="84696571"/>
    <n v="85024906"/>
    <n v="53288399"/>
    <x v="27"/>
    <x v="27"/>
    <n v="85549352.666666672"/>
    <n v="74336625.333333328"/>
    <n v="70879009.666666672"/>
    <n v="79942989"/>
    <n v="904931992"/>
  </r>
  <r>
    <x v="1"/>
    <x v="0"/>
    <s v="USD"/>
    <x v="1"/>
    <x v="0"/>
    <n v="-26494815"/>
    <n v="-22903069"/>
    <n v="-40456195"/>
    <n v="-34006729"/>
    <n v="-42423953"/>
    <n v="-27409059"/>
    <n v="-33775125"/>
    <n v="-36687036"/>
    <n v="-41042906"/>
    <n v="-39247829"/>
    <n v="-36978094"/>
    <n v="-21932570"/>
    <x v="28"/>
    <x v="28"/>
    <n v="-37168355.666666664"/>
    <n v="-32719497.666666668"/>
    <n v="-32282303.333333332"/>
    <n v="-34943926.666666664"/>
    <n v="-403357380"/>
  </r>
  <r>
    <x v="2"/>
    <x v="0"/>
    <s v="USD"/>
    <x v="1"/>
    <x v="0"/>
    <n v="-2701354"/>
    <n v="-2292513"/>
    <n v="-4003886"/>
    <n v="-3480213"/>
    <n v="-3751958"/>
    <n v="-2276949"/>
    <n v="-3831128"/>
    <n v="-4053567"/>
    <n v="-3723927"/>
    <n v="-3646419"/>
    <n v="-3875350"/>
    <n v="-2193320"/>
    <x v="29"/>
    <x v="29"/>
    <n v="-3869540.6666666665"/>
    <n v="-3238363"/>
    <n v="-3084478.8333333335"/>
    <n v="-3553951.8333333335"/>
    <n v="-39830584"/>
  </r>
  <r>
    <x v="3"/>
    <x v="0"/>
    <s v="USD"/>
    <x v="1"/>
    <x v="0"/>
    <n v="-6903529"/>
    <n v="-6040881"/>
    <n v="-8999879"/>
    <n v="-8859167"/>
    <n v="-10315340"/>
    <n v="-7009597"/>
    <n v="-9729627"/>
    <n v="-9388096"/>
    <n v="-9421268"/>
    <n v="-9764483"/>
    <n v="-10104336"/>
    <n v="-6025217"/>
    <x v="30"/>
    <x v="30"/>
    <n v="-9512997"/>
    <n v="-8631345.333333334"/>
    <n v="-8021398.833333333"/>
    <n v="-9072171.166666666"/>
    <n v="-102561420"/>
  </r>
  <r>
    <x v="4"/>
    <x v="0"/>
    <s v="USD"/>
    <x v="1"/>
    <x v="0"/>
    <n v="-742125"/>
    <n v="-668336"/>
    <n v="-1090282"/>
    <n v="-779994"/>
    <n v="-1061114"/>
    <n v="-574730"/>
    <n v="-914148"/>
    <n v="-937664"/>
    <n v="-1118700"/>
    <n v="-991515"/>
    <n v="-891952"/>
    <n v="-622578"/>
    <x v="31"/>
    <x v="31"/>
    <n v="-990170.66666666663"/>
    <n v="-835348.33333333337"/>
    <n v="-819430.16666666663"/>
    <n v="-912759.5"/>
    <n v="-10393138"/>
  </r>
  <r>
    <x v="5"/>
    <x v="0"/>
    <s v="USD"/>
    <x v="1"/>
    <x v="0"/>
    <n v="-3004974"/>
    <n v="-2247412"/>
    <n v="-4038201"/>
    <n v="-3194257"/>
    <n v="-3781884"/>
    <n v="-2691195"/>
    <n v="-3732122"/>
    <n v="-3946945"/>
    <n v="-3769268"/>
    <n v="-3631690"/>
    <n v="-3939592"/>
    <n v="-2301656"/>
    <x v="32"/>
    <x v="32"/>
    <n v="-3816111.6666666665"/>
    <n v="-3290979.3333333335"/>
    <n v="-3159653.8333333335"/>
    <n v="-3553545.5"/>
    <n v="-40279196"/>
  </r>
  <r>
    <x v="6"/>
    <x v="0"/>
    <s v="USD"/>
    <x v="1"/>
    <x v="0"/>
    <n v="-3635465"/>
    <n v="-3045416"/>
    <n v="-4995746"/>
    <n v="-4388934"/>
    <n v="-4835074"/>
    <n v="-3428760"/>
    <n v="-5056752"/>
    <n v="-4859658"/>
    <n v="-5233669"/>
    <n v="-5103815"/>
    <n v="-4679973"/>
    <n v="-2916323"/>
    <x v="33"/>
    <x v="33"/>
    <n v="-5050026.333333333"/>
    <n v="-4233370.333333333"/>
    <n v="-4054899.1666666665"/>
    <n v="-4641698.333333333"/>
    <n v="-52179585"/>
  </r>
  <r>
    <x v="7"/>
    <x v="0"/>
    <s v="USD"/>
    <x v="1"/>
    <x v="0"/>
    <n v="-4463301"/>
    <n v="-4126173"/>
    <n v="-7142092"/>
    <n v="-5237047"/>
    <n v="-7122613"/>
    <n v="-4230019"/>
    <n v="-6296385"/>
    <n v="-6393165"/>
    <n v="-7603663"/>
    <n v="-6983409"/>
    <n v="-6504510"/>
    <n v="-4278920"/>
    <x v="34"/>
    <x v="34"/>
    <n v="-6764404.333333333"/>
    <n v="-5922279.666666667"/>
    <n v="-5386874.166666667"/>
    <n v="-6343342"/>
    <n v="-70381297"/>
  </r>
  <r>
    <x v="8"/>
    <x v="0"/>
    <s v="USD"/>
    <x v="1"/>
    <x v="0"/>
    <n v="-1338399"/>
    <n v="-1226506"/>
    <n v="-1878316"/>
    <n v="-1692980"/>
    <n v="-1813241"/>
    <n v="-1153027"/>
    <n v="-1971506"/>
    <n v="-1867620"/>
    <n v="-2234011"/>
    <n v="-1784085"/>
    <n v="-1901804"/>
    <n v="-1094887"/>
    <x v="35"/>
    <x v="35"/>
    <n v="-2024379"/>
    <n v="-1593592"/>
    <n v="-1517078.1666666667"/>
    <n v="-1808985.5"/>
    <n v="-19956382"/>
  </r>
  <r>
    <x v="0"/>
    <x v="1"/>
    <s v="USD"/>
    <x v="1"/>
    <x v="0"/>
    <n v="15104495.279999999"/>
    <n v="15638304.809999999"/>
    <n v="26940229.5"/>
    <n v="18295591"/>
    <n v="24002645.490000002"/>
    <n v="11871647.76"/>
    <n v="23759367.369999997"/>
    <n v="23487433.760000002"/>
    <n v="20892167.990000002"/>
    <n v="25408971.300000001"/>
    <n v="17004981.199999999"/>
    <n v="10657679.800000001"/>
    <x v="36"/>
    <x v="36"/>
    <n v="22712989.706666667"/>
    <n v="17690544.099999998"/>
    <n v="18642152.306666669"/>
    <n v="20201766.903333332"/>
    <n v="233063515.26000002"/>
  </r>
  <r>
    <x v="1"/>
    <x v="1"/>
    <s v="USD"/>
    <x v="1"/>
    <x v="0"/>
    <n v="-6922154"/>
    <n v="-6719996"/>
    <n v="-11251219"/>
    <n v="-8188535"/>
    <n v="-10753091"/>
    <n v="-5620387"/>
    <n v="-11674472"/>
    <n v="-9402231"/>
    <n v="-9847130"/>
    <n v="-10592169"/>
    <n v="-8170720"/>
    <n v="-4761146"/>
    <x v="37"/>
    <x v="37"/>
    <n v="-10307944.333333334"/>
    <n v="-7841345"/>
    <n v="-8242563.666666667"/>
    <n v="-9074644.666666666"/>
    <n v="-103903250"/>
  </r>
  <r>
    <x v="2"/>
    <x v="1"/>
    <s v="USD"/>
    <x v="1"/>
    <x v="0"/>
    <n v="-744189"/>
    <n v="-684446"/>
    <n v="-1135391"/>
    <n v="-740206"/>
    <n v="-1056537"/>
    <n v="-587577"/>
    <n v="-1154625"/>
    <n v="-1015469"/>
    <n v="-919043"/>
    <n v="-1130498"/>
    <n v="-705547"/>
    <n v="-447074"/>
    <x v="38"/>
    <x v="38"/>
    <n v="-1029712.3333333334"/>
    <n v="-761039.66666666663"/>
    <n v="-824724.33333333337"/>
    <n v="-895376"/>
    <n v="-10320602"/>
  </r>
  <r>
    <x v="3"/>
    <x v="1"/>
    <s v="USD"/>
    <x v="1"/>
    <x v="0"/>
    <n v="-1820008"/>
    <n v="-1643381"/>
    <n v="-3339938"/>
    <n v="-2236128"/>
    <n v="-2909989"/>
    <n v="-1461544"/>
    <n v="-2630917"/>
    <n v="-2736210"/>
    <n v="-2555554"/>
    <n v="-2554023"/>
    <n v="-1729230"/>
    <n v="-1183866"/>
    <x v="39"/>
    <x v="39"/>
    <n v="-2640893.6666666665"/>
    <n v="-1822373"/>
    <n v="-2235164.6666666665"/>
    <n v="-2231633.3333333335"/>
    <n v="-26800788"/>
  </r>
  <r>
    <x v="4"/>
    <x v="1"/>
    <s v="USD"/>
    <x v="1"/>
    <x v="0"/>
    <n v="-161575"/>
    <n v="-187636"/>
    <n v="-282811"/>
    <n v="-221047"/>
    <n v="-254049"/>
    <n v="-144005"/>
    <n v="-246538"/>
    <n v="-255904"/>
    <n v="-221757"/>
    <n v="-282216"/>
    <n v="-207965"/>
    <n v="-107626"/>
    <x v="40"/>
    <x v="40"/>
    <n v="-241399.66666666666"/>
    <n v="-199269"/>
    <n v="-208520.5"/>
    <n v="-220334.33333333334"/>
    <n v="-2573129"/>
  </r>
  <r>
    <x v="5"/>
    <x v="1"/>
    <s v="USD"/>
    <x v="1"/>
    <x v="0"/>
    <n v="-741256"/>
    <n v="-734801"/>
    <n v="-1121189"/>
    <n v="-847064"/>
    <n v="-1076637"/>
    <n v="-581037"/>
    <n v="-1155733"/>
    <n v="-1140205"/>
    <n v="-928524"/>
    <n v="-1022458"/>
    <n v="-732828"/>
    <n v="-507909"/>
    <x v="41"/>
    <x v="41"/>
    <n v="-1074820.6666666667"/>
    <n v="-754398.33333333337"/>
    <n v="-850330.66666666663"/>
    <n v="-914609.5"/>
    <n v="-10589641"/>
  </r>
  <r>
    <x v="6"/>
    <x v="1"/>
    <s v="USD"/>
    <x v="1"/>
    <x v="0"/>
    <n v="-938436"/>
    <n v="-936828"/>
    <n v="-1631024"/>
    <n v="-1004574"/>
    <n v="-1256873"/>
    <n v="-602967"/>
    <n v="-1434455"/>
    <n v="-1308212"/>
    <n v="-1228204"/>
    <n v="-1541439"/>
    <n v="-1029014"/>
    <n v="-547052"/>
    <x v="42"/>
    <x v="42"/>
    <n v="-1323623.6666666667"/>
    <n v="-1039168.3333333334"/>
    <n v="-1061783.6666666667"/>
    <n v="-1181396"/>
    <n v="-13459078"/>
  </r>
  <r>
    <x v="7"/>
    <x v="1"/>
    <s v="USD"/>
    <x v="1"/>
    <x v="0"/>
    <n v="-1135946"/>
    <n v="-1337432"/>
    <n v="-2176367"/>
    <n v="-1388676"/>
    <n v="-1972095"/>
    <n v="-935781"/>
    <n v="-1810962"/>
    <n v="-1913852"/>
    <n v="-1681821"/>
    <n v="-1985257"/>
    <n v="-1268727"/>
    <n v="-853915"/>
    <x v="43"/>
    <x v="43"/>
    <n v="-1802211.6666666667"/>
    <n v="-1369299.6666666667"/>
    <n v="-1491049.5"/>
    <n v="-1585755.6666666667"/>
    <n v="-18460831"/>
  </r>
  <r>
    <x v="8"/>
    <x v="1"/>
    <s v="USD"/>
    <x v="1"/>
    <x v="0"/>
    <n v="-323989"/>
    <n v="-329938"/>
    <n v="-540940"/>
    <n v="-428900"/>
    <n v="-480921"/>
    <n v="-296470"/>
    <n v="-569490"/>
    <n v="-545708"/>
    <n v="-522167"/>
    <n v="-517041"/>
    <n v="-375439"/>
    <n v="-255120"/>
    <x v="44"/>
    <x v="44"/>
    <n v="-545788.33333333337"/>
    <n v="-382533.33333333331"/>
    <n v="-400193"/>
    <n v="-464160.83333333331"/>
    <n v="-5186123"/>
  </r>
  <r>
    <x v="0"/>
    <x v="2"/>
    <s v="USD"/>
    <x v="1"/>
    <x v="0"/>
    <n v="19509973.07"/>
    <n v="17256060.48"/>
    <n v="30532260.100000001"/>
    <n v="29272945.600000001"/>
    <n v="29336566.710000001"/>
    <n v="20351396.16"/>
    <n v="28675098.549999997"/>
    <n v="33553476.800000001"/>
    <n v="34517494.939999998"/>
    <n v="26255937.010000002"/>
    <n v="30608966.16"/>
    <n v="18118055.66"/>
    <x v="45"/>
    <x v="45"/>
    <n v="32248690.096666664"/>
    <n v="24994319.609999999"/>
    <n v="24376533.686666667"/>
    <n v="28621504.853333335"/>
    <n v="317988231.24000007"/>
  </r>
  <r>
    <x v="1"/>
    <x v="2"/>
    <s v="USD"/>
    <x v="1"/>
    <x v="0"/>
    <n v="-8150515"/>
    <n v="-8450170"/>
    <n v="-14161620"/>
    <n v="-11982699"/>
    <n v="-14251244"/>
    <n v="-9764566"/>
    <n v="-13601224"/>
    <n v="-16479944"/>
    <n v="-15769647"/>
    <n v="-11713786"/>
    <n v="-13808185"/>
    <n v="-7671352"/>
    <x v="46"/>
    <x v="46"/>
    <n v="-15283605"/>
    <n v="-11064441"/>
    <n v="-11126802.333333334"/>
    <n v="-13174023"/>
    <n v="-145804952"/>
  </r>
  <r>
    <x v="2"/>
    <x v="2"/>
    <s v="USD"/>
    <x v="1"/>
    <x v="0"/>
    <n v="-918940"/>
    <n v="-807370"/>
    <n v="-1441691"/>
    <n v="-1189856"/>
    <n v="-1441481"/>
    <n v="-992324"/>
    <n v="-1184148"/>
    <n v="-1395247"/>
    <n v="-1624531"/>
    <n v="-1309585"/>
    <n v="-1271473"/>
    <n v="-888159"/>
    <x v="47"/>
    <x v="47"/>
    <n v="-1401308.6666666667"/>
    <n v="-1156405.6666666667"/>
    <n v="-1131943.6666666667"/>
    <n v="-1278857.1666666667"/>
    <n v="-14464805"/>
  </r>
  <r>
    <x v="3"/>
    <x v="2"/>
    <s v="USD"/>
    <x v="1"/>
    <x v="0"/>
    <n v="-1978540"/>
    <n v="-2042733"/>
    <n v="-3640742"/>
    <n v="-3022060"/>
    <n v="-3103005"/>
    <n v="-2469981"/>
    <n v="-3153289"/>
    <n v="-3620396"/>
    <n v="-4017528"/>
    <n v="-2657392"/>
    <n v="-3428688"/>
    <n v="-2234769"/>
    <x v="48"/>
    <x v="48"/>
    <n v="-3597071"/>
    <n v="-2773616.3333333335"/>
    <n v="-2709510.1666666665"/>
    <n v="-3185343.6666666665"/>
    <n v="-35369123"/>
  </r>
  <r>
    <x v="4"/>
    <x v="2"/>
    <s v="USD"/>
    <x v="1"/>
    <x v="0"/>
    <n v="-226737"/>
    <n v="-177057"/>
    <n v="-348448"/>
    <n v="-348912"/>
    <n v="-340324"/>
    <n v="-233884"/>
    <n v="-339323"/>
    <n v="-346782"/>
    <n v="-416320"/>
    <n v="-265196"/>
    <n v="-350713"/>
    <n v="-191961"/>
    <x v="49"/>
    <x v="49"/>
    <n v="-367475"/>
    <n v="-269290"/>
    <n v="-279227"/>
    <n v="-318382.5"/>
    <n v="-3585657"/>
  </r>
  <r>
    <x v="5"/>
    <x v="2"/>
    <s v="USD"/>
    <x v="1"/>
    <x v="0"/>
    <n v="-864114"/>
    <n v="-798924"/>
    <n v="-1397111"/>
    <n v="-1424616"/>
    <n v="-1408363"/>
    <n v="-988295"/>
    <n v="-1420613"/>
    <n v="-1550303"/>
    <n v="-1530986"/>
    <n v="-1291985"/>
    <n v="-1244998"/>
    <n v="-880628"/>
    <x v="50"/>
    <x v="50"/>
    <n v="-1500634"/>
    <n v="-1139203.6666666667"/>
    <n v="-1146903.8333333333"/>
    <n v="-1319918.8333333333"/>
    <n v="-14800936"/>
  </r>
  <r>
    <x v="6"/>
    <x v="2"/>
    <s v="USD"/>
    <x v="1"/>
    <x v="0"/>
    <n v="-985386"/>
    <n v="-1024168"/>
    <n v="-1624588"/>
    <n v="-1566421"/>
    <n v="-1513745"/>
    <n v="-1168867"/>
    <n v="-1433907"/>
    <n v="-1760511"/>
    <n v="-1764055"/>
    <n v="-1576381"/>
    <n v="-1568287"/>
    <n v="-1109268"/>
    <x v="51"/>
    <x v="51"/>
    <n v="-1652824.3333333333"/>
    <n v="-1417978.6666666667"/>
    <n v="-1313862.5"/>
    <n v="-1535401.5"/>
    <n v="-17095584"/>
  </r>
  <r>
    <x v="7"/>
    <x v="2"/>
    <s v="USD"/>
    <x v="1"/>
    <x v="0"/>
    <n v="-1643593"/>
    <n v="-1410736"/>
    <n v="-2420767"/>
    <n v="-2153538"/>
    <n v="-2533689"/>
    <n v="-1741008"/>
    <n v="-2146318"/>
    <n v="-2517357"/>
    <n v="-2704417"/>
    <n v="-2028595"/>
    <n v="-2603838"/>
    <n v="-1295382"/>
    <x v="52"/>
    <x v="52"/>
    <n v="-2456030.6666666665"/>
    <n v="-1975938.3333333333"/>
    <n v="-1983888.5"/>
    <n v="-2215984.5"/>
    <n v="-25199238"/>
  </r>
  <r>
    <x v="8"/>
    <x v="2"/>
    <s v="USD"/>
    <x v="1"/>
    <x v="0"/>
    <n v="-448703"/>
    <n v="-383620"/>
    <n v="-615643"/>
    <n v="-713736"/>
    <n v="-716076"/>
    <n v="-430361"/>
    <n v="-707885"/>
    <n v="-733111"/>
    <n v="-799880"/>
    <n v="-586058"/>
    <n v="-621736"/>
    <n v="-422427"/>
    <x v="53"/>
    <x v="53"/>
    <n v="-746958.66666666663"/>
    <n v="-543407"/>
    <n v="-551356.5"/>
    <n v="-645182.83333333337"/>
    <n v="-7179236"/>
  </r>
  <r>
    <x v="0"/>
    <x v="0"/>
    <s v="USD"/>
    <x v="2"/>
    <x v="0"/>
    <n v="73003216"/>
    <n v="67583964"/>
    <n v="96747422"/>
    <n v="54707115"/>
    <n v="53295086"/>
    <n v="73831265"/>
    <n v="60633129"/>
    <n v="67453237"/>
    <n v="98780894"/>
    <n v="52687090"/>
    <n v="71258255"/>
    <n v="83507400"/>
    <x v="54"/>
    <x v="54"/>
    <n v="75622420"/>
    <n v="69150915"/>
    <n v="69861344.666666672"/>
    <n v="72386667.5"/>
    <n v="853488073"/>
  </r>
  <r>
    <x v="1"/>
    <x v="0"/>
    <s v="USD"/>
    <x v="2"/>
    <x v="0"/>
    <n v="-35434154"/>
    <n v="-33276599"/>
    <n v="-46411721"/>
    <n v="-25228351"/>
    <n v="-24803966"/>
    <n v="-34794166"/>
    <n v="-25081587"/>
    <n v="-32657990"/>
    <n v="-47301412"/>
    <n v="-23190677"/>
    <n v="-33853415"/>
    <n v="-41071028"/>
    <x v="55"/>
    <x v="55"/>
    <n v="-35013663"/>
    <n v="-32705040"/>
    <n v="-33324826.166666668"/>
    <n v="-33859351.5"/>
    <n v="-403105066"/>
  </r>
  <r>
    <x v="2"/>
    <x v="0"/>
    <s v="USD"/>
    <x v="2"/>
    <x v="0"/>
    <n v="-3225544"/>
    <n v="-3006614"/>
    <n v="-4716518"/>
    <n v="-2637046"/>
    <n v="-2192406"/>
    <n v="-3440909"/>
    <n v="-2564854"/>
    <n v="-3195750"/>
    <n v="-4621559"/>
    <n v="-2594599"/>
    <n v="-3474868"/>
    <n v="-3954659"/>
    <x v="56"/>
    <x v="56"/>
    <n v="-3460721"/>
    <n v="-3341375.3333333335"/>
    <n v="-3203172.8333333335"/>
    <n v="-3401048.1666666665"/>
    <n v="-39625326"/>
  </r>
  <r>
    <x v="3"/>
    <x v="0"/>
    <s v="USD"/>
    <x v="2"/>
    <x v="0"/>
    <n v="-8214482"/>
    <n v="-6991832"/>
    <n v="-9881604"/>
    <n v="-6021642"/>
    <n v="-5967905"/>
    <n v="-8792535"/>
    <n v="-6362428"/>
    <n v="-7854754"/>
    <n v="-10736101"/>
    <n v="-6185030"/>
    <n v="-8422442"/>
    <n v="-8853593"/>
    <x v="57"/>
    <x v="57"/>
    <n v="-8317761"/>
    <n v="-7820355"/>
    <n v="-7645000"/>
    <n v="-8069058"/>
    <n v="-94284348"/>
  </r>
  <r>
    <x v="4"/>
    <x v="0"/>
    <s v="USD"/>
    <x v="2"/>
    <x v="0"/>
    <n v="-812381"/>
    <n v="-823867"/>
    <n v="-1084164"/>
    <n v="-547555"/>
    <n v="-657107"/>
    <n v="-785991"/>
    <n v="-693944"/>
    <n v="-790029"/>
    <n v="-1063936"/>
    <n v="-528306"/>
    <n v="-837702"/>
    <n v="-949150"/>
    <x v="58"/>
    <x v="58"/>
    <n v="-849303"/>
    <n v="-771719.33333333337"/>
    <n v="-785177.5"/>
    <n v="-810511.16666666663"/>
    <n v="-9574132"/>
  </r>
  <r>
    <x v="5"/>
    <x v="0"/>
    <s v="USD"/>
    <x v="2"/>
    <x v="0"/>
    <n v="-3200785"/>
    <n v="-3236733"/>
    <n v="-4576715"/>
    <n v="-2677342"/>
    <n v="-2564086"/>
    <n v="-3201135"/>
    <n v="-2673923"/>
    <n v="-2759863"/>
    <n v="-4136323"/>
    <n v="-2161622"/>
    <n v="-2908571"/>
    <n v="-3459881"/>
    <x v="59"/>
    <x v="59"/>
    <n v="-3190036.3333333335"/>
    <n v="-2843358"/>
    <n v="-3242799.3333333335"/>
    <n v="-3016697.1666666665"/>
    <n v="-37556979"/>
  </r>
  <r>
    <x v="6"/>
    <x v="0"/>
    <s v="USD"/>
    <x v="2"/>
    <x v="0"/>
    <n v="-4510094"/>
    <n v="-4148358"/>
    <n v="-5977214"/>
    <n v="-2757866"/>
    <n v="-2721806"/>
    <n v="-3827683"/>
    <n v="-3316938"/>
    <n v="-3803865"/>
    <n v="-5738434"/>
    <n v="-3196559"/>
    <n v="-3787807"/>
    <n v="-4251787"/>
    <x v="60"/>
    <x v="60"/>
    <n v="-4286412.333333333"/>
    <n v="-3745384.3333333335"/>
    <n v="-3990503.5"/>
    <n v="-4015898.3333333335"/>
    <n v="-48038411"/>
  </r>
  <r>
    <x v="7"/>
    <x v="0"/>
    <s v="USD"/>
    <x v="2"/>
    <x v="0"/>
    <n v="-5157077"/>
    <n v="-4893590"/>
    <n v="-7177731"/>
    <n v="-4525995"/>
    <n v="-3788018"/>
    <n v="-5727447"/>
    <n v="-5302649"/>
    <n v="-5621094"/>
    <n v="-7901949"/>
    <n v="-4053787"/>
    <n v="-5484871"/>
    <n v="-5860902"/>
    <x v="61"/>
    <x v="61"/>
    <n v="-6275230.666666667"/>
    <n v="-5133186.666666667"/>
    <n v="-5211643"/>
    <n v="-5704208.666666667"/>
    <n v="-65495110"/>
  </r>
  <r>
    <x v="8"/>
    <x v="0"/>
    <s v="USD"/>
    <x v="2"/>
    <x v="0"/>
    <n v="-1561407"/>
    <n v="-1626403"/>
    <n v="-2267623"/>
    <n v="-1199024"/>
    <n v="-1272883"/>
    <n v="-1678802"/>
    <n v="-1497786"/>
    <n v="-1414558"/>
    <n v="-2426938"/>
    <n v="-1075041"/>
    <n v="-1500397"/>
    <n v="-1915308"/>
    <x v="62"/>
    <x v="62"/>
    <n v="-1779760.6666666667"/>
    <n v="-1496915.3333333333"/>
    <n v="-1601023.6666666667"/>
    <n v="-1638338"/>
    <n v="-19436170"/>
  </r>
  <r>
    <x v="0"/>
    <x v="1"/>
    <s v="USD"/>
    <x v="2"/>
    <x v="0"/>
    <n v="18250804"/>
    <n v="14868472.08"/>
    <n v="28056752.379999999"/>
    <n v="14223849.9"/>
    <n v="13323771.5"/>
    <n v="14766253"/>
    <n v="16977276.120000001"/>
    <n v="16188776.879999999"/>
    <n v="29634268.199999999"/>
    <n v="11064288.9"/>
    <n v="19952311.400000002"/>
    <n v="20041776"/>
    <x v="63"/>
    <x v="63"/>
    <n v="20933440.400000002"/>
    <n v="17019458.766666669"/>
    <n v="17248317.143333334"/>
    <n v="18976449.583333336"/>
    <n v="217348600.36000001"/>
  </r>
  <r>
    <x v="1"/>
    <x v="1"/>
    <s v="USD"/>
    <x v="2"/>
    <x v="0"/>
    <n v="-7843283"/>
    <n v="-6796938"/>
    <n v="-12240526"/>
    <n v="-6869228"/>
    <n v="-5372673"/>
    <n v="-6236231"/>
    <n v="-7200608"/>
    <n v="-6556026"/>
    <n v="-13129869"/>
    <n v="-4676077"/>
    <n v="-9364018"/>
    <n v="-9803799"/>
    <x v="64"/>
    <x v="64"/>
    <n v="-8962167.666666666"/>
    <n v="-7947964.666666667"/>
    <n v="-7559813.166666667"/>
    <n v="-8455066.166666666"/>
    <n v="-96089276"/>
  </r>
  <r>
    <x v="2"/>
    <x v="1"/>
    <s v="USD"/>
    <x v="2"/>
    <x v="0"/>
    <n v="-883645"/>
    <n v="-676768"/>
    <n v="-1122338"/>
    <n v="-683326"/>
    <n v="-609325"/>
    <n v="-684846"/>
    <n v="-753131"/>
    <n v="-685580"/>
    <n v="-1414587"/>
    <n v="-442590"/>
    <n v="-979960"/>
    <n v="-943903"/>
    <x v="65"/>
    <x v="65"/>
    <n v="-951099.33333333337"/>
    <n v="-788817.66666666663"/>
    <n v="-776708"/>
    <n v="-869958.5"/>
    <n v="-9879999"/>
  </r>
  <r>
    <x v="3"/>
    <x v="1"/>
    <s v="USD"/>
    <x v="2"/>
    <x v="0"/>
    <n v="-2008709"/>
    <n v="-1487720"/>
    <n v="-3285627"/>
    <n v="-1508088"/>
    <n v="-1391093"/>
    <n v="-1775032"/>
    <n v="-2004898"/>
    <n v="-1838656"/>
    <n v="-3448390"/>
    <n v="-1361565"/>
    <n v="-2442401"/>
    <n v="-2495975"/>
    <x v="66"/>
    <x v="66"/>
    <n v="-2430648"/>
    <n v="-2099980.3333333335"/>
    <n v="-1909378.1666666667"/>
    <n v="-2265314.1666666665"/>
    <n v="-25048154"/>
  </r>
  <r>
    <x v="4"/>
    <x v="1"/>
    <s v="USD"/>
    <x v="2"/>
    <x v="0"/>
    <n v="-219648"/>
    <n v="-183425"/>
    <n v="-341821"/>
    <n v="-173916"/>
    <n v="-154994"/>
    <n v="-154234"/>
    <n v="-197334"/>
    <n v="-175394"/>
    <n v="-313187"/>
    <n v="-112737"/>
    <n v="-237479"/>
    <n v="-203441"/>
    <x v="67"/>
    <x v="67"/>
    <n v="-228638.33333333334"/>
    <n v="-184552.33333333334"/>
    <n v="-204673"/>
    <n v="-206595.33333333334"/>
    <n v="-2467610"/>
  </r>
  <r>
    <x v="5"/>
    <x v="1"/>
    <s v="USD"/>
    <x v="2"/>
    <x v="0"/>
    <n v="-878705"/>
    <n v="-691557"/>
    <n v="-1382445"/>
    <n v="-644432"/>
    <n v="-585524"/>
    <n v="-704915"/>
    <n v="-777313"/>
    <n v="-745066"/>
    <n v="-1466348"/>
    <n v="-520870"/>
    <n v="-799241"/>
    <n v="-926859"/>
    <x v="68"/>
    <x v="68"/>
    <n v="-996242.33333333337"/>
    <n v="-748990"/>
    <n v="-814596.33333333337"/>
    <n v="-872616.16666666663"/>
    <n v="-10123275"/>
  </r>
  <r>
    <x v="6"/>
    <x v="1"/>
    <s v="USD"/>
    <x v="2"/>
    <x v="0"/>
    <n v="-1101772"/>
    <n v="-896778"/>
    <n v="-1443616"/>
    <n v="-741177"/>
    <n v="-698199"/>
    <n v="-899590"/>
    <n v="-965921"/>
    <n v="-952907"/>
    <n v="-1522010"/>
    <n v="-581521"/>
    <n v="-1167492"/>
    <n v="-1042503"/>
    <x v="69"/>
    <x v="69"/>
    <n v="-1146946"/>
    <n v="-930505.33333333337"/>
    <n v="-963522"/>
    <n v="-1038725.6666666666"/>
    <n v="-12013486"/>
  </r>
  <r>
    <x v="7"/>
    <x v="1"/>
    <s v="USD"/>
    <x v="2"/>
    <x v="0"/>
    <n v="-1592251"/>
    <n v="-1260716"/>
    <n v="-2347593"/>
    <n v="-1012501"/>
    <n v="-1124904"/>
    <n v="-1261974"/>
    <n v="-1354606"/>
    <n v="-1335325"/>
    <n v="-2087610"/>
    <n v="-780627"/>
    <n v="-1615540"/>
    <n v="-1677444"/>
    <x v="70"/>
    <x v="70"/>
    <n v="-1592513.6666666667"/>
    <n v="-1357870.3333333333"/>
    <n v="-1433323.1666666667"/>
    <n v="-1475192"/>
    <n v="-17451091"/>
  </r>
  <r>
    <x v="8"/>
    <x v="1"/>
    <s v="USD"/>
    <x v="2"/>
    <x v="0"/>
    <n v="-451604"/>
    <n v="-299487"/>
    <n v="-598692"/>
    <n v="-290908"/>
    <n v="-275494"/>
    <n v="-315325"/>
    <n v="-362086"/>
    <n v="-403555"/>
    <n v="-723809"/>
    <n v="-246577"/>
    <n v="-423325"/>
    <n v="-404866"/>
    <x v="71"/>
    <x v="71"/>
    <n v="-496483.33333333331"/>
    <n v="-358256"/>
    <n v="-371918.33333333331"/>
    <n v="-427369.66666666669"/>
    <n v="-4795728"/>
  </r>
  <r>
    <x v="0"/>
    <x v="2"/>
    <s v="USD"/>
    <x v="2"/>
    <x v="0"/>
    <n v="25551125.599999998"/>
    <n v="27033585.600000001"/>
    <n v="35796546.140000001"/>
    <n v="18053347.949999999"/>
    <n v="17054427.52"/>
    <n v="27317568.050000001"/>
    <n v="18796269.989999998"/>
    <n v="20235971.099999998"/>
    <n v="32597695.020000003"/>
    <n v="20547965.100000001"/>
    <n v="28503302"/>
    <n v="33402960"/>
    <x v="72"/>
    <x v="72"/>
    <n v="23876645.370000001"/>
    <n v="27484742.366666663"/>
    <n v="25134433.47666667"/>
    <n v="25680693.868333336"/>
    <n v="304890764.07000005"/>
  </r>
  <r>
    <x v="1"/>
    <x v="2"/>
    <s v="USD"/>
    <x v="2"/>
    <x v="0"/>
    <n v="-12281785"/>
    <n v="-11806223"/>
    <n v="-16195590"/>
    <n v="-8716303"/>
    <n v="-7594755"/>
    <n v="-12346026"/>
    <n v="-8571654"/>
    <n v="-8792279"/>
    <n v="-13697258"/>
    <n v="-9660014"/>
    <n v="-12192298"/>
    <n v="-13616846"/>
    <x v="73"/>
    <x v="73"/>
    <n v="-10353730.333333334"/>
    <n v="-11823052.666666666"/>
    <n v="-11490113.666666666"/>
    <n v="-11088391.5"/>
    <n v="-135471031"/>
  </r>
  <r>
    <x v="2"/>
    <x v="2"/>
    <s v="USD"/>
    <x v="2"/>
    <x v="0"/>
    <n v="-1071411"/>
    <n v="-1096480"/>
    <n v="-1629789"/>
    <n v="-758301"/>
    <n v="-754325"/>
    <n v="-1304916"/>
    <n v="-823868"/>
    <n v="-817673"/>
    <n v="-1590942"/>
    <n v="-938741"/>
    <n v="-1163913"/>
    <n v="-1561563"/>
    <x v="74"/>
    <x v="74"/>
    <n v="-1077494.3333333333"/>
    <n v="-1221405.6666666667"/>
    <n v="-1102537"/>
    <n v="-1149450"/>
    <n v="-13511922"/>
  </r>
  <r>
    <x v="3"/>
    <x v="2"/>
    <s v="USD"/>
    <x v="2"/>
    <x v="0"/>
    <n v="-2862315"/>
    <n v="-2916140"/>
    <n v="-3680507"/>
    <n v="-2237785"/>
    <n v="-2017248"/>
    <n v="-2969483"/>
    <n v="-1933361"/>
    <n v="-2483806"/>
    <n v="-3462148"/>
    <n v="-2092959"/>
    <n v="-3143791"/>
    <n v="-3950404"/>
    <x v="75"/>
    <x v="75"/>
    <n v="-2626438.3333333335"/>
    <n v="-3062384.6666666665"/>
    <n v="-2780579.6666666665"/>
    <n v="-2844411.5"/>
    <n v="-33749947"/>
  </r>
  <r>
    <x v="4"/>
    <x v="2"/>
    <s v="USD"/>
    <x v="2"/>
    <x v="0"/>
    <n v="-295032"/>
    <n v="-281721"/>
    <n v="-360010"/>
    <n v="-215094"/>
    <n v="-177449"/>
    <n v="-277921"/>
    <n v="-210549"/>
    <n v="-251945"/>
    <n v="-394839"/>
    <n v="-241749"/>
    <n v="-339129"/>
    <n v="-403062"/>
    <x v="76"/>
    <x v="76"/>
    <n v="-285777.66666666669"/>
    <n v="-327980"/>
    <n v="-267871.16666666669"/>
    <n v="-306878.83333333331"/>
    <n v="-3448500"/>
  </r>
  <r>
    <x v="5"/>
    <x v="2"/>
    <s v="USD"/>
    <x v="2"/>
    <x v="0"/>
    <n v="-1184703"/>
    <n v="-1206612"/>
    <n v="-1706514"/>
    <n v="-787069"/>
    <n v="-719494"/>
    <n v="-1217784"/>
    <n v="-802138"/>
    <n v="-1010960"/>
    <n v="-1342224"/>
    <n v="-929984"/>
    <n v="-1347763"/>
    <n v="-1538947"/>
    <x v="77"/>
    <x v="77"/>
    <n v="-1051774"/>
    <n v="-1272231.3333333333"/>
    <n v="-1137029.3333333333"/>
    <n v="-1162002.6666666667"/>
    <n v="-13794192"/>
  </r>
  <r>
    <x v="6"/>
    <x v="2"/>
    <s v="USD"/>
    <x v="2"/>
    <x v="0"/>
    <n v="-1396550"/>
    <n v="-1412122"/>
    <n v="-1960177"/>
    <n v="-1021805"/>
    <n v="-1016393"/>
    <n v="-1460281"/>
    <n v="-1158758"/>
    <n v="-1212490"/>
    <n v="-1926307"/>
    <n v="-1095283"/>
    <n v="-1655140"/>
    <n v="-2087346"/>
    <x v="78"/>
    <x v="78"/>
    <n v="-1432518.3333333333"/>
    <n v="-1612589.6666666667"/>
    <n v="-1377888"/>
    <n v="-1522554"/>
    <n v="-17402652"/>
  </r>
  <r>
    <x v="7"/>
    <x v="2"/>
    <s v="USD"/>
    <x v="2"/>
    <x v="0"/>
    <n v="-2055703"/>
    <n v="-1910219"/>
    <n v="-2832136"/>
    <n v="-1380565"/>
    <n v="-1364825"/>
    <n v="-2260644"/>
    <n v="-1615169"/>
    <n v="-1655450"/>
    <n v="-2372522"/>
    <n v="-1789944"/>
    <n v="-2194746"/>
    <n v="-2825224"/>
    <x v="79"/>
    <x v="79"/>
    <n v="-1881047"/>
    <n v="-2269971.3333333335"/>
    <n v="-1967348.6666666667"/>
    <n v="-2075509.1666666667"/>
    <n v="-24257147"/>
  </r>
  <r>
    <x v="8"/>
    <x v="2"/>
    <s v="USD"/>
    <x v="2"/>
    <x v="0"/>
    <n v="-551509"/>
    <n v="-553460"/>
    <n v="-858779"/>
    <n v="-444914"/>
    <n v="-346671"/>
    <n v="-561327"/>
    <n v="-421945"/>
    <n v="-459673"/>
    <n v="-699116"/>
    <n v="-436835"/>
    <n v="-646474"/>
    <n v="-790325"/>
    <x v="80"/>
    <x v="80"/>
    <n v="-526911.33333333337"/>
    <n v="-624544.66666666663"/>
    <n v="-552776.66666666663"/>
    <n v="-575728"/>
    <n v="-6771028"/>
  </r>
  <r>
    <x v="0"/>
    <x v="0"/>
    <s v="USD"/>
    <x v="3"/>
    <x v="0"/>
    <n v="56564696"/>
    <n v="53003500"/>
    <n v="57123654"/>
    <n v="51517884"/>
    <n v="86240365"/>
    <n v="83822589"/>
    <n v="99534990"/>
    <n v="56551959"/>
    <n v="75595351"/>
    <n v="87960046"/>
    <n v="75992432"/>
    <n v="87753553"/>
    <x v="81"/>
    <x v="81"/>
    <n v="77227433.333333328"/>
    <n v="83902010.333333328"/>
    <n v="64712114.666666664"/>
    <n v="80564721.833333328"/>
    <n v="871661019"/>
  </r>
  <r>
    <x v="1"/>
    <x v="0"/>
    <s v="USD"/>
    <x v="3"/>
    <x v="0"/>
    <n v="-26025524"/>
    <n v="-24023570"/>
    <n v="-23452691"/>
    <n v="-24109262"/>
    <n v="-38340811"/>
    <n v="-34138458"/>
    <n v="-48369463"/>
    <n v="-26510883"/>
    <n v="-31307040"/>
    <n v="-36132005"/>
    <n v="-37770955"/>
    <n v="-35668763"/>
    <x v="82"/>
    <x v="82"/>
    <n v="-35395795.333333336"/>
    <n v="-36523907.666666664"/>
    <n v="-28348386"/>
    <n v="-35959851.5"/>
    <n v="-385849425"/>
  </r>
  <r>
    <x v="2"/>
    <x v="0"/>
    <s v="USD"/>
    <x v="3"/>
    <x v="0"/>
    <n v="-2693681"/>
    <n v="-2344026"/>
    <n v="-2342553"/>
    <n v="-2075015"/>
    <n v="-3959339"/>
    <n v="-3442089"/>
    <n v="-4021826"/>
    <n v="-2656419"/>
    <n v="-3439053"/>
    <n v="-3864192"/>
    <n v="-3553160"/>
    <n v="-4368917"/>
    <x v="83"/>
    <x v="83"/>
    <n v="-3372432.6666666665"/>
    <n v="-3928756.3333333335"/>
    <n v="-2809450.5"/>
    <n v="-3650594.5"/>
    <n v="-38760270"/>
  </r>
  <r>
    <x v="3"/>
    <x v="0"/>
    <s v="USD"/>
    <x v="3"/>
    <x v="0"/>
    <n v="-6107421"/>
    <n v="-5810585"/>
    <n v="-7021257"/>
    <n v="-6051373"/>
    <n v="-10773242"/>
    <n v="-9081939"/>
    <n v="-10994327"/>
    <n v="-6548834"/>
    <n v="-7861085"/>
    <n v="-9613130"/>
    <n v="-9183322"/>
    <n v="-9278911"/>
    <x v="84"/>
    <x v="84"/>
    <n v="-8468082"/>
    <n v="-9358454.333333334"/>
    <n v="-7474302.833333333"/>
    <n v="-8913268.166666666"/>
    <n v="-98325426"/>
  </r>
  <r>
    <x v="4"/>
    <x v="0"/>
    <s v="USD"/>
    <x v="3"/>
    <x v="0"/>
    <n v="-587893"/>
    <n v="-545279"/>
    <n v="-588026"/>
    <n v="-545095"/>
    <n v="-985449"/>
    <n v="-855026"/>
    <n v="-1098610"/>
    <n v="-701066"/>
    <n v="-809897"/>
    <n v="-1016017"/>
    <n v="-880356"/>
    <n v="-987089"/>
    <x v="85"/>
    <x v="85"/>
    <n v="-869857.66666666663"/>
    <n v="-961154"/>
    <n v="-684461.33333333337"/>
    <n v="-915505.83333333337"/>
    <n v="-9599803"/>
  </r>
  <r>
    <x v="5"/>
    <x v="0"/>
    <s v="USD"/>
    <x v="3"/>
    <x v="0"/>
    <n v="-2724738"/>
    <n v="-2462961"/>
    <n v="-2377917"/>
    <n v="-2391429"/>
    <n v="-4192334"/>
    <n v="-3632483"/>
    <n v="-3981861"/>
    <n v="-2692169"/>
    <n v="-3621911"/>
    <n v="-3866225"/>
    <n v="-3114375"/>
    <n v="-3960801"/>
    <x v="86"/>
    <x v="86"/>
    <n v="-3431980.3333333335"/>
    <n v="-3647133.6666666665"/>
    <n v="-2963643.6666666665"/>
    <n v="-3539557"/>
    <n v="-39019204"/>
  </r>
  <r>
    <x v="6"/>
    <x v="0"/>
    <s v="USD"/>
    <x v="3"/>
    <x v="0"/>
    <n v="-3196353"/>
    <n v="-3030650"/>
    <n v="-3299636"/>
    <n v="-2687879"/>
    <n v="-5147180"/>
    <n v="-4667697"/>
    <n v="-5350859"/>
    <n v="-3211296"/>
    <n v="-4194381"/>
    <n v="-5144107"/>
    <n v="-3882597"/>
    <n v="-4467813"/>
    <x v="87"/>
    <x v="87"/>
    <n v="-4252178.666666667"/>
    <n v="-4498172.333333333"/>
    <n v="-3671565.8333333335"/>
    <n v="-4375175.5"/>
    <n v="-48280448"/>
  </r>
  <r>
    <x v="7"/>
    <x v="0"/>
    <s v="USD"/>
    <x v="3"/>
    <x v="0"/>
    <n v="-4765178"/>
    <n v="-3830881"/>
    <n v="-4742612"/>
    <n v="-4411760"/>
    <n v="-7247016"/>
    <n v="-7070792"/>
    <n v="-7460187"/>
    <n v="-4155646"/>
    <n v="-6058210"/>
    <n v="-6830492"/>
    <n v="-5760591"/>
    <n v="-7218683"/>
    <x v="88"/>
    <x v="88"/>
    <n v="-5891347.666666667"/>
    <n v="-6603255.333333333"/>
    <n v="-5344706.5"/>
    <n v="-6247301.5"/>
    <n v="-69552048"/>
  </r>
  <r>
    <x v="8"/>
    <x v="0"/>
    <s v="USD"/>
    <x v="3"/>
    <x v="0"/>
    <n v="-1373322"/>
    <n v="-1152623"/>
    <n v="-1366324"/>
    <n v="-1216887"/>
    <n v="-1771647"/>
    <n v="-1846409"/>
    <n v="-2254182"/>
    <n v="-1313623"/>
    <n v="-1753534"/>
    <n v="-1859575"/>
    <n v="-1782794"/>
    <n v="-2038375"/>
    <x v="89"/>
    <x v="89"/>
    <n v="-1773779.6666666667"/>
    <n v="-1893581.3333333333"/>
    <n v="-1454535.3333333333"/>
    <n v="-1833680.5"/>
    <n v="-19729295"/>
  </r>
  <r>
    <x v="0"/>
    <x v="1"/>
    <s v="USD"/>
    <x v="3"/>
    <x v="0"/>
    <n v="13575527.039999999"/>
    <n v="13250875"/>
    <n v="12567203.880000001"/>
    <n v="11849113.32"/>
    <n v="17248073"/>
    <n v="22632099.030000001"/>
    <n v="29860497"/>
    <n v="11875911.389999999"/>
    <n v="21166698.280000001"/>
    <n v="21110411.039999999"/>
    <n v="18998108"/>
    <n v="20183317.190000001"/>
    <x v="90"/>
    <x v="90"/>
    <n v="20967702.223333333"/>
    <n v="20097278.743333336"/>
    <n v="15187148.545000002"/>
    <n v="20532490.483333334"/>
    <n v="214317834.16999999"/>
  </r>
  <r>
    <x v="1"/>
    <x v="1"/>
    <s v="USD"/>
    <x v="3"/>
    <x v="0"/>
    <n v="-6729976"/>
    <n v="-6401417"/>
    <n v="-5214635"/>
    <n v="-5538678"/>
    <n v="-8186261"/>
    <n v="-10063433"/>
    <n v="-14362489"/>
    <n v="-5530666"/>
    <n v="-10502083"/>
    <n v="-10387292"/>
    <n v="-7767663"/>
    <n v="-9444026"/>
    <x v="91"/>
    <x v="91"/>
    <n v="-10131746"/>
    <n v="-9199660.333333334"/>
    <n v="-7022400"/>
    <n v="-9665703.166666666"/>
    <n v="-100128619"/>
  </r>
  <r>
    <x v="2"/>
    <x v="1"/>
    <s v="USD"/>
    <x v="3"/>
    <x v="0"/>
    <n v="-573757"/>
    <n v="-581423"/>
    <n v="-551830"/>
    <n v="-577052"/>
    <n v="-788385"/>
    <n v="-946266"/>
    <n v="-1320510"/>
    <n v="-513412"/>
    <n v="-965560"/>
    <n v="-992444"/>
    <n v="-880529"/>
    <n v="-838505"/>
    <x v="92"/>
    <x v="92"/>
    <n v="-933160.66666666663"/>
    <n v="-903826"/>
    <n v="-669785.5"/>
    <n v="-918493.33333333337"/>
    <n v="-9529673"/>
  </r>
  <r>
    <x v="3"/>
    <x v="1"/>
    <s v="USD"/>
    <x v="3"/>
    <x v="0"/>
    <n v="-1568759"/>
    <n v="-1452547"/>
    <n v="-1515316"/>
    <n v="-1374790"/>
    <n v="-1918417"/>
    <n v="-2647780"/>
    <n v="-3326590"/>
    <n v="-1280946"/>
    <n v="-2625789"/>
    <n v="-2383045"/>
    <n v="-2237769"/>
    <n v="-2381177"/>
    <x v="93"/>
    <x v="93"/>
    <n v="-2411108.3333333335"/>
    <n v="-2333997"/>
    <n v="-1746268.1666666667"/>
    <n v="-2372552.6666666665"/>
    <n v="-24712925"/>
  </r>
  <r>
    <x v="4"/>
    <x v="1"/>
    <s v="USD"/>
    <x v="3"/>
    <x v="0"/>
    <n v="-158356"/>
    <n v="-153332"/>
    <n v="-156029"/>
    <n v="-135853"/>
    <n v="-212057"/>
    <n v="-251822"/>
    <n v="-317201"/>
    <n v="-144379"/>
    <n v="-235638"/>
    <n v="-237761"/>
    <n v="-194390"/>
    <n v="-241255"/>
    <x v="94"/>
    <x v="94"/>
    <n v="-232406"/>
    <n v="-224468.66666666666"/>
    <n v="-177908.16666666666"/>
    <n v="-228437.33333333334"/>
    <n v="-2438073"/>
  </r>
  <r>
    <x v="5"/>
    <x v="1"/>
    <s v="USD"/>
    <x v="3"/>
    <x v="0"/>
    <n v="-628560"/>
    <n v="-607225"/>
    <n v="-605967"/>
    <n v="-523211"/>
    <n v="-761411"/>
    <n v="-942950"/>
    <n v="-1259315"/>
    <n v="-593077"/>
    <n v="-932114"/>
    <n v="-888540"/>
    <n v="-848637"/>
    <n v="-811089"/>
    <x v="95"/>
    <x v="95"/>
    <n v="-928168.66666666663"/>
    <n v="-849422"/>
    <n v="-678220.66666666663"/>
    <n v="-888795.33333333337"/>
    <n v="-9402096"/>
  </r>
  <r>
    <x v="6"/>
    <x v="1"/>
    <s v="USD"/>
    <x v="3"/>
    <x v="0"/>
    <n v="-840546"/>
    <n v="-680213"/>
    <n v="-638286"/>
    <n v="-639841"/>
    <n v="-1072470"/>
    <n v="-1382250"/>
    <n v="-1632544"/>
    <n v="-636013"/>
    <n v="-1152236"/>
    <n v="-1315230"/>
    <n v="-1048976"/>
    <n v="-1063853"/>
    <x v="96"/>
    <x v="96"/>
    <n v="-1140264.3333333333"/>
    <n v="-1142686.3333333333"/>
    <n v="-875601"/>
    <n v="-1141475.3333333333"/>
    <n v="-12102458"/>
  </r>
  <r>
    <x v="7"/>
    <x v="1"/>
    <s v="USD"/>
    <x v="3"/>
    <x v="0"/>
    <n v="-1050093"/>
    <n v="-1048268"/>
    <n v="-966784"/>
    <n v="-928678"/>
    <n v="-1460786"/>
    <n v="-1852892"/>
    <n v="-2327627"/>
    <n v="-836034"/>
    <n v="-1595638"/>
    <n v="-1616163"/>
    <n v="-1534232"/>
    <n v="-1707959"/>
    <x v="97"/>
    <x v="97"/>
    <n v="-1586433"/>
    <n v="-1619451.3333333333"/>
    <n v="-1217916.8333333333"/>
    <n v="-1602942.1666666667"/>
    <n v="-16925154"/>
  </r>
  <r>
    <x v="8"/>
    <x v="1"/>
    <s v="USD"/>
    <x v="3"/>
    <x v="0"/>
    <n v="-275227"/>
    <n v="-327777"/>
    <n v="-292639"/>
    <n v="-286019"/>
    <n v="-377546"/>
    <n v="-453403"/>
    <n v="-714292"/>
    <n v="-263464"/>
    <n v="-517575"/>
    <n v="-425453"/>
    <n v="-389907"/>
    <n v="-456591"/>
    <x v="98"/>
    <x v="98"/>
    <n v="-498443.66666666669"/>
    <n v="-423983.66666666669"/>
    <n v="-335435.16666666669"/>
    <n v="-461213.66666666669"/>
    <n v="-4779893"/>
  </r>
  <r>
    <x v="0"/>
    <x v="2"/>
    <s v="USD"/>
    <x v="3"/>
    <x v="0"/>
    <n v="16969408.800000001"/>
    <n v="20671365"/>
    <n v="21706988.52"/>
    <n v="16485722.880000001"/>
    <n v="33633742.350000001"/>
    <n v="25985002.59"/>
    <n v="30855846.899999999"/>
    <n v="22620783.600000001"/>
    <n v="30238140.400000002"/>
    <n v="33424817.48"/>
    <n v="28877124.16"/>
    <n v="31591279.079999998"/>
    <x v="99"/>
    <x v="99"/>
    <n v="27904923.633333337"/>
    <n v="31297740.239999998"/>
    <n v="22575371.689999998"/>
    <n v="29601331.936666667"/>
    <n v="313060221.75999999"/>
  </r>
  <r>
    <x v="1"/>
    <x v="2"/>
    <s v="USD"/>
    <x v="3"/>
    <x v="0"/>
    <n v="-7450571"/>
    <n v="-10294064"/>
    <n v="-9221253"/>
    <n v="-7725376"/>
    <n v="-13917348"/>
    <n v="-12519321"/>
    <n v="-13571742"/>
    <n v="-9837654"/>
    <n v="-12678165"/>
    <n v="-16340698"/>
    <n v="-12993746"/>
    <n v="-13172331"/>
    <x v="100"/>
    <x v="100"/>
    <n v="-12029187"/>
    <n v="-14168925"/>
    <n v="-10187988.833333334"/>
    <n v="-13099056"/>
    <n v="-139722269"/>
  </r>
  <r>
    <x v="2"/>
    <x v="2"/>
    <s v="USD"/>
    <x v="3"/>
    <x v="0"/>
    <n v="-715290"/>
    <n v="-904129"/>
    <n v="-931252"/>
    <n v="-711157"/>
    <n v="-1659270"/>
    <n v="-1221659"/>
    <n v="-1350283"/>
    <n v="-929404"/>
    <n v="-1347979"/>
    <n v="-1470024"/>
    <n v="-1389785"/>
    <n v="-1287585"/>
    <x v="101"/>
    <x v="101"/>
    <n v="-1209222"/>
    <n v="-1382464.6666666667"/>
    <n v="-1023792.8333333334"/>
    <n v="-1295843.3333333333"/>
    <n v="-13917817"/>
  </r>
  <r>
    <x v="3"/>
    <x v="2"/>
    <s v="USD"/>
    <x v="3"/>
    <x v="0"/>
    <n v="-1988528"/>
    <n v="-2459353"/>
    <n v="-2709458"/>
    <n v="-2003559"/>
    <n v="-3552022"/>
    <n v="-2709456"/>
    <n v="-3252981"/>
    <n v="-2779126"/>
    <n v="-3172400"/>
    <n v="-3896025"/>
    <n v="-3318030"/>
    <n v="-3813684"/>
    <x v="102"/>
    <x v="102"/>
    <n v="-3068169"/>
    <n v="-3675913"/>
    <n v="-2570396"/>
    <n v="-3372041"/>
    <n v="-35654622"/>
  </r>
  <r>
    <x v="4"/>
    <x v="2"/>
    <s v="USD"/>
    <x v="3"/>
    <x v="0"/>
    <n v="-205282"/>
    <n v="-225837"/>
    <n v="-227747"/>
    <n v="-169757"/>
    <n v="-347847"/>
    <n v="-269530"/>
    <n v="-324152"/>
    <n v="-253011"/>
    <n v="-324488"/>
    <n v="-370035"/>
    <n v="-330614"/>
    <n v="-360629"/>
    <x v="103"/>
    <x v="103"/>
    <n v="-300550.33333333331"/>
    <n v="-353759.33333333331"/>
    <n v="-241000"/>
    <n v="-327154.83333333331"/>
    <n v="-3408929"/>
  </r>
  <r>
    <x v="5"/>
    <x v="2"/>
    <s v="USD"/>
    <x v="3"/>
    <x v="0"/>
    <n v="-723600"/>
    <n v="-1004867"/>
    <n v="-965808"/>
    <n v="-689206"/>
    <n v="-1499915"/>
    <n v="-1141605"/>
    <n v="-1507171"/>
    <n v="-1075555"/>
    <n v="-1237536"/>
    <n v="-1515831"/>
    <n v="-1394273"/>
    <n v="-1442698"/>
    <x v="104"/>
    <x v="104"/>
    <n v="-1273420.6666666667"/>
    <n v="-1450934"/>
    <n v="-1004166.8333333334"/>
    <n v="-1362177.3333333333"/>
    <n v="-14198065"/>
  </r>
  <r>
    <x v="6"/>
    <x v="2"/>
    <s v="USD"/>
    <x v="3"/>
    <x v="0"/>
    <n v="-1017910"/>
    <n v="-1145770"/>
    <n v="-1136471"/>
    <n v="-873995"/>
    <n v="-1914496"/>
    <n v="-1546855"/>
    <n v="-1592349"/>
    <n v="-1318910"/>
    <n v="-1733965"/>
    <n v="-2010672"/>
    <n v="-1596932"/>
    <n v="-1693505"/>
    <x v="105"/>
    <x v="105"/>
    <n v="-1548408"/>
    <n v="-1767036.3333333333"/>
    <n v="-1272582.8333333333"/>
    <n v="-1657722.1666666667"/>
    <n v="-17581830"/>
  </r>
  <r>
    <x v="7"/>
    <x v="2"/>
    <s v="USD"/>
    <x v="3"/>
    <x v="0"/>
    <n v="-1206195"/>
    <n v="-1591750"/>
    <n v="-1622068"/>
    <n v="-1226905"/>
    <n v="-2863033"/>
    <n v="-2160356"/>
    <n v="-2268443"/>
    <n v="-1907784"/>
    <n v="-2503681"/>
    <n v="-2409168"/>
    <n v="-2141293"/>
    <n v="-2275942"/>
    <x v="106"/>
    <x v="106"/>
    <n v="-2226636"/>
    <n v="-2275467.6666666665"/>
    <n v="-1778384.5"/>
    <n v="-2251051.8333333335"/>
    <n v="-24176618"/>
  </r>
  <r>
    <x v="8"/>
    <x v="2"/>
    <s v="USD"/>
    <x v="3"/>
    <x v="0"/>
    <n v="-361779"/>
    <n v="-465522"/>
    <n v="-435154"/>
    <n v="-387703"/>
    <n v="-771709"/>
    <n v="-598031"/>
    <n v="-742056"/>
    <n v="-491851"/>
    <n v="-630665"/>
    <n v="-803064"/>
    <n v="-602653"/>
    <n v="-683941"/>
    <x v="107"/>
    <x v="107"/>
    <n v="-621524"/>
    <n v="-696552.66666666663"/>
    <n v="-503316.33333333331"/>
    <n v="-659038.33333333337"/>
    <n v="-6974128"/>
  </r>
  <r>
    <x v="0"/>
    <x v="0"/>
    <s v="USD"/>
    <x v="4"/>
    <x v="0"/>
    <n v="81655883"/>
    <n v="83561516"/>
    <n v="61969697"/>
    <n v="63610791"/>
    <n v="86214061"/>
    <n v="90524362"/>
    <n v="96670862"/>
    <n v="98454552"/>
    <n v="87844733"/>
    <n v="87853084"/>
    <n v="51372015"/>
    <n v="84700526"/>
    <x v="108"/>
    <x v="108"/>
    <n v="94323382.333333328"/>
    <n v="74641875"/>
    <n v="77922718.333333328"/>
    <n v="84482628.666666672"/>
    <n v="974432082"/>
  </r>
  <r>
    <x v="1"/>
    <x v="0"/>
    <s v="USD"/>
    <x v="4"/>
    <x v="0"/>
    <n v="-38152005"/>
    <n v="-36699482"/>
    <n v="-26110465"/>
    <n v="-26145811"/>
    <n v="-40139858"/>
    <n v="-39539223"/>
    <n v="-44836102"/>
    <n v="-40988911"/>
    <n v="-41450728"/>
    <n v="-39579231"/>
    <n v="-22047375"/>
    <n v="-40435685"/>
    <x v="109"/>
    <x v="109"/>
    <n v="-42425247"/>
    <n v="-34020763.666666664"/>
    <n v="-34464474"/>
    <n v="-38223005.333333336"/>
    <n v="-436124876"/>
  </r>
  <r>
    <x v="2"/>
    <x v="0"/>
    <s v="USD"/>
    <x v="4"/>
    <x v="0"/>
    <n v="-3341830"/>
    <n v="-3367712"/>
    <n v="-3012406"/>
    <n v="-2916215"/>
    <n v="-3678680"/>
    <n v="-4445902"/>
    <n v="-4606371"/>
    <n v="-4440472"/>
    <n v="-3909828"/>
    <n v="-3623312"/>
    <n v="-2189989"/>
    <n v="-3526159"/>
    <x v="110"/>
    <x v="110"/>
    <n v="-4318890.333333333"/>
    <n v="-3113153.3333333335"/>
    <n v="-3460457.5"/>
    <n v="-3716021.8333333335"/>
    <n v="-43058876"/>
  </r>
  <r>
    <x v="3"/>
    <x v="0"/>
    <s v="USD"/>
    <x v="4"/>
    <x v="0"/>
    <n v="-8921600"/>
    <n v="-9786168"/>
    <n v="-7486614"/>
    <n v="-7556025"/>
    <n v="-9181290"/>
    <n v="-9459380"/>
    <n v="-9844151"/>
    <n v="-11206389"/>
    <n v="-9392546"/>
    <n v="-10596859"/>
    <n v="-6122880"/>
    <n v="-9147690"/>
    <x v="111"/>
    <x v="111"/>
    <n v="-10147695.333333334"/>
    <n v="-8622476.333333334"/>
    <n v="-8731846.166666666"/>
    <n v="-9385085.833333334"/>
    <n v="-108701592"/>
  </r>
  <r>
    <x v="4"/>
    <x v="0"/>
    <s v="USD"/>
    <x v="4"/>
    <x v="0"/>
    <n v="-818929"/>
    <n v="-966024"/>
    <n v="-654648"/>
    <n v="-664349"/>
    <n v="-946095"/>
    <n v="-942468"/>
    <n v="-1062404"/>
    <n v="-1074006"/>
    <n v="-1051917"/>
    <n v="-1038774"/>
    <n v="-587646"/>
    <n v="-958050"/>
    <x v="112"/>
    <x v="112"/>
    <n v="-1062775.6666666667"/>
    <n v="-861490"/>
    <n v="-832085.5"/>
    <n v="-962132.83333333337"/>
    <n v="-10765310"/>
  </r>
  <r>
    <x v="5"/>
    <x v="0"/>
    <s v="USD"/>
    <x v="4"/>
    <x v="0"/>
    <n v="-3683094"/>
    <n v="-4113810"/>
    <n v="-2921017"/>
    <n v="-2963375"/>
    <n v="-4130479"/>
    <n v="-3623041"/>
    <n v="-4437334"/>
    <n v="-4585982"/>
    <n v="-3983309"/>
    <n v="-3581303"/>
    <n v="-2334662"/>
    <n v="-3982432"/>
    <x v="113"/>
    <x v="113"/>
    <n v="-4335541.666666667"/>
    <n v="-3299465.6666666665"/>
    <n v="-3572469.3333333335"/>
    <n v="-3817503.6666666665"/>
    <n v="-44339838"/>
  </r>
  <r>
    <x v="6"/>
    <x v="0"/>
    <s v="USD"/>
    <x v="4"/>
    <x v="0"/>
    <n v="-4657393"/>
    <n v="-4809923"/>
    <n v="-3513189"/>
    <n v="-3762203"/>
    <n v="-4709694"/>
    <n v="-4861754"/>
    <n v="-6015899"/>
    <n v="-6024947"/>
    <n v="-4995099"/>
    <n v="-4476716"/>
    <n v="-3081661"/>
    <n v="-4598465"/>
    <x v="114"/>
    <x v="114"/>
    <n v="-5678648.333333333"/>
    <n v="-4052280.6666666665"/>
    <n v="-4385692.666666667"/>
    <n v="-4865464.5"/>
    <n v="-55506943"/>
  </r>
  <r>
    <x v="7"/>
    <x v="0"/>
    <s v="USD"/>
    <x v="4"/>
    <x v="0"/>
    <n v="-6635711"/>
    <n v="-6811558"/>
    <n v="-5169120"/>
    <n v="-4461078"/>
    <n v="-6428260"/>
    <n v="-7226569"/>
    <n v="-7271478"/>
    <n v="-7234272"/>
    <n v="-7651080"/>
    <n v="-7315956"/>
    <n v="-4150345"/>
    <n v="-7372199"/>
    <x v="115"/>
    <x v="115"/>
    <n v="-7385610"/>
    <n v="-6279500"/>
    <n v="-6122049.333333333"/>
    <n v="-6832555"/>
    <n v="-77727626"/>
  </r>
  <r>
    <x v="8"/>
    <x v="0"/>
    <s v="USD"/>
    <x v="4"/>
    <x v="0"/>
    <n v="-1704389"/>
    <n v="-1870382"/>
    <n v="-1528250"/>
    <n v="-1331140"/>
    <n v="-1910352"/>
    <n v="-1853220"/>
    <n v="-2355911"/>
    <n v="-2020196"/>
    <n v="-1806635"/>
    <n v="-2153880"/>
    <n v="-1244194"/>
    <n v="-2026172"/>
    <x v="116"/>
    <x v="116"/>
    <n v="-2060914"/>
    <n v="-1808082"/>
    <n v="-1699622.1666666667"/>
    <n v="-1934498"/>
    <n v="-21804721"/>
  </r>
  <r>
    <x v="0"/>
    <x v="1"/>
    <s v="USD"/>
    <x v="4"/>
    <x v="0"/>
    <n v="20413970.75"/>
    <n v="18383533.52"/>
    <n v="15492424.25"/>
    <n v="16538805.66"/>
    <n v="17242812.199999999"/>
    <n v="26252064.979999997"/>
    <n v="26101132.740000002"/>
    <n v="26582729.040000003"/>
    <n v="23718077.91"/>
    <n v="24598863.520000003"/>
    <n v="12843003.75"/>
    <n v="18634115.719999999"/>
    <x v="117"/>
    <x v="117"/>
    <n v="25467313.23"/>
    <n v="18691994.330000002"/>
    <n v="19053935.226666663"/>
    <n v="22079653.780000001"/>
    <n v="246801534.03999999"/>
  </r>
  <r>
    <x v="1"/>
    <x v="1"/>
    <s v="USD"/>
    <x v="4"/>
    <x v="0"/>
    <n v="-8524021"/>
    <n v="-8516858"/>
    <n v="-6701327"/>
    <n v="-8243024"/>
    <n v="-8514600"/>
    <n v="-12755210"/>
    <n v="-12071942"/>
    <n v="-12906190"/>
    <n v="-10492468"/>
    <n v="-11272305"/>
    <n v="-6080186"/>
    <n v="-8918973"/>
    <x v="118"/>
    <x v="118"/>
    <n v="-11823533.333333334"/>
    <n v="-8757154.666666666"/>
    <n v="-8875840"/>
    <n v="-10290344"/>
    <n v="-114997104"/>
  </r>
  <r>
    <x v="2"/>
    <x v="1"/>
    <s v="USD"/>
    <x v="4"/>
    <x v="0"/>
    <n v="-941449"/>
    <n v="-887985"/>
    <n v="-710304"/>
    <n v="-703199"/>
    <n v="-802703"/>
    <n v="-1110078"/>
    <n v="-1236047"/>
    <n v="-1269614"/>
    <n v="-999276"/>
    <n v="-1060656"/>
    <n v="-634536"/>
    <n v="-754854"/>
    <x v="119"/>
    <x v="119"/>
    <n v="-1168312.3333333333"/>
    <n v="-816682"/>
    <n v="-859286.33333333337"/>
    <n v="-992497.16666666663"/>
    <n v="-11110701"/>
  </r>
  <r>
    <x v="3"/>
    <x v="1"/>
    <s v="USD"/>
    <x v="4"/>
    <x v="0"/>
    <n v="-2536097"/>
    <n v="-2115231"/>
    <n v="-1737031"/>
    <n v="-1784309"/>
    <n v="-1880938"/>
    <n v="-3062612"/>
    <n v="-2803819"/>
    <n v="-2677425"/>
    <n v="-2631419"/>
    <n v="-2469520"/>
    <n v="-1439108"/>
    <n v="-2142808"/>
    <x v="120"/>
    <x v="120"/>
    <n v="-2704221"/>
    <n v="-2017145.3333333333"/>
    <n v="-2186036.3333333335"/>
    <n v="-2360683.1666666665"/>
    <n v="-27280317"/>
  </r>
  <r>
    <x v="4"/>
    <x v="1"/>
    <s v="USD"/>
    <x v="4"/>
    <x v="0"/>
    <n v="-205336"/>
    <n v="-194814"/>
    <n v="-193218"/>
    <n v="-183673"/>
    <n v="-189826"/>
    <n v="-284932"/>
    <n v="-280179"/>
    <n v="-311287"/>
    <n v="-285374"/>
    <n v="-296625"/>
    <n v="-142198"/>
    <n v="-226382"/>
    <x v="121"/>
    <x v="121"/>
    <n v="-292280"/>
    <n v="-221735"/>
    <n v="-208633.16666666666"/>
    <n v="-257007.5"/>
    <n v="-2793844"/>
  </r>
  <r>
    <x v="5"/>
    <x v="1"/>
    <s v="USD"/>
    <x v="4"/>
    <x v="0"/>
    <n v="-851979"/>
    <n v="-905765"/>
    <n v="-710782"/>
    <n v="-775323"/>
    <n v="-798120"/>
    <n v="-1110337"/>
    <n v="-1084014"/>
    <n v="-1222396"/>
    <n v="-1026824"/>
    <n v="-1130889"/>
    <n v="-526140"/>
    <n v="-887310"/>
    <x v="122"/>
    <x v="122"/>
    <n v="-1111078"/>
    <n v="-848113"/>
    <n v="-858717.66666666663"/>
    <n v="-979595.5"/>
    <n v="-11029879"/>
  </r>
  <r>
    <x v="6"/>
    <x v="1"/>
    <s v="USD"/>
    <x v="4"/>
    <x v="0"/>
    <n v="-1231645"/>
    <n v="-1088760"/>
    <n v="-892572"/>
    <n v="-1033128"/>
    <n v="-1048111"/>
    <n v="-1490618"/>
    <n v="-1380862"/>
    <n v="-1524075"/>
    <n v="-1466230"/>
    <n v="-1289535"/>
    <n v="-724095"/>
    <n v="-1163422"/>
    <x v="123"/>
    <x v="123"/>
    <n v="-1457055.6666666667"/>
    <n v="-1059017.3333333333"/>
    <n v="-1130805.6666666667"/>
    <n v="-1258036.5"/>
    <n v="-14333053"/>
  </r>
  <r>
    <x v="7"/>
    <x v="1"/>
    <s v="USD"/>
    <x v="4"/>
    <x v="0"/>
    <n v="-1760584"/>
    <n v="-1456013"/>
    <n v="-1085771"/>
    <n v="-1337440"/>
    <n v="-1406326"/>
    <n v="-2265055"/>
    <n v="-1986127"/>
    <n v="-2165067"/>
    <n v="-1996836"/>
    <n v="-1966531"/>
    <n v="-1083014"/>
    <n v="-1464640"/>
    <x v="124"/>
    <x v="124"/>
    <n v="-2049343.3333333333"/>
    <n v="-1504728.3333333333"/>
    <n v="-1551864.8333333333"/>
    <n v="-1777035.8333333333"/>
    <n v="-19973404"/>
  </r>
  <r>
    <x v="8"/>
    <x v="1"/>
    <s v="USD"/>
    <x v="4"/>
    <x v="0"/>
    <n v="-487605"/>
    <n v="-439530"/>
    <n v="-319530"/>
    <n v="-366239"/>
    <n v="-365704"/>
    <n v="-593597"/>
    <n v="-645238"/>
    <n v="-588468"/>
    <n v="-508124"/>
    <n v="-492524"/>
    <n v="-271335"/>
    <n v="-390316"/>
    <x v="125"/>
    <x v="125"/>
    <n v="-580610"/>
    <n v="-384725"/>
    <n v="-428700.83333333331"/>
    <n v="-482667.5"/>
    <n v="-5468210"/>
  </r>
  <r>
    <x v="0"/>
    <x v="2"/>
    <s v="USD"/>
    <x v="4"/>
    <x v="0"/>
    <n v="31845794.370000001"/>
    <n v="30082145.759999998"/>
    <n v="18590909.099999998"/>
    <n v="19719345.210000001"/>
    <n v="31899202.57"/>
    <n v="28967795.84"/>
    <n v="35768218.939999998"/>
    <n v="34459093.199999996"/>
    <n v="27231867.23"/>
    <n v="29870048.560000002"/>
    <n v="16952764.949999999"/>
    <n v="32186199.879999999"/>
    <x v="126"/>
    <x v="126"/>
    <n v="32486393.123333331"/>
    <n v="26336337.796666667"/>
    <n v="26850865.474999998"/>
    <n v="29411365.459999997"/>
    <n v="337573385.60999995"/>
  </r>
  <r>
    <x v="1"/>
    <x v="2"/>
    <s v="USD"/>
    <x v="4"/>
    <x v="0"/>
    <n v="-13200712"/>
    <n v="-12724470"/>
    <n v="-8005672"/>
    <n v="-8313897"/>
    <n v="-13789811"/>
    <n v="-12486225"/>
    <n v="-14967747"/>
    <n v="-16272271"/>
    <n v="-13336587"/>
    <n v="-14070961"/>
    <n v="-7089539"/>
    <n v="-13748549"/>
    <x v="127"/>
    <x v="127"/>
    <n v="-14858868.333333334"/>
    <n v="-11636349.666666666"/>
    <n v="-11420131.166666666"/>
    <n v="-13247609"/>
    <n v="-148006441"/>
  </r>
  <r>
    <x v="2"/>
    <x v="2"/>
    <s v="USD"/>
    <x v="4"/>
    <x v="0"/>
    <n v="-1382258"/>
    <n v="-1379467"/>
    <n v="-909010"/>
    <n v="-890247"/>
    <n v="-1385535"/>
    <n v="-1190803"/>
    <n v="-1478432"/>
    <n v="-1441730"/>
    <n v="-1319597"/>
    <n v="-1318334"/>
    <n v="-716994"/>
    <n v="-1489139"/>
    <x v="128"/>
    <x v="128"/>
    <n v="-1413253"/>
    <n v="-1174822.3333333333"/>
    <n v="-1189553.3333333333"/>
    <n v="-1294037.6666666667"/>
    <n v="-14901546"/>
  </r>
  <r>
    <x v="3"/>
    <x v="2"/>
    <s v="USD"/>
    <x v="4"/>
    <x v="0"/>
    <n v="-3529710"/>
    <n v="-3352789"/>
    <n v="-2066872"/>
    <n v="-2137102"/>
    <n v="-3900848"/>
    <n v="-3360650"/>
    <n v="-4456741"/>
    <n v="-4184978"/>
    <n v="-2924927"/>
    <n v="-3047539"/>
    <n v="-1933137"/>
    <n v="-3711354"/>
    <x v="129"/>
    <x v="129"/>
    <n v="-3855548.6666666665"/>
    <n v="-2897343.3333333335"/>
    <n v="-3057995.1666666665"/>
    <n v="-3376446"/>
    <n v="-38606647"/>
  </r>
  <r>
    <x v="4"/>
    <x v="2"/>
    <s v="USD"/>
    <x v="4"/>
    <x v="0"/>
    <n v="-360600"/>
    <n v="-355602"/>
    <n v="-225838"/>
    <n v="-214931"/>
    <n v="-385660"/>
    <n v="-318347"/>
    <n v="-416340"/>
    <n v="-345090"/>
    <n v="-319634"/>
    <n v="-339599"/>
    <n v="-205616"/>
    <n v="-397272"/>
    <x v="130"/>
    <x v="130"/>
    <n v="-360354.66666666669"/>
    <n v="-314162.33333333331"/>
    <n v="-310163"/>
    <n v="-337258.5"/>
    <n v="-3884529"/>
  </r>
  <r>
    <x v="5"/>
    <x v="2"/>
    <s v="USD"/>
    <x v="4"/>
    <x v="0"/>
    <n v="-1448404"/>
    <n v="-1354372"/>
    <n v="-843964"/>
    <n v="-793282"/>
    <n v="-1336026"/>
    <n v="-1175987"/>
    <n v="-1479244"/>
    <n v="-1546344"/>
    <n v="-1131760"/>
    <n v="-1471727"/>
    <n v="-821928"/>
    <n v="-1349035"/>
    <x v="131"/>
    <x v="131"/>
    <n v="-1385782.6666666667"/>
    <n v="-1214230"/>
    <n v="-1158672.5"/>
    <n v="-1300006.3333333333"/>
    <n v="-14752073"/>
  </r>
  <r>
    <x v="6"/>
    <x v="2"/>
    <s v="USD"/>
    <x v="4"/>
    <x v="0"/>
    <n v="-1648622"/>
    <n v="-1786593"/>
    <n v="-1136110"/>
    <n v="-1080438"/>
    <n v="-1938602"/>
    <n v="-1649632"/>
    <n v="-1997676"/>
    <n v="-2104863"/>
    <n v="-1516483"/>
    <n v="-1584186"/>
    <n v="-985271"/>
    <n v="-1919097"/>
    <x v="132"/>
    <x v="132"/>
    <n v="-1873007.3333333333"/>
    <n v="-1496184.6666666667"/>
    <n v="-1539999.5"/>
    <n v="-1684596"/>
    <n v="-19347573"/>
  </r>
  <r>
    <x v="7"/>
    <x v="2"/>
    <s v="USD"/>
    <x v="4"/>
    <x v="0"/>
    <n v="-2309056"/>
    <n v="-2423602"/>
    <n v="-1559611"/>
    <n v="-1703087"/>
    <n v="-2723160"/>
    <n v="-2034072"/>
    <n v="-2704842"/>
    <n v="-2801318"/>
    <n v="-2243456"/>
    <n v="-2327951"/>
    <n v="-1466294"/>
    <n v="-2665088"/>
    <x v="133"/>
    <x v="133"/>
    <n v="-2583205.3333333335"/>
    <n v="-2153111"/>
    <n v="-2125431.3333333335"/>
    <n v="-2368158.1666666665"/>
    <n v="-26961537"/>
  </r>
  <r>
    <x v="8"/>
    <x v="2"/>
    <s v="USD"/>
    <x v="4"/>
    <x v="0"/>
    <n v="-741378"/>
    <n v="-643670"/>
    <n v="-387401"/>
    <n v="-424256"/>
    <n v="-741907"/>
    <n v="-614784"/>
    <n v="-893758"/>
    <n v="-799193"/>
    <n v="-553098"/>
    <n v="-643339"/>
    <n v="-417847"/>
    <n v="-692029"/>
    <x v="134"/>
    <x v="134"/>
    <n v="-748683"/>
    <n v="-584405"/>
    <n v="-592232.66666666663"/>
    <n v="-666544"/>
    <n v="-7552660"/>
  </r>
  <r>
    <x v="0"/>
    <x v="0"/>
    <s v="USD"/>
    <x v="5"/>
    <x v="0"/>
    <n v="90594765"/>
    <n v="64091321"/>
    <n v="90832224"/>
    <n v="90566899"/>
    <n v="61790341"/>
    <n v="89637185"/>
    <n v="97015607"/>
    <n v="57860421"/>
    <n v="93873947"/>
    <n v="56762897"/>
    <n v="74155238"/>
    <n v="99732691"/>
    <x v="135"/>
    <x v="135"/>
    <n v="82916658.333333328"/>
    <n v="76883608.666666672"/>
    <n v="81252122.5"/>
    <n v="79900133.5"/>
    <n v="966913536"/>
  </r>
  <r>
    <x v="1"/>
    <x v="0"/>
    <s v="USD"/>
    <x v="5"/>
    <x v="0"/>
    <n v="-39951806"/>
    <n v="-30670039"/>
    <n v="-38962942"/>
    <n v="-38993954"/>
    <n v="-30894645"/>
    <n v="-42444634"/>
    <n v="-47268030"/>
    <n v="-25201882"/>
    <n v="-42405906"/>
    <n v="-26532237"/>
    <n v="-33578994"/>
    <n v="-40232513"/>
    <x v="136"/>
    <x v="136"/>
    <n v="-38291939.333333336"/>
    <n v="-33447914.666666668"/>
    <n v="-36986336.666666664"/>
    <n v="-35869927"/>
    <n v="-437137582"/>
  </r>
  <r>
    <x v="2"/>
    <x v="0"/>
    <s v="USD"/>
    <x v="5"/>
    <x v="0"/>
    <n v="-4200214"/>
    <n v="-3202859"/>
    <n v="-3773718"/>
    <n v="-3631480"/>
    <n v="-2998975"/>
    <n v="-3862374"/>
    <n v="-4168148"/>
    <n v="-2328089"/>
    <n v="-4439610"/>
    <n v="-2553968"/>
    <n v="-3433607"/>
    <n v="-4346873"/>
    <x v="137"/>
    <x v="137"/>
    <n v="-3645282.3333333335"/>
    <n v="-3444816"/>
    <n v="-3611603.3333333335"/>
    <n v="-3545049.1666666665"/>
    <n v="-42939915"/>
  </r>
  <r>
    <x v="3"/>
    <x v="0"/>
    <s v="USD"/>
    <x v="5"/>
    <x v="0"/>
    <n v="-9773658"/>
    <n v="-7625235"/>
    <n v="-9175082"/>
    <n v="-10606715"/>
    <n v="-7184780"/>
    <n v="-8981143"/>
    <n v="-11594344"/>
    <n v="-6449339"/>
    <n v="-11285602"/>
    <n v="-6584691"/>
    <n v="-8971630"/>
    <n v="-11594872"/>
    <x v="138"/>
    <x v="138"/>
    <n v="-9776428.333333334"/>
    <n v="-9050397.666666666"/>
    <n v="-8891102.166666666"/>
    <n v="-9413413"/>
    <n v="-109827091"/>
  </r>
  <r>
    <x v="4"/>
    <x v="0"/>
    <s v="USD"/>
    <x v="5"/>
    <x v="0"/>
    <n v="-1011934"/>
    <n v="-681792"/>
    <n v="-964632"/>
    <n v="-1071676"/>
    <n v="-618377"/>
    <n v="-935846"/>
    <n v="-1181022"/>
    <n v="-585603"/>
    <n v="-1064714"/>
    <n v="-640750"/>
    <n v="-863683"/>
    <n v="-1014103"/>
    <x v="139"/>
    <x v="139"/>
    <n v="-943779.66666666663"/>
    <n v="-839512"/>
    <n v="-880709.5"/>
    <n v="-891645.83333333337"/>
    <n v="-10634132"/>
  </r>
  <r>
    <x v="5"/>
    <x v="0"/>
    <s v="USD"/>
    <x v="5"/>
    <x v="0"/>
    <n v="-4172768"/>
    <n v="-2645823"/>
    <n v="-4323239"/>
    <n v="-3683650"/>
    <n v="-2610683"/>
    <n v="-3792727"/>
    <n v="-4293112"/>
    <n v="-2846435"/>
    <n v="-4283488"/>
    <n v="-2423797"/>
    <n v="-3357266"/>
    <n v="-4441468"/>
    <x v="140"/>
    <x v="140"/>
    <n v="-3807678.3333333335"/>
    <n v="-3407510.3333333335"/>
    <n v="-3538148.3333333335"/>
    <n v="-3607594.3333333335"/>
    <n v="-42874456"/>
  </r>
  <r>
    <x v="6"/>
    <x v="0"/>
    <s v="USD"/>
    <x v="5"/>
    <x v="0"/>
    <n v="-5202064"/>
    <n v="-3712680"/>
    <n v="-5671365"/>
    <n v="-5347644"/>
    <n v="-3808190"/>
    <n v="-4711668"/>
    <n v="-6016591"/>
    <n v="-3209594"/>
    <n v="-5650365"/>
    <n v="-3478094"/>
    <n v="-4533548"/>
    <n v="-5854118"/>
    <x v="141"/>
    <x v="141"/>
    <n v="-4958850"/>
    <n v="-4621920"/>
    <n v="-4742268.5"/>
    <n v="-4790385"/>
    <n v="-57195921"/>
  </r>
  <r>
    <x v="7"/>
    <x v="0"/>
    <s v="USD"/>
    <x v="5"/>
    <x v="0"/>
    <n v="-6815756"/>
    <n v="-4840574"/>
    <n v="-6818595"/>
    <n v="-6537701"/>
    <n v="-4506878"/>
    <n v="-6673167"/>
    <n v="-7844506"/>
    <n v="-4267450"/>
    <n v="-7389303"/>
    <n v="-4761855"/>
    <n v="-5368585"/>
    <n v="-7437361"/>
    <x v="142"/>
    <x v="142"/>
    <n v="-6500419.666666667"/>
    <n v="-5855933.666666667"/>
    <n v="-6032111.833333333"/>
    <n v="-6178176.666666667"/>
    <n v="-73261731"/>
  </r>
  <r>
    <x v="8"/>
    <x v="0"/>
    <s v="USD"/>
    <x v="5"/>
    <x v="0"/>
    <n v="-2126102"/>
    <n v="-1571597"/>
    <n v="-1909683"/>
    <n v="-1950375"/>
    <n v="-1267839"/>
    <n v="-2206505"/>
    <n v="-2311953"/>
    <n v="-1337686"/>
    <n v="-2110424"/>
    <n v="-1215239"/>
    <n v="-1688551"/>
    <n v="-2310478"/>
    <x v="143"/>
    <x v="143"/>
    <n v="-1920021"/>
    <n v="-1738089.3333333333"/>
    <n v="-1838683.5"/>
    <n v="-1829055.1666666667"/>
    <n v="-22006432"/>
  </r>
  <r>
    <x v="0"/>
    <x v="1"/>
    <s v="USD"/>
    <x v="5"/>
    <x v="0"/>
    <n v="21742743.599999998"/>
    <n v="17304656.670000002"/>
    <n v="23616378.240000002"/>
    <n v="26264400.709999997"/>
    <n v="14211778.43"/>
    <n v="19720180.699999999"/>
    <n v="19403121.400000002"/>
    <n v="15043709.460000001"/>
    <n v="25345965.690000001"/>
    <n v="11352579.4"/>
    <n v="19280361.879999999"/>
    <n v="27925153.480000004"/>
    <x v="144"/>
    <x v="144"/>
    <n v="19930932.183333334"/>
    <n v="19519364.920000002"/>
    <n v="20476689.725000001"/>
    <n v="19725148.551666666"/>
    <n v="241211029.66000003"/>
  </r>
  <r>
    <x v="1"/>
    <x v="1"/>
    <s v="USD"/>
    <x v="5"/>
    <x v="0"/>
    <n v="-9733073"/>
    <n v="-7319150"/>
    <n v="-9538845"/>
    <n v="-10780711"/>
    <n v="-6715269"/>
    <n v="-7919308"/>
    <n v="-9007474"/>
    <n v="-6627053"/>
    <n v="-11225719"/>
    <n v="-5419873"/>
    <n v="-8415726"/>
    <n v="-11619625"/>
    <x v="145"/>
    <x v="145"/>
    <n v="-8953415.333333334"/>
    <n v="-8485074.666666666"/>
    <n v="-8667726"/>
    <n v="-8719245"/>
    <n v="-104321826"/>
  </r>
  <r>
    <x v="2"/>
    <x v="1"/>
    <s v="USD"/>
    <x v="5"/>
    <x v="0"/>
    <n v="-997908"/>
    <n v="-722794"/>
    <n v="-1156017"/>
    <n v="-1160645"/>
    <n v="-583037"/>
    <n v="-890851"/>
    <n v="-877624"/>
    <n v="-615771"/>
    <n v="-1070440"/>
    <n v="-566381"/>
    <n v="-923583"/>
    <n v="-1264328"/>
    <x v="146"/>
    <x v="146"/>
    <n v="-854611.66666666663"/>
    <n v="-918097.33333333337"/>
    <n v="-918542"/>
    <n v="-886354.5"/>
    <n v="-10829379"/>
  </r>
  <r>
    <x v="3"/>
    <x v="1"/>
    <s v="USD"/>
    <x v="5"/>
    <x v="0"/>
    <n v="-2275216"/>
    <n v="-1900402"/>
    <n v="-2684124"/>
    <n v="-2725657"/>
    <n v="-1725315"/>
    <n v="-2308388"/>
    <n v="-2313499"/>
    <n v="-1869056"/>
    <n v="-2612036"/>
    <n v="-1255719"/>
    <n v="-2164141"/>
    <n v="-3382499"/>
    <x v="147"/>
    <x v="147"/>
    <n v="-2264863.6666666665"/>
    <n v="-2267453"/>
    <n v="-2269850.3333333335"/>
    <n v="-2266158.3333333335"/>
    <n v="-27216052"/>
  </r>
  <r>
    <x v="4"/>
    <x v="1"/>
    <s v="USD"/>
    <x v="5"/>
    <x v="0"/>
    <n v="-241370"/>
    <n v="-201204"/>
    <n v="-254089"/>
    <n v="-316915"/>
    <n v="-155835"/>
    <n v="-207613"/>
    <n v="-207549"/>
    <n v="-168184"/>
    <n v="-254264"/>
    <n v="-130948"/>
    <n v="-192816"/>
    <n v="-345557"/>
    <x v="148"/>
    <x v="148"/>
    <n v="-209999"/>
    <n v="-223107"/>
    <n v="-229504.33333333334"/>
    <n v="-216553"/>
    <n v="-2676344"/>
  </r>
  <r>
    <x v="5"/>
    <x v="1"/>
    <s v="USD"/>
    <x v="5"/>
    <x v="0"/>
    <n v="-981507"/>
    <n v="-800779"/>
    <n v="-1036791"/>
    <n v="-1126434"/>
    <n v="-689387"/>
    <n v="-851864"/>
    <n v="-847534"/>
    <n v="-648186"/>
    <n v="-1181485"/>
    <n v="-521786"/>
    <n v="-908073"/>
    <n v="-1316006"/>
    <x v="149"/>
    <x v="149"/>
    <n v="-892401.66666666663"/>
    <n v="-915288.33333333337"/>
    <n v="-914460.33333333337"/>
    <n v="-903845"/>
    <n v="-10909832"/>
  </r>
  <r>
    <x v="6"/>
    <x v="1"/>
    <s v="USD"/>
    <x v="5"/>
    <x v="0"/>
    <n v="-1260803"/>
    <n v="-887301"/>
    <n v="-1380264"/>
    <n v="-1318077"/>
    <n v="-739907"/>
    <n v="-1082894"/>
    <n v="-1002999"/>
    <n v="-928770"/>
    <n v="-1457766"/>
    <n v="-689135"/>
    <n v="-1121473"/>
    <n v="-1741924"/>
    <x v="150"/>
    <x v="150"/>
    <n v="-1129845"/>
    <n v="-1184177.3333333333"/>
    <n v="-1111541"/>
    <n v="-1157011.1666666667"/>
    <n v="-13611313"/>
  </r>
  <r>
    <x v="7"/>
    <x v="1"/>
    <s v="USD"/>
    <x v="5"/>
    <x v="0"/>
    <n v="-1775770"/>
    <n v="-1442574"/>
    <n v="-1726011"/>
    <n v="-2270737"/>
    <n v="-1088722"/>
    <n v="-1586631"/>
    <n v="-1464615"/>
    <n v="-1067050"/>
    <n v="-2213537"/>
    <n v="-960228"/>
    <n v="-1352565"/>
    <n v="-2173270"/>
    <x v="151"/>
    <x v="151"/>
    <n v="-1581734"/>
    <n v="-1495354.3333333333"/>
    <n v="-1648407.5"/>
    <n v="-1538544.1666666667"/>
    <n v="-19121710"/>
  </r>
  <r>
    <x v="8"/>
    <x v="1"/>
    <s v="USD"/>
    <x v="5"/>
    <x v="0"/>
    <n v="-483691"/>
    <n v="-372543"/>
    <n v="-545725"/>
    <n v="-535319"/>
    <n v="-297206"/>
    <n v="-401618"/>
    <n v="-417457"/>
    <n v="-362171"/>
    <n v="-556569"/>
    <n v="-247191"/>
    <n v="-397019"/>
    <n v="-605393"/>
    <x v="152"/>
    <x v="152"/>
    <n v="-445399"/>
    <n v="-416534.33333333331"/>
    <n v="-439350.33333333331"/>
    <n v="-430966.66666666669"/>
    <n v="-5221902"/>
  </r>
  <r>
    <x v="0"/>
    <x v="2"/>
    <s v="USD"/>
    <x v="5"/>
    <x v="0"/>
    <n v="35331958.350000001"/>
    <n v="24354701.98"/>
    <n v="33607922.880000003"/>
    <n v="36226759.600000001"/>
    <n v="22862426.169999998"/>
    <n v="33165758.449999999"/>
    <n v="38806242.800000004"/>
    <n v="17358126.300000001"/>
    <n v="29100923.57"/>
    <n v="19299384.98"/>
    <n v="26695885.68"/>
    <n v="31914461.120000001"/>
    <x v="153"/>
    <x v="153"/>
    <n v="28421764.22333334"/>
    <n v="25969910.593333334"/>
    <n v="30924921.23833333"/>
    <n v="27195837.408333335"/>
    <n v="348724551.88000005"/>
  </r>
  <r>
    <x v="1"/>
    <x v="2"/>
    <s v="USD"/>
    <x v="5"/>
    <x v="0"/>
    <n v="-14981390"/>
    <n v="-11768480"/>
    <n v="-13481513"/>
    <n v="-15681576"/>
    <n v="-10257861"/>
    <n v="-14264605"/>
    <n v="-19353821"/>
    <n v="-8653531"/>
    <n v="-13737554"/>
    <n v="-7848305"/>
    <n v="-11711526"/>
    <n v="-15747097"/>
    <x v="154"/>
    <x v="154"/>
    <n v="-13914968.666666666"/>
    <n v="-11768976"/>
    <n v="-13405904.166666666"/>
    <n v="-12841972.333333334"/>
    <n v="-157487259"/>
  </r>
  <r>
    <x v="2"/>
    <x v="2"/>
    <s v="USD"/>
    <x v="5"/>
    <x v="0"/>
    <n v="-1587761"/>
    <n v="-1170710"/>
    <n v="-1624574"/>
    <n v="-1691834"/>
    <n v="-1049741"/>
    <n v="-1359614"/>
    <n v="-1758131"/>
    <n v="-711793"/>
    <n v="-1388918"/>
    <n v="-779205"/>
    <n v="-1144606"/>
    <n v="-1522730"/>
    <x v="155"/>
    <x v="155"/>
    <n v="-1286280.6666666667"/>
    <n v="-1148847"/>
    <n v="-1414039"/>
    <n v="-1217563.8333333333"/>
    <n v="-15789617"/>
  </r>
  <r>
    <x v="3"/>
    <x v="2"/>
    <s v="USD"/>
    <x v="5"/>
    <x v="0"/>
    <n v="-4033118"/>
    <n v="-2804073"/>
    <n v="-4114440"/>
    <n v="-4458834"/>
    <n v="-2464577"/>
    <n v="-3718795"/>
    <n v="-4094125"/>
    <n v="-1938707"/>
    <n v="-3630932"/>
    <n v="-1950807"/>
    <n v="-2705544"/>
    <n v="-3793540"/>
    <x v="156"/>
    <x v="156"/>
    <n v="-3221254.6666666665"/>
    <n v="-2816630.3333333335"/>
    <n v="-3598972.8333333335"/>
    <n v="-3018942.5"/>
    <n v="-39707492"/>
  </r>
  <r>
    <x v="4"/>
    <x v="2"/>
    <s v="USD"/>
    <x v="5"/>
    <x v="0"/>
    <n v="-398121"/>
    <n v="-274894"/>
    <n v="-376456"/>
    <n v="-391528"/>
    <n v="-237490"/>
    <n v="-368441"/>
    <n v="-448153"/>
    <n v="-216891"/>
    <n v="-307907"/>
    <n v="-218441"/>
    <n v="-324610"/>
    <n v="-329602"/>
    <x v="157"/>
    <x v="157"/>
    <n v="-324317"/>
    <n v="-290884.33333333331"/>
    <n v="-341155"/>
    <n v="-307600.66666666669"/>
    <n v="-3892534"/>
  </r>
  <r>
    <x v="5"/>
    <x v="2"/>
    <s v="USD"/>
    <x v="5"/>
    <x v="0"/>
    <n v="-1635112"/>
    <n v="-1019814"/>
    <n v="-1426689"/>
    <n v="-1679837"/>
    <n v="-1135315"/>
    <n v="-1541375"/>
    <n v="-1814752"/>
    <n v="-836674"/>
    <n v="-1253636"/>
    <n v="-853717"/>
    <n v="-1294484"/>
    <n v="-1425518"/>
    <x v="158"/>
    <x v="158"/>
    <n v="-1301687.3333333333"/>
    <n v="-1191239.6666666667"/>
    <n v="-1406357"/>
    <n v="-1246463.5"/>
    <n v="-15916923"/>
  </r>
  <r>
    <x v="6"/>
    <x v="2"/>
    <s v="USD"/>
    <x v="5"/>
    <x v="0"/>
    <n v="-1927676"/>
    <n v="-1328400"/>
    <n v="-2069551"/>
    <n v="-1887355"/>
    <n v="-1156009"/>
    <n v="-1784928"/>
    <n v="-2248306"/>
    <n v="-910768"/>
    <n v="-1580888"/>
    <n v="-1158277"/>
    <n v="-1560426"/>
    <n v="-1837473"/>
    <x v="159"/>
    <x v="159"/>
    <n v="-1579987.3333333333"/>
    <n v="-1518725.3333333333"/>
    <n v="-1692319.8333333333"/>
    <n v="-1549356.3333333333"/>
    <n v="-19450057"/>
  </r>
  <r>
    <x v="7"/>
    <x v="2"/>
    <s v="USD"/>
    <x v="5"/>
    <x v="0"/>
    <n v="-3044114"/>
    <n v="-1819545"/>
    <n v="-2617322"/>
    <n v="-2755287"/>
    <n v="-1805785"/>
    <n v="-2873587"/>
    <n v="-2847737"/>
    <n v="-1476154"/>
    <n v="-2221842"/>
    <n v="-1549413"/>
    <n v="-2203496"/>
    <n v="-2541935"/>
    <x v="160"/>
    <x v="160"/>
    <n v="-2181911"/>
    <n v="-2098281.3333333335"/>
    <n v="-2485940"/>
    <n v="-2140096.1666666665"/>
    <n v="-27756217"/>
  </r>
  <r>
    <x v="8"/>
    <x v="2"/>
    <s v="USD"/>
    <x v="5"/>
    <x v="0"/>
    <n v="-776342"/>
    <n v="-495765"/>
    <n v="-711063"/>
    <n v="-748765"/>
    <n v="-469993"/>
    <n v="-773003"/>
    <n v="-859144"/>
    <n v="-386918"/>
    <n v="-662455"/>
    <n v="-414101"/>
    <n v="-546738"/>
    <n v="-757113"/>
    <x v="161"/>
    <x v="161"/>
    <n v="-636172.33333333337"/>
    <n v="-572650.66666666663"/>
    <n v="-662488.5"/>
    <n v="-604411.5"/>
    <n v="-7601400"/>
  </r>
  <r>
    <x v="0"/>
    <x v="0"/>
    <s v="USD"/>
    <x v="6"/>
    <x v="0"/>
    <n v="66435319"/>
    <n v="60115140"/>
    <n v="90236987"/>
    <n v="54994813"/>
    <n v="77231074"/>
    <n v="97709573"/>
    <n v="64318085"/>
    <n v="79972600"/>
    <n v="62710249"/>
    <n v="73998780"/>
    <n v="82673488"/>
    <n v="70499145"/>
    <x v="162"/>
    <x v="162"/>
    <n v="69000311.333333328"/>
    <n v="75723804.333333328"/>
    <n v="74453817.666666672"/>
    <n v="72362057.833333328"/>
    <n v="880895253"/>
  </r>
  <r>
    <x v="1"/>
    <x v="0"/>
    <s v="USD"/>
    <x v="6"/>
    <x v="0"/>
    <n v="-27104860"/>
    <n v="-25436907"/>
    <n v="-38384450"/>
    <n v="-23720725"/>
    <n v="-36998377"/>
    <n v="-46943978"/>
    <n v="-31836477"/>
    <n v="-36494840"/>
    <n v="-29353102"/>
    <n v="-35974519"/>
    <n v="-40171071"/>
    <n v="-30494072"/>
    <x v="163"/>
    <x v="163"/>
    <n v="-32561473"/>
    <n v="-35546554"/>
    <n v="-33098216.166666668"/>
    <n v="-34054013.5"/>
    <n v="-402913378"/>
  </r>
  <r>
    <x v="2"/>
    <x v="0"/>
    <s v="USD"/>
    <x v="6"/>
    <x v="0"/>
    <n v="-2713289"/>
    <n v="-2643762"/>
    <n v="-4018302"/>
    <n v="-2737615"/>
    <n v="-3424073"/>
    <n v="-4573850"/>
    <n v="-2772432"/>
    <n v="-3672921"/>
    <n v="-2644431"/>
    <n v="-3537843"/>
    <n v="-4098546"/>
    <n v="-3359690"/>
    <x v="164"/>
    <x v="164"/>
    <n v="-3029928"/>
    <n v="-3665359.6666666665"/>
    <n v="-3351815.1666666665"/>
    <n v="-3347643.8333333335"/>
    <n v="-40196754"/>
  </r>
  <r>
    <x v="3"/>
    <x v="0"/>
    <s v="USD"/>
    <x v="6"/>
    <x v="0"/>
    <n v="-8280603"/>
    <n v="-6867597"/>
    <n v="-10628214"/>
    <n v="-6468370"/>
    <n v="-8682088"/>
    <n v="-11568082"/>
    <n v="-7856495"/>
    <n v="-8885299"/>
    <n v="-6676267"/>
    <n v="-8373131"/>
    <n v="-8920804"/>
    <n v="-8578713"/>
    <x v="165"/>
    <x v="165"/>
    <n v="-7806020.333333333"/>
    <n v="-8624216"/>
    <n v="-8749159"/>
    <n v="-8215118.166666667"/>
    <n v="-101785663"/>
  </r>
  <r>
    <x v="4"/>
    <x v="0"/>
    <s v="USD"/>
    <x v="6"/>
    <x v="0"/>
    <n v="-761347"/>
    <n v="-628778"/>
    <n v="-1073369"/>
    <n v="-560203"/>
    <n v="-871981"/>
    <n v="-1080688"/>
    <n v="-688880"/>
    <n v="-947587"/>
    <n v="-676254"/>
    <n v="-923896"/>
    <n v="-962429"/>
    <n v="-855002"/>
    <x v="166"/>
    <x v="166"/>
    <n v="-770907"/>
    <n v="-913775.66666666663"/>
    <n v="-829394.33333333337"/>
    <n v="-842341.33333333337"/>
    <n v="-10030414"/>
  </r>
  <r>
    <x v="5"/>
    <x v="0"/>
    <s v="USD"/>
    <x v="6"/>
    <x v="0"/>
    <n v="-3297070"/>
    <n v="-2664533"/>
    <n v="-3735439"/>
    <n v="-2501090"/>
    <n v="-3836860"/>
    <n v="-4417304"/>
    <n v="-2616145"/>
    <n v="-3898946"/>
    <n v="-2650136"/>
    <n v="-3476472"/>
    <n v="-3736829"/>
    <n v="-3209049"/>
    <x v="167"/>
    <x v="167"/>
    <n v="-3055075.6666666665"/>
    <n v="-3474116.6666666665"/>
    <n v="-3408716"/>
    <n v="-3264596.1666666665"/>
    <n v="-40039873"/>
  </r>
  <r>
    <x v="6"/>
    <x v="0"/>
    <s v="USD"/>
    <x v="6"/>
    <x v="0"/>
    <n v="-3652403"/>
    <n v="-3552663"/>
    <n v="-5623204"/>
    <n v="-3054682"/>
    <n v="-4799777"/>
    <n v="-5403494"/>
    <n v="-3641178"/>
    <n v="-4648622"/>
    <n v="-3871484"/>
    <n v="-4221212"/>
    <n v="-4985822"/>
    <n v="-4096376"/>
    <x v="168"/>
    <x v="168"/>
    <n v="-4053761.3333333335"/>
    <n v="-4434470"/>
    <n v="-4347703.833333333"/>
    <n v="-4244115.666666667"/>
    <n v="-51550917"/>
  </r>
  <r>
    <x v="7"/>
    <x v="0"/>
    <s v="USD"/>
    <x v="6"/>
    <x v="0"/>
    <n v="-5091475"/>
    <n v="-4367071"/>
    <n v="-6833347"/>
    <n v="-4733816"/>
    <n v="-5744222"/>
    <n v="-6903913"/>
    <n v="-4696016"/>
    <n v="-6896595"/>
    <n v="-5081194"/>
    <n v="-5804680"/>
    <n v="-6640954"/>
    <n v="-5266263"/>
    <x v="169"/>
    <x v="169"/>
    <n v="-5557935"/>
    <n v="-5903965.666666667"/>
    <n v="-5612307.333333333"/>
    <n v="-5730950.333333333"/>
    <n v="-68059546"/>
  </r>
  <r>
    <x v="8"/>
    <x v="0"/>
    <s v="USD"/>
    <x v="6"/>
    <x v="0"/>
    <n v="-1645124"/>
    <n v="-1278801"/>
    <n v="-2131484"/>
    <n v="-1100717"/>
    <n v="-1826309"/>
    <n v="-2015110"/>
    <n v="-1398743"/>
    <n v="-1918888"/>
    <n v="-1344274"/>
    <n v="-1671309"/>
    <n v="-1653663"/>
    <n v="-1643350"/>
    <x v="170"/>
    <x v="170"/>
    <n v="-1553968.3333333333"/>
    <n v="-1656107.3333333333"/>
    <n v="-1666257.5"/>
    <n v="-1605037.8333333333"/>
    <n v="-19627772"/>
  </r>
  <r>
    <x v="0"/>
    <x v="1"/>
    <s v="USD"/>
    <x v="6"/>
    <x v="0"/>
    <n v="16608829.75"/>
    <n v="16832239.200000003"/>
    <n v="25266356.360000003"/>
    <n v="10998962.600000001"/>
    <n v="16990836.280000001"/>
    <n v="25404488.98"/>
    <n v="14149978.699999999"/>
    <n v="23991780"/>
    <n v="16304664.74"/>
    <n v="19979670.600000001"/>
    <n v="23148576.640000001"/>
    <n v="19739760.600000001"/>
    <x v="171"/>
    <x v="171"/>
    <n v="18148807.813333336"/>
    <n v="20956002.613333333"/>
    <n v="18683618.861666668"/>
    <n v="19552405.213333335"/>
    <n v="229416144.45000002"/>
  </r>
  <r>
    <x v="1"/>
    <x v="1"/>
    <s v="USD"/>
    <x v="6"/>
    <x v="0"/>
    <n v="-8236344"/>
    <n v="-8042610"/>
    <n v="-12117107"/>
    <n v="-4675346"/>
    <n v="-7100562"/>
    <n v="-12588151"/>
    <n v="-6704128"/>
    <n v="-9779210"/>
    <n v="-6610140"/>
    <n v="-8562162"/>
    <n v="-10079814"/>
    <n v="-9396643"/>
    <x v="172"/>
    <x v="172"/>
    <n v="-7697826"/>
    <n v="-9346206.333333334"/>
    <n v="-8793353.333333334"/>
    <n v="-8522016.166666666"/>
    <n v="-103892217"/>
  </r>
  <r>
    <x v="2"/>
    <x v="1"/>
    <s v="USD"/>
    <x v="6"/>
    <x v="0"/>
    <n v="-766208"/>
    <n v="-784700"/>
    <n v="-1035635"/>
    <n v="-524075"/>
    <n v="-787515"/>
    <n v="-1019983"/>
    <n v="-649211"/>
    <n v="-1055240"/>
    <n v="-806585"/>
    <n v="-868806"/>
    <n v="-1036773"/>
    <n v="-865246"/>
    <x v="173"/>
    <x v="173"/>
    <n v="-837012"/>
    <n v="-923608.33333333337"/>
    <n v="-819686"/>
    <n v="-880310.16666666663"/>
    <n v="-10199977"/>
  </r>
  <r>
    <x v="3"/>
    <x v="1"/>
    <s v="USD"/>
    <x v="6"/>
    <x v="0"/>
    <n v="-1687861"/>
    <n v="-1908906"/>
    <n v="-3099461"/>
    <n v="-1158181"/>
    <n v="-2113347"/>
    <n v="-3001777"/>
    <n v="-1491212"/>
    <n v="-2710528"/>
    <n v="-1710242"/>
    <n v="-2053307"/>
    <n v="-2397887"/>
    <n v="-2075965"/>
    <x v="174"/>
    <x v="174"/>
    <n v="-1970660.6666666667"/>
    <n v="-2175719.6666666665"/>
    <n v="-2161588.8333333335"/>
    <n v="-2073190.1666666667"/>
    <n v="-25408674"/>
  </r>
  <r>
    <x v="4"/>
    <x v="1"/>
    <s v="USD"/>
    <x v="6"/>
    <x v="0"/>
    <n v="-178587"/>
    <n v="-177141"/>
    <n v="-265218"/>
    <n v="-116156"/>
    <n v="-182402"/>
    <n v="-286611"/>
    <n v="-172955"/>
    <n v="-254330"/>
    <n v="-201909"/>
    <n v="-219276"/>
    <n v="-272949"/>
    <n v="-226471"/>
    <x v="175"/>
    <x v="175"/>
    <n v="-209731.33333333334"/>
    <n v="-239565.33333333334"/>
    <n v="-201019.16666666666"/>
    <n v="-224648.33333333334"/>
    <n v="-2554005"/>
  </r>
  <r>
    <x v="5"/>
    <x v="1"/>
    <s v="USD"/>
    <x v="6"/>
    <x v="0"/>
    <n v="-822885"/>
    <n v="-719356"/>
    <n v="-1228124"/>
    <n v="-506867"/>
    <n v="-775835"/>
    <n v="-1025959"/>
    <n v="-702957"/>
    <n v="-989842"/>
    <n v="-748322"/>
    <n v="-838544"/>
    <n v="-1076008"/>
    <n v="-878808"/>
    <x v="176"/>
    <x v="176"/>
    <n v="-813707"/>
    <n v="-931120"/>
    <n v="-846504.33333333337"/>
    <n v="-872413.5"/>
    <n v="-10313507"/>
  </r>
  <r>
    <x v="6"/>
    <x v="1"/>
    <s v="USD"/>
    <x v="6"/>
    <x v="0"/>
    <n v="-878445"/>
    <n v="-1015003"/>
    <n v="-1544184"/>
    <n v="-624903"/>
    <n v="-981395"/>
    <n v="-1409322"/>
    <n v="-769986"/>
    <n v="-1360544"/>
    <n v="-823428"/>
    <n v="-1191494"/>
    <n v="-1337302"/>
    <n v="-1224978"/>
    <x v="177"/>
    <x v="177"/>
    <n v="-984652.66666666663"/>
    <n v="-1251258"/>
    <n v="-1075542"/>
    <n v="-1117955.3333333333"/>
    <n v="-13160984"/>
  </r>
  <r>
    <x v="7"/>
    <x v="1"/>
    <s v="USD"/>
    <x v="6"/>
    <x v="0"/>
    <n v="-1383309"/>
    <n v="-1184231"/>
    <n v="-2046108"/>
    <n v="-895975"/>
    <n v="-1219125"/>
    <n v="-2071773"/>
    <n v="-1049534"/>
    <n v="-1731716"/>
    <n v="-1319856"/>
    <n v="-1570667"/>
    <n v="-1745114"/>
    <n v="-1554713"/>
    <x v="178"/>
    <x v="178"/>
    <n v="-1367035.3333333333"/>
    <n v="-1623498"/>
    <n v="-1466753.5"/>
    <n v="-1495266.6666666667"/>
    <n v="-17772121"/>
  </r>
  <r>
    <x v="8"/>
    <x v="1"/>
    <s v="USD"/>
    <x v="6"/>
    <x v="0"/>
    <n v="-372008"/>
    <n v="-360544"/>
    <n v="-570065"/>
    <n v="-262663"/>
    <n v="-396364"/>
    <n v="-550129"/>
    <n v="-307493"/>
    <n v="-531975"/>
    <n v="-399869"/>
    <n v="-436804"/>
    <n v="-506081"/>
    <n v="-467366"/>
    <x v="179"/>
    <x v="179"/>
    <n v="-413112.33333333331"/>
    <n v="-470083.66666666669"/>
    <n v="-418628.83333333331"/>
    <n v="-441598"/>
    <n v="-5161361"/>
  </r>
  <r>
    <x v="0"/>
    <x v="2"/>
    <s v="USD"/>
    <x v="6"/>
    <x v="0"/>
    <n v="22588008.460000001"/>
    <n v="21641450.399999999"/>
    <n v="27071096.099999998"/>
    <n v="20348080.809999999"/>
    <n v="30120118.859999999"/>
    <n v="31267063.359999999"/>
    <n v="23797691.449999999"/>
    <n v="28790136"/>
    <n v="23829894.620000001"/>
    <n v="25899573"/>
    <n v="33069395.200000003"/>
    <n v="26084683.649999999"/>
    <x v="180"/>
    <x v="180"/>
    <n v="25472574.023333337"/>
    <n v="28351217.283333331"/>
    <n v="25505969.665000003"/>
    <n v="26911895.653333336"/>
    <n v="314507191.90999997"/>
  </r>
  <r>
    <x v="1"/>
    <x v="2"/>
    <s v="USD"/>
    <x v="6"/>
    <x v="0"/>
    <n v="-10265791"/>
    <n v="-9595925"/>
    <n v="-12320892"/>
    <n v="-9627717"/>
    <n v="-12962874"/>
    <n v="-13064551"/>
    <n v="-9571992"/>
    <n v="-12221156"/>
    <n v="-11418990"/>
    <n v="-12077910"/>
    <n v="-16179555"/>
    <n v="-10510360"/>
    <x v="181"/>
    <x v="181"/>
    <n v="-11070712.666666666"/>
    <n v="-12922608.333333334"/>
    <n v="-11306291.666666666"/>
    <n v="-11996660.5"/>
    <n v="-139817713"/>
  </r>
  <r>
    <x v="2"/>
    <x v="2"/>
    <s v="USD"/>
    <x v="6"/>
    <x v="0"/>
    <n v="-1109715"/>
    <n v="-990616"/>
    <n v="-1310557"/>
    <n v="-982150"/>
    <n v="-1364098"/>
    <n v="-1391285"/>
    <n v="-1187160"/>
    <n v="-1378779"/>
    <n v="-1128203"/>
    <n v="-1221475"/>
    <n v="-1462497"/>
    <n v="-1098303"/>
    <x v="182"/>
    <x v="182"/>
    <n v="-1231380.6666666667"/>
    <n v="-1260758.3333333333"/>
    <n v="-1191403.5"/>
    <n v="-1246069.5"/>
    <n v="-14624838"/>
  </r>
  <r>
    <x v="3"/>
    <x v="2"/>
    <s v="USD"/>
    <x v="6"/>
    <x v="0"/>
    <n v="-2815912"/>
    <n v="-2488177"/>
    <n v="-2965661"/>
    <n v="-2283610"/>
    <n v="-3049013"/>
    <n v="-3229385"/>
    <n v="-2723303"/>
    <n v="-3347966"/>
    <n v="-2808206"/>
    <n v="-2898991"/>
    <n v="-3824182"/>
    <n v="-3110761"/>
    <x v="183"/>
    <x v="183"/>
    <n v="-2959825"/>
    <n v="-3277978"/>
    <n v="-2805293"/>
    <n v="-3118901.5"/>
    <n v="-35545167"/>
  </r>
  <r>
    <x v="4"/>
    <x v="2"/>
    <s v="USD"/>
    <x v="6"/>
    <x v="0"/>
    <n v="-277101"/>
    <n v="-268307"/>
    <n v="-300695"/>
    <n v="-226664"/>
    <n v="-330688"/>
    <n v="-356708"/>
    <n v="-270129"/>
    <n v="-330116"/>
    <n v="-264694"/>
    <n v="-268441"/>
    <n v="-394967"/>
    <n v="-294530"/>
    <x v="184"/>
    <x v="184"/>
    <n v="-288313"/>
    <n v="-319312.66666666669"/>
    <n v="-293360.5"/>
    <n v="-303812.83333333331"/>
    <n v="-3583040"/>
  </r>
  <r>
    <x v="5"/>
    <x v="2"/>
    <s v="USD"/>
    <x v="6"/>
    <x v="0"/>
    <n v="-1046413"/>
    <n v="-1064705"/>
    <n v="-1317015"/>
    <n v="-983951"/>
    <n v="-1474255"/>
    <n v="-1337033"/>
    <n v="-1172106"/>
    <n v="-1205747"/>
    <n v="-1043533"/>
    <n v="-1076071"/>
    <n v="-1635486"/>
    <n v="-1206801"/>
    <x v="185"/>
    <x v="185"/>
    <n v="-1140462"/>
    <n v="-1306119.3333333333"/>
    <n v="-1203895.3333333333"/>
    <n v="-1223290.6666666667"/>
    <n v="-14563116"/>
  </r>
  <r>
    <x v="6"/>
    <x v="2"/>
    <s v="USD"/>
    <x v="6"/>
    <x v="0"/>
    <n v="-1137395"/>
    <n v="-1145692"/>
    <n v="-1437771"/>
    <n v="-1170661"/>
    <n v="-1752088"/>
    <n v="-1811436"/>
    <n v="-1373270"/>
    <n v="-1462352"/>
    <n v="-1439071"/>
    <n v="-1542875"/>
    <n v="-1812241"/>
    <n v="-1339934"/>
    <x v="186"/>
    <x v="186"/>
    <n v="-1424897.6666666667"/>
    <n v="-1565016.6666666667"/>
    <n v="-1409173.8333333333"/>
    <n v="-1494957.1666666667"/>
    <n v="-17424786"/>
  </r>
  <r>
    <x v="7"/>
    <x v="2"/>
    <s v="USD"/>
    <x v="6"/>
    <x v="0"/>
    <n v="-1730428"/>
    <n v="-1612677"/>
    <n v="-2147516"/>
    <n v="-1745476"/>
    <n v="-2269548"/>
    <n v="-2465032"/>
    <n v="-1914360"/>
    <n v="-2183078"/>
    <n v="-1990329"/>
    <n v="-1869047"/>
    <n v="-2468988"/>
    <n v="-1921595"/>
    <x v="187"/>
    <x v="187"/>
    <n v="-2029255.6666666667"/>
    <n v="-2086543.3333333333"/>
    <n v="-1995112.8333333333"/>
    <n v="-2057899.5"/>
    <n v="-24318074"/>
  </r>
  <r>
    <x v="8"/>
    <x v="2"/>
    <s v="USD"/>
    <x v="6"/>
    <x v="0"/>
    <n v="-549275"/>
    <n v="-522414"/>
    <n v="-595592"/>
    <n v="-499668"/>
    <n v="-604911"/>
    <n v="-719662"/>
    <n v="-588651"/>
    <n v="-600730"/>
    <n v="-590466"/>
    <n v="-576820"/>
    <n v="-783592"/>
    <n v="-563187"/>
    <x v="188"/>
    <x v="188"/>
    <n v="-593282.33333333337"/>
    <n v="-641199.66666666663"/>
    <n v="-581920.33333333337"/>
    <n v="-617241"/>
    <n v="-7194968"/>
  </r>
  <r>
    <x v="0"/>
    <x v="0"/>
    <s v="USD"/>
    <x v="7"/>
    <x v="0"/>
    <n v="93925775"/>
    <n v="74821680"/>
    <n v="85600673"/>
    <n v="76646440"/>
    <n v="79863817"/>
    <n v="55912270"/>
    <n v="79685077"/>
    <n v="75122784"/>
    <n v="67143263"/>
    <n v="86159862"/>
    <n v="76968833"/>
    <n v="69967979"/>
    <x v="189"/>
    <x v="189"/>
    <n v="73983708"/>
    <n v="77698891.333333328"/>
    <n v="77795109.166666672"/>
    <n v="75841299.666666672"/>
    <n v="921818453"/>
  </r>
  <r>
    <x v="1"/>
    <x v="0"/>
    <s v="USD"/>
    <x v="7"/>
    <x v="0"/>
    <n v="-44392971"/>
    <n v="-32181042"/>
    <n v="-35760851"/>
    <n v="-35264635"/>
    <n v="-35248824"/>
    <n v="-23149330"/>
    <n v="-34752454"/>
    <n v="-34860156"/>
    <n v="-27438935"/>
    <n v="-39136737"/>
    <n v="-31245199"/>
    <n v="-30213783"/>
    <x v="190"/>
    <x v="190"/>
    <n v="-32350515"/>
    <n v="-33531906.333333332"/>
    <n v="-34332942.166666664"/>
    <n v="-32941210.666666668"/>
    <n v="-403644917"/>
  </r>
  <r>
    <x v="2"/>
    <x v="0"/>
    <s v="USD"/>
    <x v="7"/>
    <x v="0"/>
    <n v="-4343758"/>
    <n v="-3359430"/>
    <n v="-3895028"/>
    <n v="-3677401"/>
    <n v="-3875744"/>
    <n v="-2739844"/>
    <n v="-3745877"/>
    <n v="-3435719"/>
    <n v="-3318784"/>
    <n v="-3556874"/>
    <n v="-3543487"/>
    <n v="-3170203"/>
    <x v="191"/>
    <x v="191"/>
    <n v="-3500126.6666666665"/>
    <n v="-3423521.3333333335"/>
    <n v="-3648534.1666666665"/>
    <n v="-3461824"/>
    <n v="-42662149"/>
  </r>
  <r>
    <x v="3"/>
    <x v="0"/>
    <s v="USD"/>
    <x v="7"/>
    <x v="0"/>
    <n v="-10410570"/>
    <n v="-7492567"/>
    <n v="-9830922"/>
    <n v="-8236178"/>
    <n v="-9111360"/>
    <n v="-5732127"/>
    <n v="-9582968"/>
    <n v="-8080224"/>
    <n v="-8219184"/>
    <n v="-8720852"/>
    <n v="-8289269"/>
    <n v="-7400943"/>
    <x v="192"/>
    <x v="192"/>
    <n v="-8627458.666666666"/>
    <n v="-8137021.333333333"/>
    <n v="-8468954"/>
    <n v="-8382240"/>
    <n v="-101107164"/>
  </r>
  <r>
    <x v="4"/>
    <x v="0"/>
    <s v="USD"/>
    <x v="7"/>
    <x v="0"/>
    <n v="-1013731"/>
    <n v="-791949"/>
    <n v="-1022834"/>
    <n v="-918382"/>
    <n v="-840954"/>
    <n v="-561209"/>
    <n v="-939529"/>
    <n v="-768568"/>
    <n v="-832059"/>
    <n v="-975463"/>
    <n v="-913816"/>
    <n v="-775184"/>
    <x v="193"/>
    <x v="193"/>
    <n v="-846718.66666666663"/>
    <n v="-888154.33333333337"/>
    <n v="-858176.5"/>
    <n v="-867436.5"/>
    <n v="-10353678"/>
  </r>
  <r>
    <x v="5"/>
    <x v="0"/>
    <s v="USD"/>
    <x v="7"/>
    <x v="0"/>
    <n v="-4644817"/>
    <n v="-3595006"/>
    <n v="-3948370"/>
    <n v="-3595290"/>
    <n v="-3639614"/>
    <n v="-2496842"/>
    <n v="-3301698"/>
    <n v="-3520724"/>
    <n v="-2763529"/>
    <n v="-4269633"/>
    <n v="-3402942"/>
    <n v="-3029013"/>
    <x v="194"/>
    <x v="194"/>
    <n v="-3195317"/>
    <n v="-3567196"/>
    <n v="-3653323.1666666665"/>
    <n v="-3381256.5"/>
    <n v="-42207478"/>
  </r>
  <r>
    <x v="6"/>
    <x v="0"/>
    <s v="USD"/>
    <x v="7"/>
    <x v="0"/>
    <n v="-4979698"/>
    <n v="-4435793"/>
    <n v="-4778009"/>
    <n v="-4754163"/>
    <n v="-4664933"/>
    <n v="-2931067"/>
    <n v="-4639082"/>
    <n v="-3992375"/>
    <n v="-3635430"/>
    <n v="-4790506"/>
    <n v="-3919710"/>
    <n v="-3675104"/>
    <x v="195"/>
    <x v="195"/>
    <n v="-4088962.3333333335"/>
    <n v="-4128440"/>
    <n v="-4423943.833333333"/>
    <n v="-4108701.1666666665"/>
    <n v="-51195870"/>
  </r>
  <r>
    <x v="7"/>
    <x v="0"/>
    <s v="USD"/>
    <x v="7"/>
    <x v="0"/>
    <n v="-7407369"/>
    <n v="-6226870"/>
    <n v="-7033820"/>
    <n v="-6283426"/>
    <n v="-6682029"/>
    <n v="-4138949"/>
    <n v="-5590768"/>
    <n v="-5268218"/>
    <n v="-4841180"/>
    <n v="-6750935"/>
    <n v="-6303933"/>
    <n v="-5630389"/>
    <x v="196"/>
    <x v="196"/>
    <n v="-5233388.666666667"/>
    <n v="-6228419"/>
    <n v="-6295410.5"/>
    <n v="-5730903.833333333"/>
    <n v="-72157886"/>
  </r>
  <r>
    <x v="8"/>
    <x v="0"/>
    <s v="USD"/>
    <x v="7"/>
    <x v="0"/>
    <n v="-1956457"/>
    <n v="-1720137"/>
    <n v="-2128417"/>
    <n v="-1672934"/>
    <n v="-1630486"/>
    <n v="-1155823"/>
    <n v="-1933737"/>
    <n v="-1641920"/>
    <n v="-1480543"/>
    <n v="-1809342"/>
    <n v="-1570718"/>
    <n v="-1633705"/>
    <x v="197"/>
    <x v="197"/>
    <n v="-1685400"/>
    <n v="-1671255"/>
    <n v="-1710709"/>
    <n v="-1678327.5"/>
    <n v="-20334219"/>
  </r>
  <r>
    <x v="0"/>
    <x v="1"/>
    <s v="USD"/>
    <x v="7"/>
    <x v="0"/>
    <n v="20663670.5"/>
    <n v="20950070.400000002"/>
    <n v="25680201.899999999"/>
    <n v="22993932"/>
    <n v="16771401.57"/>
    <n v="14537190.200000001"/>
    <n v="22311821.560000002"/>
    <n v="15775784.639999999"/>
    <n v="15442950.49"/>
    <n v="18093571.02"/>
    <n v="16933143.260000002"/>
    <n v="14693275.59"/>
    <x v="198"/>
    <x v="198"/>
    <n v="17843518.896666668"/>
    <n v="16573329.956666669"/>
    <n v="20266077.761666667"/>
    <n v="17208424.42666667"/>
    <n v="224847013.13"/>
  </r>
  <r>
    <x v="1"/>
    <x v="1"/>
    <s v="USD"/>
    <x v="7"/>
    <x v="0"/>
    <n v="-8508915"/>
    <n v="-10304746"/>
    <n v="-12517373"/>
    <n v="-9859051"/>
    <n v="-6865712"/>
    <n v="-6772562"/>
    <n v="-8950825"/>
    <n v="-7590684"/>
    <n v="-7132203"/>
    <n v="-7942616"/>
    <n v="-7868673"/>
    <n v="-6027183"/>
    <x v="199"/>
    <x v="199"/>
    <n v="-7891237.333333333"/>
    <n v="-7279490.666666667"/>
    <n v="-9138059.833333334"/>
    <n v="-7585364"/>
    <n v="-100340543"/>
  </r>
  <r>
    <x v="2"/>
    <x v="1"/>
    <s v="USD"/>
    <x v="7"/>
    <x v="0"/>
    <n v="-907552"/>
    <n v="-996432"/>
    <n v="-1050172"/>
    <n v="-1007411"/>
    <n v="-685653"/>
    <n v="-720826"/>
    <n v="-924673"/>
    <n v="-770345"/>
    <n v="-734261"/>
    <n v="-899147"/>
    <n v="-808478"/>
    <n v="-706131"/>
    <x v="200"/>
    <x v="200"/>
    <n v="-809759.66666666663"/>
    <n v="-804585.33333333337"/>
    <n v="-894674.33333333337"/>
    <n v="-807172.5"/>
    <n v="-10211081"/>
  </r>
  <r>
    <x v="3"/>
    <x v="1"/>
    <s v="USD"/>
    <x v="7"/>
    <x v="0"/>
    <n v="-2448583"/>
    <n v="-2391536"/>
    <n v="-2851891"/>
    <n v="-2338942"/>
    <n v="-1988754"/>
    <n v="-1512300"/>
    <n v="-2373330"/>
    <n v="-1709943"/>
    <n v="-1561720"/>
    <n v="-2224218"/>
    <n v="-2066473"/>
    <n v="-1477534"/>
    <x v="201"/>
    <x v="201"/>
    <n v="-1881664.3333333333"/>
    <n v="-1922741.6666666667"/>
    <n v="-2255334.3333333335"/>
    <n v="-1902203"/>
    <n v="-24945224"/>
  </r>
  <r>
    <x v="4"/>
    <x v="1"/>
    <s v="USD"/>
    <x v="7"/>
    <x v="0"/>
    <n v="-232296"/>
    <n v="-221176"/>
    <n v="-259024"/>
    <n v="-239313"/>
    <n v="-173459"/>
    <n v="-145469"/>
    <n v="-276387"/>
    <n v="-181197"/>
    <n v="-167260"/>
    <n v="-199198"/>
    <n v="-173160"/>
    <n v="-156797"/>
    <x v="202"/>
    <x v="202"/>
    <n v="-208281.33333333334"/>
    <n v="-176385"/>
    <n v="-211789.5"/>
    <n v="-192333.16666666666"/>
    <n v="-2424736"/>
  </r>
  <r>
    <x v="5"/>
    <x v="1"/>
    <s v="USD"/>
    <x v="7"/>
    <x v="0"/>
    <n v="-896638"/>
    <n v="-945985"/>
    <n v="-1072491"/>
    <n v="-1138580"/>
    <n v="-765907"/>
    <n v="-590365"/>
    <n v="-926585"/>
    <n v="-715140"/>
    <n v="-691264"/>
    <n v="-778336"/>
    <n v="-702619"/>
    <n v="-644524"/>
    <x v="203"/>
    <x v="203"/>
    <n v="-777663"/>
    <n v="-708493"/>
    <n v="-901661"/>
    <n v="-743078"/>
    <n v="-9868434"/>
  </r>
  <r>
    <x v="6"/>
    <x v="1"/>
    <s v="USD"/>
    <x v="7"/>
    <x v="0"/>
    <n v="-1036658"/>
    <n v="-1191081"/>
    <n v="-1453675"/>
    <n v="-1419262"/>
    <n v="-938782"/>
    <n v="-763861"/>
    <n v="-1141341"/>
    <n v="-909348"/>
    <n v="-801672"/>
    <n v="-1077622"/>
    <n v="-899513"/>
    <n v="-770599"/>
    <x v="204"/>
    <x v="204"/>
    <n v="-950787"/>
    <n v="-915911.33333333337"/>
    <n v="-1133886.5"/>
    <n v="-933349.16666666663"/>
    <n v="-12403414"/>
  </r>
  <r>
    <x v="7"/>
    <x v="1"/>
    <s v="USD"/>
    <x v="7"/>
    <x v="0"/>
    <n v="-1662699"/>
    <n v="-1508105"/>
    <n v="-2020361"/>
    <n v="-1703999"/>
    <n v="-1422906"/>
    <n v="-1092346"/>
    <n v="-1924272"/>
    <n v="-1220195"/>
    <n v="-1122540"/>
    <n v="-1320824"/>
    <n v="-1254355"/>
    <n v="-1248757"/>
    <x v="205"/>
    <x v="205"/>
    <n v="-1422335.6666666667"/>
    <n v="-1274645.3333333333"/>
    <n v="-1568402.6666666667"/>
    <n v="-1348490.5"/>
    <n v="-17501359"/>
  </r>
  <r>
    <x v="8"/>
    <x v="1"/>
    <s v="USD"/>
    <x v="7"/>
    <x v="0"/>
    <n v="-474519"/>
    <n v="-436767"/>
    <n v="-574482"/>
    <n v="-464102"/>
    <n v="-383468"/>
    <n v="-313859"/>
    <n v="-475888"/>
    <n v="-366084"/>
    <n v="-329879"/>
    <n v="-442129"/>
    <n v="-387635"/>
    <n v="-358088"/>
    <x v="206"/>
    <x v="206"/>
    <n v="-390617"/>
    <n v="-395950.66666666669"/>
    <n v="-441199.5"/>
    <n v="-393283.83333333331"/>
    <n v="-5006900"/>
  </r>
  <r>
    <x v="0"/>
    <x v="2"/>
    <s v="USD"/>
    <x v="7"/>
    <x v="0"/>
    <n v="34752536.75"/>
    <n v="24691154.400000002"/>
    <n v="25680201.899999999"/>
    <n v="26826254"/>
    <n v="27952335.949999999"/>
    <n v="21246662.600000001"/>
    <n v="26296075.41"/>
    <n v="23288063.039999999"/>
    <n v="24843007.309999999"/>
    <n v="31017550.32"/>
    <n v="23090649.899999999"/>
    <n v="22389753.280000001"/>
    <x v="207"/>
    <x v="207"/>
    <n v="24809048.58666667"/>
    <n v="25499317.833333332"/>
    <n v="26858190.933333334"/>
    <n v="25154183.210000005"/>
    <n v="312074244.86000001"/>
  </r>
  <r>
    <x v="1"/>
    <x v="2"/>
    <s v="USD"/>
    <x v="7"/>
    <x v="0"/>
    <n v="-14132859"/>
    <n v="-11727435"/>
    <n v="-12222578"/>
    <n v="-13093645"/>
    <n v="-11370112"/>
    <n v="-9026733"/>
    <n v="-12160565"/>
    <n v="-10002285"/>
    <n v="-11921132"/>
    <n v="-14296442"/>
    <n v="-9686848"/>
    <n v="-9711164"/>
    <x v="208"/>
    <x v="208"/>
    <n v="-11361327.333333334"/>
    <n v="-11231484.666666666"/>
    <n v="-11928893.666666666"/>
    <n v="-11296406"/>
    <n v="-139351798"/>
  </r>
  <r>
    <x v="2"/>
    <x v="2"/>
    <s v="USD"/>
    <x v="7"/>
    <x v="0"/>
    <n v="-1463871"/>
    <n v="-1024242"/>
    <n v="-1101040"/>
    <n v="-1272176"/>
    <n v="-1358858"/>
    <n v="-1043087"/>
    <n v="-1221437"/>
    <n v="-1026974"/>
    <n v="-1116490"/>
    <n v="-1526346"/>
    <n v="-982952"/>
    <n v="-906448"/>
    <x v="209"/>
    <x v="209"/>
    <n v="-1121633.6666666667"/>
    <n v="-1138582"/>
    <n v="-1210545.6666666667"/>
    <n v="-1130107.8333333333"/>
    <n v="-14043921"/>
  </r>
  <r>
    <x v="3"/>
    <x v="2"/>
    <s v="USD"/>
    <x v="7"/>
    <x v="0"/>
    <n v="-4043986"/>
    <n v="-3022354"/>
    <n v="-2798525"/>
    <n v="-3154983"/>
    <n v="-3444409"/>
    <n v="-2213428"/>
    <n v="-2708520"/>
    <n v="-2339885"/>
    <n v="-2643065"/>
    <n v="-3522777"/>
    <n v="-2616321"/>
    <n v="-2740005"/>
    <x v="210"/>
    <x v="210"/>
    <n v="-2563823.3333333335"/>
    <n v="-2959701"/>
    <n v="-3112947.5"/>
    <n v="-2761762.1666666665"/>
    <n v="-35248258"/>
  </r>
  <r>
    <x v="4"/>
    <x v="2"/>
    <s v="USD"/>
    <x v="7"/>
    <x v="0"/>
    <n v="-381615"/>
    <n v="-267722"/>
    <n v="-278956"/>
    <n v="-268977"/>
    <n v="-338877"/>
    <n v="-238395"/>
    <n v="-279772"/>
    <n v="-248213"/>
    <n v="-268330"/>
    <n v="-320068"/>
    <n v="-282749"/>
    <n v="-231541"/>
    <x v="211"/>
    <x v="211"/>
    <n v="-265438.33333333331"/>
    <n v="-278119.33333333331"/>
    <n v="-295757"/>
    <n v="-271778.83333333331"/>
    <n v="-3405215"/>
  </r>
  <r>
    <x v="5"/>
    <x v="2"/>
    <s v="USD"/>
    <x v="7"/>
    <x v="0"/>
    <n v="-1674547"/>
    <n v="-1147043"/>
    <n v="-1157373"/>
    <n v="-1173747"/>
    <n v="-1210176"/>
    <n v="-1017288"/>
    <n v="-1201326"/>
    <n v="-964366"/>
    <n v="-1145590"/>
    <n v="-1406101"/>
    <n v="-1094642"/>
    <n v="-1115642"/>
    <x v="212"/>
    <x v="212"/>
    <n v="-1103760.6666666667"/>
    <n v="-1205461.6666666667"/>
    <n v="-1230029"/>
    <n v="-1154611.1666666667"/>
    <n v="-14307841"/>
  </r>
  <r>
    <x v="6"/>
    <x v="2"/>
    <s v="USD"/>
    <x v="7"/>
    <x v="0"/>
    <n v="-2111557"/>
    <n v="-1412954"/>
    <n v="-1291124"/>
    <n v="-1397498"/>
    <n v="-1565368"/>
    <n v="-1326379"/>
    <n v="-1622439"/>
    <n v="-1226635"/>
    <n v="-1262100"/>
    <n v="-1748576"/>
    <n v="-1384323"/>
    <n v="-1324557"/>
    <x v="213"/>
    <x v="213"/>
    <n v="-1370391.3333333333"/>
    <n v="-1485818.6666666667"/>
    <n v="-1517480"/>
    <n v="-1428105"/>
    <n v="-17673510"/>
  </r>
  <r>
    <x v="7"/>
    <x v="2"/>
    <s v="USD"/>
    <x v="7"/>
    <x v="0"/>
    <n v="-2621552"/>
    <n v="-2126728"/>
    <n v="-2055611"/>
    <n v="-2208062"/>
    <n v="-2194136"/>
    <n v="-1668825"/>
    <n v="-2109233"/>
    <n v="-1880439"/>
    <n v="-1804729"/>
    <n v="-2534420"/>
    <n v="-1619891"/>
    <n v="-1722891"/>
    <x v="214"/>
    <x v="214"/>
    <n v="-1931467"/>
    <n v="-1959067.3333333333"/>
    <n v="-2145819"/>
    <n v="-1945267.1666666667"/>
    <n v="-24546517"/>
  </r>
  <r>
    <x v="8"/>
    <x v="2"/>
    <s v="USD"/>
    <x v="7"/>
    <x v="0"/>
    <n v="-803681"/>
    <n v="-503961"/>
    <n v="-633831"/>
    <n v="-642450"/>
    <n v="-677962"/>
    <n v="-500671"/>
    <n v="-593208"/>
    <n v="-566165"/>
    <n v="-563553"/>
    <n v="-626673"/>
    <n v="-507695"/>
    <n v="-465617"/>
    <x v="215"/>
    <x v="215"/>
    <n v="-574308.66666666663"/>
    <n v="-533328.33333333337"/>
    <n v="-627092.66666666663"/>
    <n v="-553818.5"/>
    <n v="-7085467"/>
  </r>
  <r>
    <x v="0"/>
    <x v="0"/>
    <s v="USD"/>
    <x v="8"/>
    <x v="0"/>
    <n v="71093649"/>
    <n v="69761443"/>
    <n v="67749499"/>
    <n v="83659411"/>
    <n v="50706283"/>
    <n v="74230386"/>
    <n v="51880363"/>
    <n v="58898540"/>
    <n v="56982904"/>
    <n v="67960764"/>
    <n v="58782343"/>
    <n v="65096491"/>
    <x v="216"/>
    <x v="216"/>
    <n v="55920602.333333336"/>
    <n v="63946532.666666664"/>
    <n v="69533445.166666672"/>
    <n v="59933567.5"/>
    <n v="776802076"/>
  </r>
  <r>
    <x v="1"/>
    <x v="0"/>
    <s v="USD"/>
    <x v="8"/>
    <x v="0"/>
    <n v="-34103526"/>
    <n v="-30206863"/>
    <n v="-27470575"/>
    <n v="-34682066"/>
    <n v="-21826243"/>
    <n v="-32436605"/>
    <n v="-23222375"/>
    <n v="-28728685"/>
    <n v="-23629340"/>
    <n v="-28163573"/>
    <n v="-24647818"/>
    <n v="-28092094"/>
    <x v="217"/>
    <x v="217"/>
    <n v="-25193466.666666668"/>
    <n v="-26967828.333333332"/>
    <n v="-30120979.666666668"/>
    <n v="-26080647.5"/>
    <n v="-337209763"/>
  </r>
  <r>
    <x v="2"/>
    <x v="0"/>
    <s v="USD"/>
    <x v="8"/>
    <x v="0"/>
    <n v="-3016900"/>
    <n v="-2897074"/>
    <n v="-2761210"/>
    <n v="-3560904"/>
    <n v="-2517220"/>
    <n v="-3437933"/>
    <n v="-2249876"/>
    <n v="-2890523"/>
    <n v="-2817192"/>
    <n v="-3178807"/>
    <n v="-2858642"/>
    <n v="-2855070"/>
    <x v="218"/>
    <x v="218"/>
    <n v="-2652530.3333333335"/>
    <n v="-2964173"/>
    <n v="-3031873.5"/>
    <n v="-2808351.6666666665"/>
    <n v="-35041351"/>
  </r>
  <r>
    <x v="3"/>
    <x v="0"/>
    <s v="USD"/>
    <x v="8"/>
    <x v="0"/>
    <n v="-8603051"/>
    <n v="-8541760"/>
    <n v="-7322344"/>
    <n v="-9801852"/>
    <n v="-5175406"/>
    <n v="-9241021"/>
    <n v="-5986060"/>
    <n v="-6079566"/>
    <n v="-5882738"/>
    <n v="-8279558"/>
    <n v="-7285772"/>
    <n v="-6906703"/>
    <x v="219"/>
    <x v="219"/>
    <n v="-5982788"/>
    <n v="-7490677.666666667"/>
    <n v="-8114239"/>
    <n v="-6736732.833333333"/>
    <n v="-89105831"/>
  </r>
  <r>
    <x v="4"/>
    <x v="0"/>
    <s v="USD"/>
    <x v="8"/>
    <x v="0"/>
    <n v="-796316"/>
    <n v="-740890"/>
    <n v="-771325"/>
    <n v="-1023766"/>
    <n v="-537167"/>
    <n v="-840678"/>
    <n v="-627016"/>
    <n v="-672096"/>
    <n v="-687082"/>
    <n v="-827969"/>
    <n v="-652417"/>
    <n v="-684807"/>
    <x v="220"/>
    <x v="220"/>
    <n v="-662064.66666666663"/>
    <n v="-721731"/>
    <n v="-785023.66666666663"/>
    <n v="-691897.83333333337"/>
    <n v="-8861529"/>
  </r>
  <r>
    <x v="5"/>
    <x v="0"/>
    <s v="USD"/>
    <x v="8"/>
    <x v="0"/>
    <n v="-3002990"/>
    <n v="-3340409"/>
    <n v="-3004524"/>
    <n v="-3551194"/>
    <n v="-2323218"/>
    <n v="-3371500"/>
    <n v="-2449904"/>
    <n v="-2845127"/>
    <n v="-2572883"/>
    <n v="-3307355"/>
    <n v="-2605638"/>
    <n v="-2647248"/>
    <x v="221"/>
    <x v="221"/>
    <n v="-2622638"/>
    <n v="-2853413.6666666665"/>
    <n v="-3098972.5"/>
    <n v="-2738025.8333333335"/>
    <n v="-35021990"/>
  </r>
  <r>
    <x v="6"/>
    <x v="0"/>
    <s v="USD"/>
    <x v="8"/>
    <x v="0"/>
    <n v="-4083940"/>
    <n v="-4181857"/>
    <n v="-4200785"/>
    <n v="-4354377"/>
    <n v="-2601329"/>
    <n v="-4369202"/>
    <n v="-2990522"/>
    <n v="-3089502"/>
    <n v="-3010004"/>
    <n v="-3493197"/>
    <n v="-3343278"/>
    <n v="-3550075"/>
    <x v="222"/>
    <x v="222"/>
    <n v="-3030009.3333333335"/>
    <n v="-3462183.3333333335"/>
    <n v="-3965248.3333333335"/>
    <n v="-3246096.3333333335"/>
    <n v="-43268068"/>
  </r>
  <r>
    <x v="7"/>
    <x v="0"/>
    <s v="USD"/>
    <x v="8"/>
    <x v="0"/>
    <n v="-5003748"/>
    <n v="-5633221"/>
    <n v="-5888134"/>
    <n v="-6870676"/>
    <n v="-4221289"/>
    <n v="-5755164"/>
    <n v="-4216369"/>
    <n v="-4657751"/>
    <n v="-4782116"/>
    <n v="-5305882"/>
    <n v="-4508253"/>
    <n v="-4768388"/>
    <x v="223"/>
    <x v="223"/>
    <n v="-4552078.666666667"/>
    <n v="-4860841"/>
    <n v="-5562038.666666667"/>
    <n v="-4706459.833333333"/>
    <n v="-61610991"/>
  </r>
  <r>
    <x v="8"/>
    <x v="0"/>
    <s v="USD"/>
    <x v="8"/>
    <x v="0"/>
    <n v="-1468157"/>
    <n v="-1469241"/>
    <n v="-1405114"/>
    <n v="-1822159"/>
    <n v="-1017235"/>
    <n v="-1738189"/>
    <n v="-1064356"/>
    <n v="-1323706"/>
    <n v="-1303816"/>
    <n v="-1536288"/>
    <n v="-1447553"/>
    <n v="-1519478"/>
    <x v="224"/>
    <x v="224"/>
    <n v="-1230626"/>
    <n v="-1501106.3333333333"/>
    <n v="-1486682.5"/>
    <n v="-1365866.1666666667"/>
    <n v="-17115292"/>
  </r>
  <r>
    <x v="0"/>
    <x v="1"/>
    <s v="USD"/>
    <x v="8"/>
    <x v="0"/>
    <n v="19906221.720000003"/>
    <n v="18137975.18"/>
    <n v="19647354.709999997"/>
    <n v="25097823.300000001"/>
    <n v="10648319.43"/>
    <n v="21526811.939999998"/>
    <n v="14526501.640000001"/>
    <n v="16491591.200000001"/>
    <n v="16525042.159999998"/>
    <n v="13592152.800000001"/>
    <n v="14695585.75"/>
    <n v="13019298.200000001"/>
    <x v="225"/>
    <x v="225"/>
    <n v="15847711.666666666"/>
    <n v="13769012.25"/>
    <n v="19160751.046666667"/>
    <n v="14808361.958333334"/>
    <n v="203814678.03"/>
  </r>
  <r>
    <x v="1"/>
    <x v="1"/>
    <s v="USD"/>
    <x v="8"/>
    <x v="0"/>
    <n v="-9592107"/>
    <n v="-9049303"/>
    <n v="-9807183"/>
    <n v="-11464436"/>
    <n v="-4745875"/>
    <n v="-10693878"/>
    <n v="-6229151"/>
    <n v="-7884523"/>
    <n v="-8201633"/>
    <n v="-5539328"/>
    <n v="-6939494"/>
    <n v="-6033112"/>
    <x v="226"/>
    <x v="226"/>
    <n v="-7438435.666666667"/>
    <n v="-6170644.666666667"/>
    <n v="-9225463.666666666"/>
    <n v="-6804540.166666667"/>
    <n v="-96180023"/>
  </r>
  <r>
    <x v="2"/>
    <x v="1"/>
    <s v="USD"/>
    <x v="8"/>
    <x v="0"/>
    <n v="-804051"/>
    <n v="-766774"/>
    <n v="-921681"/>
    <n v="-1085414"/>
    <n v="-463729"/>
    <n v="-1036334"/>
    <n v="-711009"/>
    <n v="-706193"/>
    <n v="-784668"/>
    <n v="-633819"/>
    <n v="-678505"/>
    <n v="-631242"/>
    <x v="227"/>
    <x v="227"/>
    <n v="-733956.66666666663"/>
    <n v="-647855.33333333337"/>
    <n v="-846330.5"/>
    <n v="-690906"/>
    <n v="-9223419"/>
  </r>
  <r>
    <x v="3"/>
    <x v="1"/>
    <s v="USD"/>
    <x v="8"/>
    <x v="0"/>
    <n v="-2107365"/>
    <n v="-2071573"/>
    <n v="-2428629"/>
    <n v="-2973881"/>
    <n v="-1174690"/>
    <n v="-2393657"/>
    <n v="-1495456"/>
    <n v="-2058910"/>
    <n v="-1881183"/>
    <n v="-1641870"/>
    <n v="-1587200"/>
    <n v="-1436411"/>
    <x v="228"/>
    <x v="228"/>
    <n v="-1811849.6666666667"/>
    <n v="-1555160.3333333333"/>
    <n v="-2191632.5"/>
    <n v="-1683505"/>
    <n v="-23250825"/>
  </r>
  <r>
    <x v="4"/>
    <x v="1"/>
    <s v="USD"/>
    <x v="8"/>
    <x v="0"/>
    <n v="-211617"/>
    <n v="-211295"/>
    <n v="-229589"/>
    <n v="-270401"/>
    <n v="-122946"/>
    <n v="-258829"/>
    <n v="-176747"/>
    <n v="-187172"/>
    <n v="-194172"/>
    <n v="-161178"/>
    <n v="-149018"/>
    <n v="-141587"/>
    <x v="229"/>
    <x v="229"/>
    <n v="-186030.33333333334"/>
    <n v="-150594.33333333334"/>
    <n v="-217446.16666666666"/>
    <n v="-168312.33333333334"/>
    <n v="-2314551"/>
  </r>
  <r>
    <x v="5"/>
    <x v="1"/>
    <s v="USD"/>
    <x v="8"/>
    <x v="0"/>
    <n v="-882849"/>
    <n v="-828192"/>
    <n v="-913737"/>
    <n v="-1198314"/>
    <n v="-519107"/>
    <n v="-889744"/>
    <n v="-625608"/>
    <n v="-818157"/>
    <n v="-764727"/>
    <n v="-613550"/>
    <n v="-625269"/>
    <n v="-540653"/>
    <x v="230"/>
    <x v="230"/>
    <n v="-736164"/>
    <n v="-593157.33333333337"/>
    <n v="-871990.5"/>
    <n v="-664660.66666666663"/>
    <n v="-9219907"/>
  </r>
  <r>
    <x v="6"/>
    <x v="1"/>
    <s v="USD"/>
    <x v="8"/>
    <x v="0"/>
    <n v="-1206445"/>
    <n v="-976986"/>
    <n v="-990981"/>
    <n v="-1537362"/>
    <n v="-578191"/>
    <n v="-1230978"/>
    <n v="-824107"/>
    <n v="-991865"/>
    <n v="-928975"/>
    <n v="-794276"/>
    <n v="-738682"/>
    <n v="-726502"/>
    <x v="231"/>
    <x v="231"/>
    <n v="-914982.33333333337"/>
    <n v="-753153.33333333337"/>
    <n v="-1086823.8333333333"/>
    <n v="-834067.83333333337"/>
    <n v="-11525350"/>
  </r>
  <r>
    <x v="7"/>
    <x v="1"/>
    <s v="USD"/>
    <x v="8"/>
    <x v="0"/>
    <n v="-1691907"/>
    <n v="-1377291"/>
    <n v="-1682587"/>
    <n v="-2080797"/>
    <n v="-912271"/>
    <n v="-1790551"/>
    <n v="-1201477"/>
    <n v="-1331378"/>
    <n v="-1375724"/>
    <n v="-1029583"/>
    <n v="-1099874"/>
    <n v="-971165"/>
    <x v="232"/>
    <x v="232"/>
    <n v="-1302859.6666666667"/>
    <n v="-1033540.6666666666"/>
    <n v="-1589234"/>
    <n v="-1168200.1666666667"/>
    <n v="-16544605"/>
  </r>
  <r>
    <x v="8"/>
    <x v="1"/>
    <s v="USD"/>
    <x v="8"/>
    <x v="0"/>
    <n v="-405268"/>
    <n v="-427770"/>
    <n v="-436628"/>
    <n v="-571749"/>
    <n v="-215818"/>
    <n v="-475706"/>
    <n v="-313756"/>
    <n v="-370356"/>
    <n v="-361297"/>
    <n v="-302763"/>
    <n v="-310799"/>
    <n v="-262708"/>
    <x v="233"/>
    <x v="233"/>
    <n v="-348469.66666666669"/>
    <n v="-292090"/>
    <n v="-422156.5"/>
    <n v="-320279.83333333331"/>
    <n v="-4454618"/>
  </r>
  <r>
    <x v="0"/>
    <x v="2"/>
    <s v="USD"/>
    <x v="8"/>
    <x v="0"/>
    <n v="23460904.170000002"/>
    <n v="23718890.620000001"/>
    <n v="24389819.640000001"/>
    <n v="26771011.52"/>
    <n v="19268387.539999999"/>
    <n v="25238331.240000002"/>
    <n v="19195734.309999999"/>
    <n v="20614489"/>
    <n v="21083674.48"/>
    <n v="24465875.039999999"/>
    <n v="19398173.190000001"/>
    <n v="23434736.759999998"/>
    <x v="234"/>
    <x v="234"/>
    <n v="20297965.930000003"/>
    <n v="22432928.330000002"/>
    <n v="23807890.788333338"/>
    <n v="21365447.129999999"/>
    <n v="271040027.50999999"/>
  </r>
  <r>
    <x v="1"/>
    <x v="2"/>
    <s v="USD"/>
    <x v="8"/>
    <x v="0"/>
    <n v="-11301138"/>
    <n v="-11040566"/>
    <n v="-11385210"/>
    <n v="-12065519"/>
    <n v="-8004994"/>
    <n v="-11169399"/>
    <n v="-8198056"/>
    <n v="-9583888"/>
    <n v="-8854962"/>
    <n v="-10326236"/>
    <n v="-8135464"/>
    <n v="-9435110"/>
    <x v="235"/>
    <x v="235"/>
    <n v="-8878968.666666666"/>
    <n v="-9298936.666666666"/>
    <n v="-10827804.333333334"/>
    <n v="-9088952.666666666"/>
    <n v="-119500542"/>
  </r>
  <r>
    <x v="2"/>
    <x v="2"/>
    <s v="USD"/>
    <x v="8"/>
    <x v="0"/>
    <n v="-1040217"/>
    <n v="-1037564"/>
    <n v="-1012661"/>
    <n v="-1187032"/>
    <n v="-888831"/>
    <n v="-1025650"/>
    <n v="-897572"/>
    <n v="-943461"/>
    <n v="-945482"/>
    <n v="-1126584"/>
    <n v="-946140"/>
    <n v="-985301"/>
    <x v="236"/>
    <x v="236"/>
    <n v="-928838.33333333337"/>
    <n v="-1019341.6666666666"/>
    <n v="-1031992.5"/>
    <n v="-974090"/>
    <n v="-12036495"/>
  </r>
  <r>
    <x v="3"/>
    <x v="2"/>
    <s v="USD"/>
    <x v="8"/>
    <x v="0"/>
    <n v="-2686116"/>
    <n v="-2811436"/>
    <n v="-2564638"/>
    <n v="-3193324"/>
    <n v="-2094388"/>
    <n v="-2712239"/>
    <n v="-2266614"/>
    <n v="-2314678"/>
    <n v="-2597975"/>
    <n v="-3028352"/>
    <n v="-2170564"/>
    <n v="-2619732"/>
    <x v="237"/>
    <x v="237"/>
    <n v="-2393089"/>
    <n v="-2606216"/>
    <n v="-2677023.5"/>
    <n v="-2499652.5"/>
    <n v="-31060056"/>
  </r>
  <r>
    <x v="4"/>
    <x v="2"/>
    <s v="USD"/>
    <x v="8"/>
    <x v="0"/>
    <n v="-261109"/>
    <n v="-251233"/>
    <n v="-284032"/>
    <n v="-274954"/>
    <n v="-222389"/>
    <n v="-302896"/>
    <n v="-215682"/>
    <n v="-212824"/>
    <n v="-237617"/>
    <n v="-281077"/>
    <n v="-230799"/>
    <n v="-255866"/>
    <x v="238"/>
    <x v="238"/>
    <n v="-222041"/>
    <n v="-255914"/>
    <n v="-266102.16666666669"/>
    <n v="-238977.5"/>
    <n v="-3030478"/>
  </r>
  <r>
    <x v="5"/>
    <x v="2"/>
    <s v="USD"/>
    <x v="8"/>
    <x v="0"/>
    <n v="-1079788"/>
    <n v="-967463"/>
    <n v="-1074051"/>
    <n v="-1258729"/>
    <n v="-829188"/>
    <n v="-1219308"/>
    <n v="-868457"/>
    <n v="-1002976"/>
    <n v="-929444"/>
    <n v="-984727"/>
    <n v="-895091"/>
    <n v="-998052"/>
    <x v="239"/>
    <x v="239"/>
    <n v="-933625.66666666663"/>
    <n v="-959290"/>
    <n v="-1071421.1666666667"/>
    <n v="-946457.83333333337"/>
    <n v="-12107274"/>
  </r>
  <r>
    <x v="6"/>
    <x v="2"/>
    <s v="USD"/>
    <x v="8"/>
    <x v="0"/>
    <n v="-1259836"/>
    <n v="-1466091"/>
    <n v="-1329954"/>
    <n v="-1342208"/>
    <n v="-968525"/>
    <n v="-1551135"/>
    <n v="-1060193"/>
    <n v="-1219376"/>
    <n v="-1176567"/>
    <n v="-1460487"/>
    <n v="-1009016"/>
    <n v="-1300408"/>
    <x v="240"/>
    <x v="240"/>
    <n v="-1152045.3333333333"/>
    <n v="-1256637"/>
    <n v="-1319624.8333333333"/>
    <n v="-1204341.1666666667"/>
    <n v="-15143796"/>
  </r>
  <r>
    <x v="7"/>
    <x v="2"/>
    <s v="USD"/>
    <x v="8"/>
    <x v="0"/>
    <n v="-1761633"/>
    <n v="-2015134"/>
    <n v="-1826370"/>
    <n v="-1914691"/>
    <n v="-1446972"/>
    <n v="-1896300"/>
    <n v="-1597721"/>
    <n v="-1538757"/>
    <n v="-1704116"/>
    <n v="-1897036"/>
    <n v="-1495845"/>
    <n v="-1910300"/>
    <x v="241"/>
    <x v="241"/>
    <n v="-1613531.3333333333"/>
    <n v="-1767727"/>
    <n v="-1810183.3333333333"/>
    <n v="-1690629.1666666667"/>
    <n v="-21004875"/>
  </r>
  <r>
    <x v="8"/>
    <x v="2"/>
    <s v="USD"/>
    <x v="8"/>
    <x v="0"/>
    <n v="-565050"/>
    <n v="-523149"/>
    <n v="-596925"/>
    <n v="-643179"/>
    <n v="-442670"/>
    <n v="-528793"/>
    <n v="-428292"/>
    <n v="-448126"/>
    <n v="-442125"/>
    <n v="-526927"/>
    <n v="-439699"/>
    <n v="-491968"/>
    <x v="242"/>
    <x v="242"/>
    <n v="-439514.33333333331"/>
    <n v="-486198"/>
    <n v="-549961"/>
    <n v="-462856.16666666669"/>
    <n v="-6076903"/>
  </r>
  <r>
    <x v="0"/>
    <x v="0"/>
    <s v="USD"/>
    <x v="9"/>
    <x v="0"/>
    <n v="59639063"/>
    <n v="63214286"/>
    <n v="68906761"/>
    <n v="89830559"/>
    <n v="68972328"/>
    <n v="59933044"/>
    <n v="72743937"/>
    <n v="88182249"/>
    <n v="78099559"/>
    <n v="53303092"/>
    <n v="86545338"/>
    <n v="71448927"/>
    <x v="243"/>
    <x v="243"/>
    <n v="79675248.333333328"/>
    <n v="70432452.333333328"/>
    <n v="68416006.833333328"/>
    <n v="75053850.333333328"/>
    <n v="860819143"/>
  </r>
  <r>
    <x v="1"/>
    <x v="0"/>
    <s v="USD"/>
    <x v="9"/>
    <x v="0"/>
    <n v="-23973231"/>
    <n v="-30015539"/>
    <n v="-31134647"/>
    <n v="-40970359"/>
    <n v="-30502322"/>
    <n v="-27410189"/>
    <n v="-31991409"/>
    <n v="-42313803"/>
    <n v="-36050532"/>
    <n v="-22452316"/>
    <n v="-37931056"/>
    <n v="-34824020"/>
    <x v="244"/>
    <x v="244"/>
    <n v="-36785248"/>
    <n v="-31735797.333333332"/>
    <n v="-30667714.5"/>
    <n v="-34260522.666666664"/>
    <n v="-389569423"/>
  </r>
  <r>
    <x v="2"/>
    <x v="0"/>
    <s v="USD"/>
    <x v="9"/>
    <x v="0"/>
    <n v="-2750475"/>
    <n v="-2995013"/>
    <n v="-3278513"/>
    <n v="-4096853"/>
    <n v="-3074312"/>
    <n v="-2633099"/>
    <n v="-3191085"/>
    <n v="-3613606"/>
    <n v="-3551148"/>
    <n v="-2501128"/>
    <n v="-4117957"/>
    <n v="-2909146"/>
    <x v="245"/>
    <x v="245"/>
    <n v="-3451946.3333333335"/>
    <n v="-3176077"/>
    <n v="-3138044.1666666665"/>
    <n v="-3314011.6666666665"/>
    <n v="-38712335"/>
  </r>
  <r>
    <x v="3"/>
    <x v="0"/>
    <s v="USD"/>
    <x v="9"/>
    <x v="0"/>
    <n v="-6051302"/>
    <n v="-6651645"/>
    <n v="-8229415"/>
    <n v="-9866087"/>
    <n v="-7274833"/>
    <n v="-7190572"/>
    <n v="-8102482"/>
    <n v="-10459385"/>
    <n v="-8592628"/>
    <n v="-6623440"/>
    <n v="-9176467"/>
    <n v="-8483908"/>
    <x v="246"/>
    <x v="246"/>
    <n v="-9051498.333333334"/>
    <n v="-8094605"/>
    <n v="-7543975.666666667"/>
    <n v="-8573051.666666666"/>
    <n v="-96702164"/>
  </r>
  <r>
    <x v="4"/>
    <x v="0"/>
    <s v="USD"/>
    <x v="9"/>
    <x v="0"/>
    <n v="-717745"/>
    <n v="-784976"/>
    <n v="-740504"/>
    <n v="-1034005"/>
    <n v="-808709"/>
    <n v="-686323"/>
    <n v="-731485"/>
    <n v="-990377"/>
    <n v="-910664"/>
    <n v="-637021"/>
    <n v="-1007342"/>
    <n v="-861790"/>
    <x v="247"/>
    <x v="247"/>
    <n v="-877508.66666666663"/>
    <n v="-835384.33333333337"/>
    <n v="-795377"/>
    <n v="-856446.5"/>
    <n v="-9910941"/>
  </r>
  <r>
    <x v="5"/>
    <x v="0"/>
    <s v="USD"/>
    <x v="9"/>
    <x v="0"/>
    <n v="-2960261"/>
    <n v="-2719473"/>
    <n v="-2866789"/>
    <n v="-4414681"/>
    <n v="-3351655"/>
    <n v="-2840401"/>
    <n v="-3326958"/>
    <n v="-3812188"/>
    <n v="-3316582"/>
    <n v="-2454320"/>
    <n v="-4133391"/>
    <n v="-3270907"/>
    <x v="248"/>
    <x v="248"/>
    <n v="-3485242.6666666665"/>
    <n v="-3286206"/>
    <n v="-3192210"/>
    <n v="-3385724.3333333335"/>
    <n v="-39467606"/>
  </r>
  <r>
    <x v="6"/>
    <x v="0"/>
    <s v="USD"/>
    <x v="9"/>
    <x v="0"/>
    <n v="-3649541"/>
    <n v="-3533553"/>
    <n v="-3458216"/>
    <n v="-5592271"/>
    <n v="-4005701"/>
    <n v="-3358984"/>
    <n v="-3687848"/>
    <n v="-4759089"/>
    <n v="-3918876"/>
    <n v="-2669925"/>
    <n v="-4358844"/>
    <n v="-3840200"/>
    <x v="249"/>
    <x v="249"/>
    <n v="-4121937.6666666665"/>
    <n v="-3622989.6666666665"/>
    <n v="-3933044.3333333335"/>
    <n v="-3872463.6666666665"/>
    <n v="-46833048"/>
  </r>
  <r>
    <x v="7"/>
    <x v="0"/>
    <s v="USD"/>
    <x v="9"/>
    <x v="0"/>
    <n v="-4957360"/>
    <n v="-4832819"/>
    <n v="-4998813"/>
    <n v="-7119942"/>
    <n v="-5290282"/>
    <n v="-4874238"/>
    <n v="-5408483"/>
    <n v="-7479531"/>
    <n v="-5546489"/>
    <n v="-4167715"/>
    <n v="-6192072"/>
    <n v="-5068422"/>
    <x v="250"/>
    <x v="250"/>
    <n v="-6144834.333333333"/>
    <n v="-5142736.333333333"/>
    <n v="-5345575.666666667"/>
    <n v="-5643785.333333333"/>
    <n v="-65936166"/>
  </r>
  <r>
    <x v="8"/>
    <x v="0"/>
    <s v="USD"/>
    <x v="9"/>
    <x v="0"/>
    <n v="-1367303"/>
    <n v="-1548216"/>
    <n v="-1696682"/>
    <n v="-1972953"/>
    <n v="-1689063"/>
    <n v="-1441599"/>
    <n v="-1643564"/>
    <n v="-1883983"/>
    <n v="-1926635"/>
    <n v="-1133926"/>
    <n v="-1930167"/>
    <n v="-1647005"/>
    <x v="251"/>
    <x v="251"/>
    <n v="-1818060.6666666667"/>
    <n v="-1570366"/>
    <n v="-1619302.6666666667"/>
    <n v="-1694213.3333333333"/>
    <n v="-19881096"/>
  </r>
  <r>
    <x v="0"/>
    <x v="1"/>
    <s v="USD"/>
    <x v="9"/>
    <x v="0"/>
    <n v="11927812.600000001"/>
    <n v="13275000.059999999"/>
    <n v="14470419.809999999"/>
    <n v="24254250.930000003"/>
    <n v="18622528.560000002"/>
    <n v="14383930.559999999"/>
    <n v="15276226.77"/>
    <n v="25572852.209999997"/>
    <n v="18743894.16"/>
    <n v="14391834.840000002"/>
    <n v="22501787.879999999"/>
    <n v="15718763.939999999"/>
    <x v="252"/>
    <x v="252"/>
    <n v="19864324.379999999"/>
    <n v="17537462.219999999"/>
    <n v="16155657.086666668"/>
    <n v="18700893.300000001"/>
    <n v="209139302.31999999"/>
  </r>
  <r>
    <x v="1"/>
    <x v="1"/>
    <s v="USD"/>
    <x v="9"/>
    <x v="0"/>
    <n v="-5053779"/>
    <n v="-6371606"/>
    <n v="-6108911"/>
    <n v="-11077101"/>
    <n v="-9193559"/>
    <n v="-6219209"/>
    <n v="-7314288"/>
    <n v="-10632631"/>
    <n v="-7663770"/>
    <n v="-5778185"/>
    <n v="-10821067"/>
    <n v="-7450108"/>
    <x v="253"/>
    <x v="253"/>
    <n v="-8536896.333333334"/>
    <n v="-8016453.333333333"/>
    <n v="-7337360.833333333"/>
    <n v="-8276674.833333333"/>
    <n v="-93684214"/>
  </r>
  <r>
    <x v="2"/>
    <x v="1"/>
    <s v="USD"/>
    <x v="9"/>
    <x v="0"/>
    <n v="-492817"/>
    <n v="-565371"/>
    <n v="-708801"/>
    <n v="-1088792"/>
    <n v="-859144"/>
    <n v="-642937"/>
    <n v="-657708"/>
    <n v="-1154461"/>
    <n v="-889947"/>
    <n v="-630696"/>
    <n v="-901973"/>
    <n v="-676420"/>
    <x v="254"/>
    <x v="254"/>
    <n v="-900705.33333333337"/>
    <n v="-736363"/>
    <n v="-726310.33333333337"/>
    <n v="-818534.16666666663"/>
    <n v="-9269067"/>
  </r>
  <r>
    <x v="3"/>
    <x v="1"/>
    <s v="USD"/>
    <x v="9"/>
    <x v="0"/>
    <n v="-1386136"/>
    <n v="-1379450"/>
    <n v="-1749461"/>
    <n v="-2801736"/>
    <n v="-2056382"/>
    <n v="-1705969"/>
    <n v="-1684701"/>
    <n v="-2697955"/>
    <n v="-2211580"/>
    <n v="-1544845"/>
    <n v="-2647562"/>
    <n v="-1932499"/>
    <x v="255"/>
    <x v="255"/>
    <n v="-2198078.6666666665"/>
    <n v="-2041635.3333333333"/>
    <n v="-1846522.3333333333"/>
    <n v="-2119857"/>
    <n v="-23798276"/>
  </r>
  <r>
    <x v="4"/>
    <x v="1"/>
    <s v="USD"/>
    <x v="9"/>
    <x v="0"/>
    <n v="-131523"/>
    <n v="-161711"/>
    <n v="-172700"/>
    <n v="-266573"/>
    <n v="-230679"/>
    <n v="-179379"/>
    <n v="-165428"/>
    <n v="-315550"/>
    <n v="-224935"/>
    <n v="-168787"/>
    <n v="-240615"/>
    <n v="-180581"/>
    <x v="256"/>
    <x v="256"/>
    <n v="-235304.33333333334"/>
    <n v="-196661"/>
    <n v="-190427.5"/>
    <n v="-215982.66666666666"/>
    <n v="-2438461"/>
  </r>
  <r>
    <x v="5"/>
    <x v="1"/>
    <s v="USD"/>
    <x v="9"/>
    <x v="0"/>
    <n v="-538128"/>
    <n v="-661583"/>
    <n v="-625462"/>
    <n v="-1052988"/>
    <n v="-890043"/>
    <n v="-712398"/>
    <n v="-638422"/>
    <n v="-1178248"/>
    <n v="-765041"/>
    <n v="-607327"/>
    <n v="-958441"/>
    <n v="-630264"/>
    <x v="257"/>
    <x v="257"/>
    <n v="-860570.33333333337"/>
    <n v="-732010.66666666663"/>
    <n v="-746767"/>
    <n v="-796290.5"/>
    <n v="-9258345"/>
  </r>
  <r>
    <x v="6"/>
    <x v="1"/>
    <s v="USD"/>
    <x v="9"/>
    <x v="0"/>
    <n v="-715824"/>
    <n v="-732141"/>
    <n v="-899514"/>
    <n v="-1234506"/>
    <n v="-1078382"/>
    <n v="-795168"/>
    <n v="-921206"/>
    <n v="-1355263"/>
    <n v="-1118497"/>
    <n v="-885131"/>
    <n v="-1383842"/>
    <n v="-879683"/>
    <x v="258"/>
    <x v="258"/>
    <n v="-1131655.3333333333"/>
    <n v="-1049552"/>
    <n v="-909255.83333333337"/>
    <n v="-1090603.6666666667"/>
    <n v="-11999157"/>
  </r>
  <r>
    <x v="7"/>
    <x v="1"/>
    <s v="USD"/>
    <x v="9"/>
    <x v="0"/>
    <n v="-850624"/>
    <n v="-1078967"/>
    <n v="-1072288"/>
    <n v="-1843256"/>
    <n v="-1363107"/>
    <n v="-1086298"/>
    <n v="-1289100"/>
    <n v="-2054031"/>
    <n v="-1505668"/>
    <n v="-1189134"/>
    <n v="-1672064"/>
    <n v="-1353879"/>
    <x v="259"/>
    <x v="259"/>
    <n v="-1616266.3333333333"/>
    <n v="-1405025.6666666667"/>
    <n v="-1215756.6666666667"/>
    <n v="-1510646"/>
    <n v="-16358416"/>
  </r>
  <r>
    <x v="8"/>
    <x v="1"/>
    <s v="USD"/>
    <x v="9"/>
    <x v="0"/>
    <n v="-256750"/>
    <n v="-303363"/>
    <n v="-358131"/>
    <n v="-533856"/>
    <n v="-456091"/>
    <n v="-307618"/>
    <n v="-377198"/>
    <n v="-633324"/>
    <n v="-439078"/>
    <n v="-327293"/>
    <n v="-523231"/>
    <n v="-381235"/>
    <x v="260"/>
    <x v="260"/>
    <n v="-483200"/>
    <n v="-410586.33333333331"/>
    <n v="-369301.5"/>
    <n v="-446893.16666666669"/>
    <n v="-4897168"/>
  </r>
  <r>
    <x v="0"/>
    <x v="2"/>
    <s v="USD"/>
    <x v="9"/>
    <x v="0"/>
    <n v="22066453.309999999"/>
    <n v="20860714.380000003"/>
    <n v="25495501.57"/>
    <n v="35932223.600000001"/>
    <n v="22760868.240000002"/>
    <n v="22774556.719999999"/>
    <n v="23278059.84"/>
    <n v="32627432.129999999"/>
    <n v="29677832.420000002"/>
    <n v="15990927.6"/>
    <n v="32021775.059999999"/>
    <n v="23578145.91"/>
    <x v="261"/>
    <x v="261"/>
    <n v="28527774.796666667"/>
    <n v="23863616.189999998"/>
    <n v="24981719.636666667"/>
    <n v="26195695.493333336"/>
    <n v="307064490.77999997"/>
  </r>
  <r>
    <x v="1"/>
    <x v="2"/>
    <s v="USD"/>
    <x v="9"/>
    <x v="0"/>
    <n v="-10194386"/>
    <n v="-8775712"/>
    <n v="-11649875"/>
    <n v="-16904734"/>
    <n v="-10156730"/>
    <n v="-9308845"/>
    <n v="-11485654"/>
    <n v="-13335082"/>
    <n v="-13144907"/>
    <n v="-7121589"/>
    <n v="-14605277"/>
    <n v="-10457408"/>
    <x v="262"/>
    <x v="262"/>
    <n v="-12655214.333333334"/>
    <n v="-10728091.333333334"/>
    <n v="-11165047"/>
    <n v="-11691652.833333334"/>
    <n v="-137140199"/>
  </r>
  <r>
    <x v="2"/>
    <x v="2"/>
    <s v="USD"/>
    <x v="9"/>
    <x v="0"/>
    <n v="-1020928"/>
    <n v="-962457"/>
    <n v="-1256682"/>
    <n v="-1466447"/>
    <n v="-1128295"/>
    <n v="-1097226"/>
    <n v="-991610"/>
    <n v="-1523961"/>
    <n v="-1263413"/>
    <n v="-756846"/>
    <n v="-1410397"/>
    <n v="-1032096"/>
    <x v="263"/>
    <x v="263"/>
    <n v="-1259661.3333333333"/>
    <n v="-1066446.3333333333"/>
    <n v="-1155339.1666666667"/>
    <n v="-1163053.8333333333"/>
    <n v="-13910358"/>
  </r>
  <r>
    <x v="3"/>
    <x v="2"/>
    <s v="USD"/>
    <x v="9"/>
    <x v="0"/>
    <n v="-2444611"/>
    <n v="-2272245"/>
    <n v="-2641782"/>
    <n v="-4039512"/>
    <n v="-2624973"/>
    <n v="-2743062"/>
    <n v="-2434704"/>
    <n v="-4055672"/>
    <n v="-3164216"/>
    <n v="-1753146"/>
    <n v="-3557338"/>
    <n v="-2534072"/>
    <x v="264"/>
    <x v="264"/>
    <n v="-3218197.3333333335"/>
    <n v="-2614852"/>
    <n v="-2794364.1666666665"/>
    <n v="-2916524.6666666665"/>
    <n v="-34265333"/>
  </r>
  <r>
    <x v="4"/>
    <x v="2"/>
    <s v="USD"/>
    <x v="9"/>
    <x v="0"/>
    <n v="-275381"/>
    <n v="-210026"/>
    <n v="-317279"/>
    <n v="-388332"/>
    <n v="-242804"/>
    <n v="-235914"/>
    <n v="-250881"/>
    <n v="-404914"/>
    <n v="-314764"/>
    <n v="-162558"/>
    <n v="-362132"/>
    <n v="-245425"/>
    <x v="265"/>
    <x v="265"/>
    <n v="-323519.66666666669"/>
    <n v="-256705"/>
    <n v="-278289.33333333331"/>
    <n v="-290112.33333333331"/>
    <n v="-3410410"/>
  </r>
  <r>
    <x v="5"/>
    <x v="2"/>
    <s v="USD"/>
    <x v="9"/>
    <x v="0"/>
    <n v="-982133"/>
    <n v="-1031282"/>
    <n v="-1031427"/>
    <n v="-1571161"/>
    <n v="-1047047"/>
    <n v="-915792"/>
    <n v="-1130410"/>
    <n v="-1332285"/>
    <n v="-1469427"/>
    <n v="-750448"/>
    <n v="-1514250"/>
    <n v="-1098678"/>
    <x v="266"/>
    <x v="266"/>
    <n v="-1310707.3333333333"/>
    <n v="-1121125.3333333333"/>
    <n v="-1096473.6666666667"/>
    <n v="-1215916.3333333333"/>
    <n v="-13874340"/>
  </r>
  <r>
    <x v="6"/>
    <x v="2"/>
    <s v="USD"/>
    <x v="9"/>
    <x v="0"/>
    <n v="-1125007"/>
    <n v="-1299618"/>
    <n v="-1392648"/>
    <n v="-2179140"/>
    <n v="-1402417"/>
    <n v="-1417237"/>
    <n v="-1366474"/>
    <n v="-1706626"/>
    <n v="-1557322"/>
    <n v="-802577"/>
    <n v="-1970207"/>
    <n v="-1423960"/>
    <x v="267"/>
    <x v="267"/>
    <n v="-1543474"/>
    <n v="-1398914.6666666667"/>
    <n v="-1469344.5"/>
    <n v="-1471194.3333333333"/>
    <n v="-17643233"/>
  </r>
  <r>
    <x v="7"/>
    <x v="2"/>
    <s v="USD"/>
    <x v="9"/>
    <x v="0"/>
    <n v="-1892953"/>
    <n v="-1758305"/>
    <n v="-2114471"/>
    <n v="-2948387"/>
    <n v="-1767142"/>
    <n v="-1705036"/>
    <n v="-2010684"/>
    <n v="-2567132"/>
    <n v="-2136189"/>
    <n v="-1232918"/>
    <n v="-2637095"/>
    <n v="-2009167"/>
    <x v="268"/>
    <x v="268"/>
    <n v="-2238001.6666666665"/>
    <n v="-1959726.6666666667"/>
    <n v="-2031049"/>
    <n v="-2098864.1666666665"/>
    <n v="-24779479"/>
  </r>
  <r>
    <x v="8"/>
    <x v="2"/>
    <s v="USD"/>
    <x v="9"/>
    <x v="0"/>
    <n v="-535336"/>
    <n v="-469896"/>
    <n v="-589539"/>
    <n v="-871134"/>
    <n v="-466384"/>
    <n v="-548868"/>
    <n v="-518774"/>
    <n v="-742349"/>
    <n v="-717617"/>
    <n v="-394682"/>
    <n v="-746161"/>
    <n v="-544340"/>
    <x v="269"/>
    <x v="269"/>
    <n v="-659580"/>
    <n v="-561727.66666666663"/>
    <n v="-580192.83333333337"/>
    <n v="-610653.83333333337"/>
    <n v="-7145080"/>
  </r>
  <r>
    <x v="0"/>
    <x v="0"/>
    <s v="USD"/>
    <x v="10"/>
    <x v="0"/>
    <n v="78338286"/>
    <n v="58034151"/>
    <n v="75874351"/>
    <n v="87725417"/>
    <n v="84878696"/>
    <n v="73990027"/>
    <n v="95372852"/>
    <n v="83104256"/>
    <n v="52883151"/>
    <n v="61528451"/>
    <n v="91089451"/>
    <n v="87746916"/>
    <x v="270"/>
    <x v="270"/>
    <n v="77120086.333333328"/>
    <n v="80121606"/>
    <n v="76473488"/>
    <n v="78620846.166666672"/>
    <n v="930566005"/>
  </r>
  <r>
    <x v="1"/>
    <x v="0"/>
    <s v="USD"/>
    <x v="10"/>
    <x v="0"/>
    <n v="-32377742"/>
    <n v="-26379976"/>
    <n v="-33823729"/>
    <n v="-41186038"/>
    <n v="-40605218"/>
    <n v="-31555193"/>
    <n v="-46768008"/>
    <n v="-33951735"/>
    <n v="-24520783"/>
    <n v="-24743822"/>
    <n v="-36760421"/>
    <n v="-43815665"/>
    <x v="271"/>
    <x v="271"/>
    <n v="-35080175.333333336"/>
    <n v="-35106636"/>
    <n v="-34321316"/>
    <n v="-35093405.666666664"/>
    <n v="-416488330"/>
  </r>
  <r>
    <x v="2"/>
    <x v="0"/>
    <s v="USD"/>
    <x v="10"/>
    <x v="0"/>
    <n v="-3477740"/>
    <n v="-2612821"/>
    <n v="-3043000"/>
    <n v="-4206639"/>
    <n v="-3635596"/>
    <n v="-3390988"/>
    <n v="-4751711"/>
    <n v="-3385162"/>
    <n v="-2396080"/>
    <n v="-2929053"/>
    <n v="-4196677"/>
    <n v="-3591506"/>
    <x v="272"/>
    <x v="272"/>
    <n v="-3510984.3333333335"/>
    <n v="-3572412"/>
    <n v="-3394464"/>
    <n v="-3541698.1666666665"/>
    <n v="-41616973"/>
  </r>
  <r>
    <x v="3"/>
    <x v="0"/>
    <s v="USD"/>
    <x v="10"/>
    <x v="0"/>
    <n v="-8777061"/>
    <n v="-5956476"/>
    <n v="-8788853"/>
    <n v="-9995832"/>
    <n v="-8550645"/>
    <n v="-8956466"/>
    <n v="-11183485"/>
    <n v="-8871134"/>
    <n v="-6351611"/>
    <n v="-7670731"/>
    <n v="-9827555"/>
    <n v="-9599585"/>
    <x v="273"/>
    <x v="273"/>
    <n v="-8802076.666666666"/>
    <n v="-9032623.666666666"/>
    <n v="-8504222.166666666"/>
    <n v="-8917350.166666666"/>
    <n v="-104529434"/>
  </r>
  <r>
    <x v="4"/>
    <x v="0"/>
    <s v="USD"/>
    <x v="10"/>
    <x v="0"/>
    <n v="-851217"/>
    <n v="-648182"/>
    <n v="-827626"/>
    <n v="-971146"/>
    <n v="-1009775"/>
    <n v="-865150"/>
    <n v="-1184627"/>
    <n v="-992651"/>
    <n v="-601399"/>
    <n v="-727376"/>
    <n v="-1128223"/>
    <n v="-1000127"/>
    <x v="274"/>
    <x v="274"/>
    <n v="-926225.66666666663"/>
    <n v="-951908.66666666663"/>
    <n v="-862182.66666666663"/>
    <n v="-939067.16666666663"/>
    <n v="-10807499"/>
  </r>
  <r>
    <x v="5"/>
    <x v="0"/>
    <s v="USD"/>
    <x v="10"/>
    <x v="0"/>
    <n v="-3158339"/>
    <n v="-2728823"/>
    <n v="-3421161"/>
    <n v="-4332736"/>
    <n v="-4162923"/>
    <n v="-3139829"/>
    <n v="-4315056"/>
    <n v="-3425707"/>
    <n v="-2305237"/>
    <n v="-2579902"/>
    <n v="-4086474"/>
    <n v="-4146068"/>
    <x v="275"/>
    <x v="275"/>
    <n v="-3348666.6666666665"/>
    <n v="-3604148"/>
    <n v="-3490635.1666666665"/>
    <n v="-3476407.3333333335"/>
    <n v="-41802255"/>
  </r>
  <r>
    <x v="6"/>
    <x v="0"/>
    <s v="USD"/>
    <x v="10"/>
    <x v="0"/>
    <n v="-4069215"/>
    <n v="-3519759"/>
    <n v="-4009533"/>
    <n v="-4836632"/>
    <n v="-5257809"/>
    <n v="-4412376"/>
    <n v="-4985773"/>
    <n v="-4979583"/>
    <n v="-2840712"/>
    <n v="-3475369"/>
    <n v="-4584362"/>
    <n v="-4474219"/>
    <x v="276"/>
    <x v="276"/>
    <n v="-4268689.333333333"/>
    <n v="-4177983.3333333335"/>
    <n v="-4350887.333333333"/>
    <n v="-4223336.333333333"/>
    <n v="-51445342"/>
  </r>
  <r>
    <x v="7"/>
    <x v="0"/>
    <s v="USD"/>
    <x v="10"/>
    <x v="0"/>
    <n v="-6585349"/>
    <n v="-4759687"/>
    <n v="-6493370"/>
    <n v="-6546763"/>
    <n v="-6734243"/>
    <n v="-6212732"/>
    <n v="-8195799"/>
    <n v="-6417083"/>
    <n v="-4176227"/>
    <n v="-5193726"/>
    <n v="-6901697"/>
    <n v="-7639360"/>
    <x v="277"/>
    <x v="277"/>
    <n v="-6263036.333333333"/>
    <n v="-6578261"/>
    <n v="-6222024"/>
    <n v="-6420648.666666667"/>
    <n v="-75856036"/>
  </r>
  <r>
    <x v="8"/>
    <x v="0"/>
    <s v="USD"/>
    <x v="10"/>
    <x v="0"/>
    <n v="-1828234"/>
    <n v="-1342350"/>
    <n v="-1751692"/>
    <n v="-2175232"/>
    <n v="-1829981"/>
    <n v="-1789035"/>
    <n v="-1954312"/>
    <n v="-2007974"/>
    <n v="-1094268"/>
    <n v="-1521032"/>
    <n v="-1827984"/>
    <n v="-1900742"/>
    <x v="278"/>
    <x v="278"/>
    <n v="-1685518"/>
    <n v="-1749919.3333333333"/>
    <n v="-1786087.3333333333"/>
    <n v="-1717718.6666666667"/>
    <n v="-21022836"/>
  </r>
  <r>
    <x v="0"/>
    <x v="1"/>
    <s v="USD"/>
    <x v="10"/>
    <x v="0"/>
    <n v="19584571.5"/>
    <n v="14508537.75"/>
    <n v="17451100.73"/>
    <n v="22808608.420000002"/>
    <n v="21219674"/>
    <n v="19977307.290000003"/>
    <n v="21935755.960000001"/>
    <n v="24931276.800000001"/>
    <n v="15336113.789999999"/>
    <n v="13536259.220000001"/>
    <n v="26415940.789999999"/>
    <n v="20181790.68"/>
    <x v="279"/>
    <x v="279"/>
    <n v="20734382.183333334"/>
    <n v="20044663.563333333"/>
    <n v="19258299.948333334"/>
    <n v="20389522.873333335"/>
    <n v="237886936.93000001"/>
  </r>
  <r>
    <x v="1"/>
    <x v="1"/>
    <s v="USD"/>
    <x v="10"/>
    <x v="0"/>
    <n v="-8362230"/>
    <n v="-6091621"/>
    <n v="-8316059"/>
    <n v="-10159328"/>
    <n v="-8624806"/>
    <n v="-9693159"/>
    <n v="-9579056"/>
    <n v="-9973478"/>
    <n v="-6228310"/>
    <n v="-6023754"/>
    <n v="-10593290"/>
    <n v="-8974298"/>
    <x v="280"/>
    <x v="280"/>
    <n v="-8593614.666666666"/>
    <n v="-8530447.333333334"/>
    <n v="-8541200.5"/>
    <n v="-8562031"/>
    <n v="-102619389"/>
  </r>
  <r>
    <x v="2"/>
    <x v="1"/>
    <s v="USD"/>
    <x v="10"/>
    <x v="0"/>
    <n v="-915086"/>
    <n v="-612941"/>
    <n v="-823113"/>
    <n v="-916944"/>
    <n v="-880691"/>
    <n v="-867181"/>
    <n v="-960417"/>
    <n v="-1047426"/>
    <n v="-623688"/>
    <n v="-675831"/>
    <n v="-1132922"/>
    <n v="-970183"/>
    <x v="281"/>
    <x v="281"/>
    <n v="-877177"/>
    <n v="-926312"/>
    <n v="-835992.66666666663"/>
    <n v="-901744.5"/>
    <n v="-10426423"/>
  </r>
  <r>
    <x v="3"/>
    <x v="1"/>
    <s v="USD"/>
    <x v="10"/>
    <x v="0"/>
    <n v="-2065945"/>
    <n v="-1474640"/>
    <n v="-2117096"/>
    <n v="-2790604"/>
    <n v="-2540908"/>
    <n v="-2325558"/>
    <n v="-2387390"/>
    <n v="-3056599"/>
    <n v="-1798103"/>
    <n v="-1677834"/>
    <n v="-3256778"/>
    <n v="-2424353"/>
    <x v="282"/>
    <x v="282"/>
    <n v="-2414030.6666666665"/>
    <n v="-2452988.3333333335"/>
    <n v="-2219125.1666666665"/>
    <n v="-2433509.5"/>
    <n v="-27915808"/>
  </r>
  <r>
    <x v="4"/>
    <x v="1"/>
    <s v="USD"/>
    <x v="10"/>
    <x v="0"/>
    <n v="-240447"/>
    <n v="-157072"/>
    <n v="-183016"/>
    <n v="-241630"/>
    <n v="-239007"/>
    <n v="-238586"/>
    <n v="-266862"/>
    <n v="-274476"/>
    <n v="-188419"/>
    <n v="-144601"/>
    <n v="-275592"/>
    <n v="-214592"/>
    <x v="283"/>
    <x v="283"/>
    <n v="-243252.33333333334"/>
    <n v="-211595"/>
    <n v="-216626.33333333334"/>
    <n v="-227423.66666666666"/>
    <n v="-2664300"/>
  </r>
  <r>
    <x v="5"/>
    <x v="1"/>
    <s v="USD"/>
    <x v="10"/>
    <x v="0"/>
    <n v="-796397"/>
    <n v="-610923"/>
    <n v="-729783"/>
    <n v="-913075"/>
    <n v="-1012763"/>
    <n v="-882471"/>
    <n v="-1093311"/>
    <n v="-1137735"/>
    <n v="-686706"/>
    <n v="-582618"/>
    <n v="-1127220"/>
    <n v="-876587"/>
    <x v="284"/>
    <x v="284"/>
    <n v="-972584"/>
    <n v="-862141.66666666663"/>
    <n v="-824235.33333333337"/>
    <n v="-917362.83333333337"/>
    <n v="-10449589"/>
  </r>
  <r>
    <x v="6"/>
    <x v="1"/>
    <s v="USD"/>
    <x v="10"/>
    <x v="0"/>
    <n v="-1199233"/>
    <n v="-811310"/>
    <n v="-900254"/>
    <n v="-1164976"/>
    <n v="-1151854"/>
    <n v="-1034607"/>
    <n v="-1285049"/>
    <n v="-1518350"/>
    <n v="-866477"/>
    <n v="-705238"/>
    <n v="-1549744"/>
    <n v="-1249787"/>
    <x v="285"/>
    <x v="285"/>
    <n v="-1223292"/>
    <n v="-1168256.3333333333"/>
    <n v="-1043705.6666666666"/>
    <n v="-1195774.1666666667"/>
    <n v="-13436879"/>
  </r>
  <r>
    <x v="7"/>
    <x v="1"/>
    <s v="USD"/>
    <x v="10"/>
    <x v="0"/>
    <n v="-1445011"/>
    <n v="-1126211"/>
    <n v="-1306570"/>
    <n v="-1839960"/>
    <n v="-1539232"/>
    <n v="-1482785"/>
    <n v="-1588028"/>
    <n v="-1880876"/>
    <n v="-1288625"/>
    <n v="-1107308"/>
    <n v="-2083925"/>
    <n v="-1761373"/>
    <x v="286"/>
    <x v="286"/>
    <n v="-1585843"/>
    <n v="-1650868.6666666667"/>
    <n v="-1456628.1666666667"/>
    <n v="-1618355.8333333333"/>
    <n v="-18449904"/>
  </r>
  <r>
    <x v="8"/>
    <x v="1"/>
    <s v="USD"/>
    <x v="10"/>
    <x v="0"/>
    <n v="-420494"/>
    <n v="-304699"/>
    <n v="-395657"/>
    <n v="-479567"/>
    <n v="-522262"/>
    <n v="-404189"/>
    <n v="-497618"/>
    <n v="-499475"/>
    <n v="-321370"/>
    <n v="-275373"/>
    <n v="-589065"/>
    <n v="-494276"/>
    <x v="287"/>
    <x v="287"/>
    <n v="-439487.66666666669"/>
    <n v="-452904.66666666669"/>
    <n v="-421144.66666666669"/>
    <n v="-446196.16666666669"/>
    <n v="-5204045"/>
  </r>
  <r>
    <x v="0"/>
    <x v="2"/>
    <s v="USD"/>
    <x v="10"/>
    <x v="0"/>
    <n v="30551931.540000003"/>
    <n v="19731611.34"/>
    <n v="24279792.32"/>
    <n v="35090166.800000004"/>
    <n v="26312395.760000002"/>
    <n v="25896509.449999999"/>
    <n v="31473041.16"/>
    <n v="27424404.48"/>
    <n v="21153260.400000002"/>
    <n v="24611380.400000002"/>
    <n v="30059518.830000002"/>
    <n v="30711420.599999998"/>
    <x v="288"/>
    <x v="288"/>
    <n v="26683568.680000003"/>
    <n v="28460773.276666667"/>
    <n v="26977067.868333329"/>
    <n v="27572170.978333335"/>
    <n v="327295433.07999998"/>
  </r>
  <r>
    <x v="1"/>
    <x v="2"/>
    <s v="USD"/>
    <x v="10"/>
    <x v="0"/>
    <n v="-13819091"/>
    <n v="-9286529"/>
    <n v="-10933750"/>
    <n v="-15827962"/>
    <n v="-12543885"/>
    <n v="-11801803"/>
    <n v="-15410493"/>
    <n v="-12281930"/>
    <n v="-8667400"/>
    <n v="-10416735"/>
    <n v="-12874137"/>
    <n v="-15312570"/>
    <x v="289"/>
    <x v="289"/>
    <n v="-12119941"/>
    <n v="-12867814"/>
    <n v="-12368836.666666666"/>
    <n v="-12493877.5"/>
    <n v="-149176285"/>
  </r>
  <r>
    <x v="2"/>
    <x v="2"/>
    <s v="USD"/>
    <x v="10"/>
    <x v="0"/>
    <n v="-1369961"/>
    <n v="-942250"/>
    <n v="-1067439"/>
    <n v="-1630125"/>
    <n v="-1266063"/>
    <n v="-1202899"/>
    <n v="-1418412"/>
    <n v="-1366956"/>
    <n v="-922278"/>
    <n v="-1025165"/>
    <n v="-1394203"/>
    <n v="-1252426"/>
    <x v="290"/>
    <x v="290"/>
    <n v="-1235882"/>
    <n v="-1223931.3333333333"/>
    <n v="-1246456.1666666667"/>
    <n v="-1229906.6666666667"/>
    <n v="-14858177"/>
  </r>
  <r>
    <x v="3"/>
    <x v="2"/>
    <s v="USD"/>
    <x v="10"/>
    <x v="0"/>
    <n v="-3344503"/>
    <n v="-2300612"/>
    <n v="-2595976"/>
    <n v="-3778056"/>
    <n v="-3167287"/>
    <n v="-2947517"/>
    <n v="-3546969"/>
    <n v="-2816091"/>
    <n v="-2552955"/>
    <n v="-2506235"/>
    <n v="-3473277"/>
    <n v="-3338330"/>
    <x v="291"/>
    <x v="291"/>
    <n v="-2972005"/>
    <n v="-3105947.3333333335"/>
    <n v="-3022325.1666666665"/>
    <n v="-3038976.1666666665"/>
    <n v="-36367808"/>
  </r>
  <r>
    <x v="4"/>
    <x v="2"/>
    <s v="USD"/>
    <x v="10"/>
    <x v="0"/>
    <n v="-338744"/>
    <n v="-244628"/>
    <n v="-271723"/>
    <n v="-354541"/>
    <n v="-300962"/>
    <n v="-260911"/>
    <n v="-327018"/>
    <n v="-336207"/>
    <n v="-259047"/>
    <n v="-300466"/>
    <n v="-322986"/>
    <n v="-313283"/>
    <x v="292"/>
    <x v="292"/>
    <n v="-307424"/>
    <n v="-312245"/>
    <n v="-295251.5"/>
    <n v="-309834.5"/>
    <n v="-3630516"/>
  </r>
  <r>
    <x v="5"/>
    <x v="2"/>
    <s v="USD"/>
    <x v="10"/>
    <x v="0"/>
    <n v="-1468744"/>
    <n v="-973887"/>
    <n v="-1032242"/>
    <n v="-1717271"/>
    <n v="-1287760"/>
    <n v="-1206283"/>
    <n v="-1470777"/>
    <n v="-1246641"/>
    <n v="-1025992"/>
    <n v="-1104742"/>
    <n v="-1379202"/>
    <n v="-1486638"/>
    <x v="293"/>
    <x v="293"/>
    <n v="-1247803.3333333333"/>
    <n v="-1323527.3333333333"/>
    <n v="-1281031.1666666667"/>
    <n v="-1285665.3333333333"/>
    <n v="-15400179"/>
  </r>
  <r>
    <x v="6"/>
    <x v="2"/>
    <s v="USD"/>
    <x v="10"/>
    <x v="0"/>
    <n v="-1633292"/>
    <n v="-1089178"/>
    <n v="-1472323"/>
    <n v="-2057777"/>
    <n v="-1473412"/>
    <n v="-1538962"/>
    <n v="-1683014"/>
    <n v="-1385482"/>
    <n v="-1129867"/>
    <n v="-1300291"/>
    <n v="-1689964"/>
    <n v="-1833600"/>
    <x v="294"/>
    <x v="294"/>
    <n v="-1399454.3333333333"/>
    <n v="-1607951.6666666667"/>
    <n v="-1544157.3333333333"/>
    <n v="-1503703"/>
    <n v="-18287162"/>
  </r>
  <r>
    <x v="7"/>
    <x v="2"/>
    <s v="USD"/>
    <x v="10"/>
    <x v="0"/>
    <n v="-2276556"/>
    <n v="-1464050"/>
    <n v="-2030413"/>
    <n v="-2759580"/>
    <n v="-2279559"/>
    <n v="-2087858"/>
    <n v="-2509070"/>
    <n v="-2137231"/>
    <n v="-1498973"/>
    <n v="-2006400"/>
    <n v="-2628526"/>
    <n v="-2421145"/>
    <x v="295"/>
    <x v="295"/>
    <n v="-2048424.6666666667"/>
    <n v="-2352023.6666666665"/>
    <n v="-2149669.3333333335"/>
    <n v="-2200224.1666666665"/>
    <n v="-26099361"/>
  </r>
  <r>
    <x v="8"/>
    <x v="2"/>
    <s v="USD"/>
    <x v="10"/>
    <x v="0"/>
    <n v="-661654"/>
    <n v="-401978"/>
    <n v="-494551"/>
    <n v="-729508"/>
    <n v="-547250"/>
    <n v="-536085"/>
    <n v="-699474"/>
    <n v="-582080"/>
    <n v="-490459"/>
    <n v="-554075"/>
    <n v="-629658"/>
    <n v="-720295"/>
    <x v="296"/>
    <x v="296"/>
    <n v="-590671"/>
    <n v="-634676"/>
    <n v="-561837.66666666663"/>
    <n v="-612673.5"/>
    <n v="-7047067"/>
  </r>
  <r>
    <x v="0"/>
    <x v="0"/>
    <s v="USD"/>
    <x v="11"/>
    <x v="1"/>
    <n v="89862727"/>
    <n v="99687807"/>
    <n v="99378570"/>
    <n v="55271910"/>
    <n v="83758431"/>
    <n v="51637163"/>
    <n v="76348472"/>
    <n v="66086281"/>
    <n v="80081331"/>
    <n v="83886832"/>
    <n v="95750606"/>
    <n v="87036633"/>
    <x v="297"/>
    <x v="297"/>
    <n v="74172028"/>
    <n v="88891357"/>
    <n v="79932768"/>
    <n v="81531692.5"/>
    <n v="968786763"/>
  </r>
  <r>
    <x v="1"/>
    <x v="0"/>
    <s v="USD"/>
    <x v="11"/>
    <x v="1"/>
    <n v="-39040130"/>
    <n v="-39921367"/>
    <n v="-45671498"/>
    <n v="-25801859"/>
    <n v="-39706126"/>
    <n v="-24992558"/>
    <n v="-31073960"/>
    <n v="-27470867"/>
    <n v="-33718513"/>
    <n v="-35019709"/>
    <n v="-45131670"/>
    <n v="-36256184"/>
    <x v="298"/>
    <x v="298"/>
    <n v="-30754446.666666668"/>
    <n v="-38802521"/>
    <n v="-35855589.666666664"/>
    <n v="-34778483.833333336"/>
    <n v="-423804441"/>
  </r>
  <r>
    <x v="2"/>
    <x v="0"/>
    <s v="USD"/>
    <x v="11"/>
    <x v="1"/>
    <n v="-4014208"/>
    <n v="-4730507"/>
    <n v="-4051116"/>
    <n v="-2388743"/>
    <n v="-3788314"/>
    <n v="-2165366"/>
    <n v="-3369016"/>
    <n v="-2871769"/>
    <n v="-3799113"/>
    <n v="-3974617"/>
    <n v="-4757153"/>
    <n v="-3920259"/>
    <x v="299"/>
    <x v="299"/>
    <n v="-3346632.6666666665"/>
    <n v="-4217343"/>
    <n v="-3523042.3333333335"/>
    <n v="-3781987.8333333335"/>
    <n v="-43830181"/>
  </r>
  <r>
    <x v="3"/>
    <x v="0"/>
    <s v="USD"/>
    <x v="11"/>
    <x v="1"/>
    <n v="-11164524"/>
    <n v="-11563467"/>
    <n v="-10590962"/>
    <n v="-6628891"/>
    <n v="-10201147"/>
    <n v="-6336226"/>
    <n v="-8308362"/>
    <n v="-8049766"/>
    <n v="-9552167"/>
    <n v="-9069604"/>
    <n v="-11039826"/>
    <n v="-9218680"/>
    <x v="300"/>
    <x v="300"/>
    <n v="-8636765"/>
    <n v="-9776036.666666666"/>
    <n v="-9414202.833333334"/>
    <n v="-9206400.833333334"/>
    <n v="-111723622"/>
  </r>
  <r>
    <x v="4"/>
    <x v="0"/>
    <s v="USD"/>
    <x v="11"/>
    <x v="1"/>
    <n v="-903966"/>
    <n v="-1205019"/>
    <n v="-1010356"/>
    <n v="-636949"/>
    <n v="-1015796"/>
    <n v="-595479"/>
    <n v="-766242"/>
    <n v="-750665"/>
    <n v="-951950"/>
    <n v="-1022303"/>
    <n v="-1058471"/>
    <n v="-1058724"/>
    <x v="301"/>
    <x v="301"/>
    <n v="-822952.33333333337"/>
    <n v="-1046499.3333333334"/>
    <n v="-894594.16666666663"/>
    <n v="-934725.83333333337"/>
    <n v="-10975920"/>
  </r>
  <r>
    <x v="5"/>
    <x v="0"/>
    <s v="USD"/>
    <x v="11"/>
    <x v="1"/>
    <n v="-3929016"/>
    <n v="-4147710"/>
    <n v="-4445473"/>
    <n v="-2698906"/>
    <n v="-3896549"/>
    <n v="-2130630"/>
    <n v="-3614931"/>
    <n v="-2980311"/>
    <n v="-3888537"/>
    <n v="-3741844"/>
    <n v="-4366391"/>
    <n v="-3894310"/>
    <x v="302"/>
    <x v="302"/>
    <n v="-3494593"/>
    <n v="-4000848.3333333335"/>
    <n v="-3541380.6666666665"/>
    <n v="-3747720.6666666665"/>
    <n v="-43734608"/>
  </r>
  <r>
    <x v="6"/>
    <x v="0"/>
    <s v="USD"/>
    <x v="11"/>
    <x v="1"/>
    <n v="-5487234"/>
    <n v="-6089746"/>
    <n v="-5750018"/>
    <n v="-3304967"/>
    <n v="-4958093"/>
    <n v="-2792253"/>
    <n v="-4640076"/>
    <n v="-3464963"/>
    <n v="-4767705"/>
    <n v="-4724399"/>
    <n v="-5050221"/>
    <n v="-4982632"/>
    <x v="303"/>
    <x v="303"/>
    <n v="-4290914.666666667"/>
    <n v="-4919084"/>
    <n v="-4730385.166666667"/>
    <n v="-4604999.333333333"/>
    <n v="-56012307"/>
  </r>
  <r>
    <x v="7"/>
    <x v="0"/>
    <s v="USD"/>
    <x v="11"/>
    <x v="1"/>
    <n v="-7158940"/>
    <n v="-7286160"/>
    <n v="-7691904"/>
    <n v="-4033310"/>
    <n v="-6604421"/>
    <n v="-3616980"/>
    <n v="-5679051"/>
    <n v="-5089930"/>
    <n v="-5618855"/>
    <n v="-5999913"/>
    <n v="-7841981"/>
    <n v="-6140271"/>
    <x v="304"/>
    <x v="304"/>
    <n v="-5462612"/>
    <n v="-6660721.666666667"/>
    <n v="-6065285.833333333"/>
    <n v="-6061666.833333333"/>
    <n v="-72761716"/>
  </r>
  <r>
    <x v="8"/>
    <x v="0"/>
    <s v="USD"/>
    <x v="11"/>
    <x v="1"/>
    <n v="-1991503"/>
    <n v="-2443588"/>
    <n v="-2092138"/>
    <n v="-1127262"/>
    <n v="-2079479"/>
    <n v="-1036044"/>
    <n v="-1616405"/>
    <n v="-1643097"/>
    <n v="-1843345"/>
    <n v="-1693056"/>
    <n v="-2018243"/>
    <n v="-2002915"/>
    <x v="305"/>
    <x v="305"/>
    <n v="-1700949"/>
    <n v="-1904738"/>
    <n v="-1795002.3333333333"/>
    <n v="-1802843.5"/>
    <n v="-21587075"/>
  </r>
  <r>
    <x v="0"/>
    <x v="1"/>
    <s v="USD"/>
    <x v="11"/>
    <x v="1"/>
    <n v="23364309.02"/>
    <n v="21931317.539999999"/>
    <n v="19875714"/>
    <n v="14923415.700000001"/>
    <n v="20102023.439999998"/>
    <n v="14974777.27"/>
    <n v="15269694.4"/>
    <n v="17843295.870000001"/>
    <n v="20821146.060000002"/>
    <n v="18455103.039999999"/>
    <n v="28725181.800000001"/>
    <n v="23499890.91"/>
    <x v="306"/>
    <x v="306"/>
    <n v="17978045.443333335"/>
    <n v="23560058.583333332"/>
    <n v="19195259.495000001"/>
    <n v="20769052.013333332"/>
    <n v="239785869.05000001"/>
  </r>
  <r>
    <x v="1"/>
    <x v="1"/>
    <s v="USD"/>
    <x v="11"/>
    <x v="1"/>
    <n v="-9770870"/>
    <n v="-9977447"/>
    <n v="-9318571"/>
    <n v="-7177432"/>
    <n v="-10040815"/>
    <n v="-6705472"/>
    <n v="-6527053"/>
    <n v="-7338883"/>
    <n v="-8598615"/>
    <n v="-8754005"/>
    <n v="-12960586"/>
    <n v="-10440153"/>
    <x v="307"/>
    <x v="307"/>
    <n v="-7488183.666666667"/>
    <n v="-10718248"/>
    <n v="-8831767.833333334"/>
    <n v="-9103215.833333334"/>
    <n v="-107609902"/>
  </r>
  <r>
    <x v="2"/>
    <x v="1"/>
    <s v="USD"/>
    <x v="11"/>
    <x v="1"/>
    <n v="-998448"/>
    <n v="-906026"/>
    <n v="-816425"/>
    <n v="-657707"/>
    <n v="-898385"/>
    <n v="-723954"/>
    <n v="-621806"/>
    <n v="-778231"/>
    <n v="-920749"/>
    <n v="-855672"/>
    <n v="-1292991"/>
    <n v="-1173809"/>
    <x v="308"/>
    <x v="308"/>
    <n v="-773595.33333333337"/>
    <n v="-1107490.6666666667"/>
    <n v="-833490.83333333337"/>
    <n v="-940543"/>
    <n v="-10644203"/>
  </r>
  <r>
    <x v="3"/>
    <x v="1"/>
    <s v="USD"/>
    <x v="11"/>
    <x v="1"/>
    <n v="-2858483"/>
    <n v="-2305377"/>
    <n v="-2131212"/>
    <n v="-1590327"/>
    <n v="-2085973"/>
    <n v="-1703752"/>
    <n v="-1695552"/>
    <n v="-1788917"/>
    <n v="-2327015"/>
    <n v="-2071414"/>
    <n v="-3239804"/>
    <n v="-2746179"/>
    <x v="309"/>
    <x v="309"/>
    <n v="-1937161.3333333333"/>
    <n v="-2685799"/>
    <n v="-2112520.6666666665"/>
    <n v="-2311480.1666666665"/>
    <n v="-26544005"/>
  </r>
  <r>
    <x v="4"/>
    <x v="1"/>
    <s v="USD"/>
    <x v="11"/>
    <x v="1"/>
    <n v="-285338"/>
    <n v="-244889"/>
    <n v="-233148"/>
    <n v="-166561"/>
    <n v="-244687"/>
    <n v="-161345"/>
    <n v="-178305"/>
    <n v="-192708"/>
    <n v="-243644"/>
    <n v="-226447"/>
    <n v="-305055"/>
    <n v="-280685"/>
    <x v="310"/>
    <x v="310"/>
    <n v="-204885.66666666666"/>
    <n v="-270729"/>
    <n v="-222661.33333333334"/>
    <n v="-237807.33333333334"/>
    <n v="-2762812"/>
  </r>
  <r>
    <x v="5"/>
    <x v="1"/>
    <s v="USD"/>
    <x v="11"/>
    <x v="1"/>
    <n v="-1031961"/>
    <n v="-1042954"/>
    <n v="-920646"/>
    <n v="-731175"/>
    <n v="-848528"/>
    <n v="-736400"/>
    <n v="-719835"/>
    <n v="-881777"/>
    <n v="-847120"/>
    <n v="-844418"/>
    <n v="-1401315"/>
    <n v="-1079897"/>
    <x v="311"/>
    <x v="311"/>
    <n v="-816244"/>
    <n v="-1108543.3333333333"/>
    <n v="-885277.33333333337"/>
    <n v="-962393.66666666663"/>
    <n v="-11086026"/>
  </r>
  <r>
    <x v="6"/>
    <x v="1"/>
    <s v="USD"/>
    <x v="11"/>
    <x v="1"/>
    <n v="-1170898"/>
    <n v="-1234525"/>
    <n v="-1172371"/>
    <n v="-753727"/>
    <n v="-1051436"/>
    <n v="-922198"/>
    <n v="-907610"/>
    <n v="-961198"/>
    <n v="-1254550"/>
    <n v="-945986"/>
    <n v="-1699048"/>
    <n v="-1191231"/>
    <x v="312"/>
    <x v="312"/>
    <n v="-1041119.3333333334"/>
    <n v="-1278755"/>
    <n v="-1050859.1666666667"/>
    <n v="-1159937.1666666667"/>
    <n v="-13264778"/>
  </r>
  <r>
    <x v="7"/>
    <x v="1"/>
    <s v="USD"/>
    <x v="11"/>
    <x v="1"/>
    <n v="-1980716"/>
    <n v="-1788979"/>
    <n v="-1719915"/>
    <n v="-1088499"/>
    <n v="-1502513"/>
    <n v="-1239582"/>
    <n v="-1127643"/>
    <n v="-1387114"/>
    <n v="-1526398"/>
    <n v="-1372656"/>
    <n v="-2454975"/>
    <n v="-1754241"/>
    <x v="313"/>
    <x v="313"/>
    <n v="-1347051.6666666667"/>
    <n v="-1860624"/>
    <n v="-1553367.3333333333"/>
    <n v="-1603837.8333333333"/>
    <n v="-18943231"/>
  </r>
  <r>
    <x v="8"/>
    <x v="1"/>
    <s v="USD"/>
    <x v="11"/>
    <x v="1"/>
    <n v="-566582"/>
    <n v="-505261"/>
    <n v="-426912"/>
    <n v="-323456"/>
    <n v="-432583"/>
    <n v="-305741"/>
    <n v="-310930"/>
    <n v="-427699"/>
    <n v="-433517"/>
    <n v="-412281"/>
    <n v="-629706"/>
    <n v="-493044"/>
    <x v="314"/>
    <x v="314"/>
    <n v="-390715.33333333331"/>
    <n v="-511677"/>
    <n v="-426755.83333333331"/>
    <n v="-451196.16666666669"/>
    <n v="-5267712"/>
  </r>
  <r>
    <x v="0"/>
    <x v="2"/>
    <s v="USD"/>
    <x v="11"/>
    <x v="1"/>
    <n v="33249208.989999998"/>
    <n v="35887610.519999996"/>
    <n v="29813571"/>
    <n v="16581573"/>
    <n v="25127529.300000001"/>
    <n v="18073007.049999997"/>
    <n v="25958480.48"/>
    <n v="24451923.969999999"/>
    <n v="24024399.300000001"/>
    <n v="26843786.240000002"/>
    <n v="31597699.98"/>
    <n v="34814653.200000003"/>
    <x v="315"/>
    <x v="315"/>
    <n v="24811601.25"/>
    <n v="31085379.806666669"/>
    <n v="26455416.643333334"/>
    <n v="27948490.528333336"/>
    <n v="326423443.03000003"/>
  </r>
  <r>
    <x v="1"/>
    <x v="2"/>
    <s v="USD"/>
    <x v="11"/>
    <x v="1"/>
    <n v="-14119263"/>
    <n v="-17879670"/>
    <n v="-14358261"/>
    <n v="-7982038"/>
    <n v="-12177131"/>
    <n v="-8747974"/>
    <n v="-11295692"/>
    <n v="-10246934"/>
    <n v="-10460207"/>
    <n v="-11993641"/>
    <n v="-13770029"/>
    <n v="-14012331"/>
    <x v="316"/>
    <x v="316"/>
    <n v="-10667611"/>
    <n v="-13258667"/>
    <n v="-12544056.166666666"/>
    <n v="-11963139"/>
    <n v="-147043171"/>
  </r>
  <r>
    <x v="2"/>
    <x v="2"/>
    <s v="USD"/>
    <x v="11"/>
    <x v="1"/>
    <n v="-1467109"/>
    <n v="-1677945"/>
    <n v="-1447729"/>
    <n v="-812834"/>
    <n v="-1060983"/>
    <n v="-816607"/>
    <n v="-1241153"/>
    <n v="-1024413"/>
    <n v="-1198716"/>
    <n v="-1237038"/>
    <n v="-1557750"/>
    <n v="-1483854"/>
    <x v="317"/>
    <x v="317"/>
    <n v="-1154760.6666666667"/>
    <n v="-1426214"/>
    <n v="-1213867.8333333333"/>
    <n v="-1290487.3333333333"/>
    <n v="-15026131"/>
  </r>
  <r>
    <x v="3"/>
    <x v="2"/>
    <s v="USD"/>
    <x v="11"/>
    <x v="1"/>
    <n v="-3338737"/>
    <n v="-4402775"/>
    <n v="-3287314"/>
    <n v="-1955247"/>
    <n v="-2711290"/>
    <n v="-1836954"/>
    <n v="-2798464"/>
    <n v="-2507986"/>
    <n v="-2646561"/>
    <n v="-2872300"/>
    <n v="-3683032"/>
    <n v="-3775393"/>
    <x v="318"/>
    <x v="318"/>
    <n v="-2651003.6666666665"/>
    <n v="-3443575"/>
    <n v="-2922052.8333333335"/>
    <n v="-3047289.3333333335"/>
    <n v="-35816053"/>
  </r>
  <r>
    <x v="4"/>
    <x v="2"/>
    <s v="USD"/>
    <x v="11"/>
    <x v="1"/>
    <n v="-411779"/>
    <n v="-419320"/>
    <n v="-343566"/>
    <n v="-188670"/>
    <n v="-300697"/>
    <n v="-184661"/>
    <n v="-260440"/>
    <n v="-303559"/>
    <n v="-264242"/>
    <n v="-289776"/>
    <n v="-330529"/>
    <n v="-371367"/>
    <x v="319"/>
    <x v="319"/>
    <n v="-276080.33333333331"/>
    <n v="-330557.33333333331"/>
    <n v="-308115.5"/>
    <n v="-303318.83333333331"/>
    <n v="-3668606"/>
  </r>
  <r>
    <x v="5"/>
    <x v="2"/>
    <s v="USD"/>
    <x v="11"/>
    <x v="1"/>
    <n v="-1532046"/>
    <n v="-1660857"/>
    <n v="-1397352"/>
    <n v="-803884"/>
    <n v="-1095237"/>
    <n v="-873288"/>
    <n v="-1260882"/>
    <n v="-1018393"/>
    <n v="-1131941"/>
    <n v="-1242629"/>
    <n v="-1414584"/>
    <n v="-1678509"/>
    <x v="320"/>
    <x v="320"/>
    <n v="-1137072"/>
    <n v="-1445240.6666666667"/>
    <n v="-1227110.6666666667"/>
    <n v="-1291156.3333333333"/>
    <n v="-15109602"/>
  </r>
  <r>
    <x v="6"/>
    <x v="2"/>
    <s v="USD"/>
    <x v="11"/>
    <x v="1"/>
    <n v="-1990196"/>
    <n v="-1966905"/>
    <n v="-1708842"/>
    <n v="-925380"/>
    <n v="-1432833"/>
    <n v="-927012"/>
    <n v="-1405783"/>
    <n v="-1281770"/>
    <n v="-1499076"/>
    <n v="-1485770"/>
    <n v="-1836741"/>
    <n v="-2063376"/>
    <x v="321"/>
    <x v="321"/>
    <n v="-1395543"/>
    <n v="-1795295.6666666667"/>
    <n v="-1491861.3333333333"/>
    <n v="-1595419.3333333333"/>
    <n v="-18523684"/>
  </r>
  <r>
    <x v="7"/>
    <x v="2"/>
    <s v="USD"/>
    <x v="11"/>
    <x v="1"/>
    <n v="-2556106"/>
    <n v="-2734053"/>
    <n v="-2473118"/>
    <n v="-1174103"/>
    <n v="-1830494"/>
    <n v="-1286762"/>
    <n v="-2130211"/>
    <n v="-1845120"/>
    <n v="-1889246"/>
    <n v="-1995506"/>
    <n v="-2490074"/>
    <n v="-3039992"/>
    <x v="322"/>
    <x v="322"/>
    <n v="-1954859"/>
    <n v="-2508524"/>
    <n v="-2009106"/>
    <n v="-2231691.5"/>
    <n v="-25444785"/>
  </r>
  <r>
    <x v="8"/>
    <x v="2"/>
    <s v="USD"/>
    <x v="11"/>
    <x v="1"/>
    <n v="-750337"/>
    <n v="-885959"/>
    <n v="-692240"/>
    <n v="-347870"/>
    <n v="-614839"/>
    <n v="-391158"/>
    <n v="-556893"/>
    <n v="-578359"/>
    <n v="-537761"/>
    <n v="-570088"/>
    <n v="-781567"/>
    <n v="-696480"/>
    <x v="323"/>
    <x v="323"/>
    <n v="-557671"/>
    <n v="-682711.66666666663"/>
    <n v="-613733.83333333337"/>
    <n v="-620191.33333333337"/>
    <n v="-7403551"/>
  </r>
  <r>
    <x v="0"/>
    <x v="0"/>
    <s v="USD"/>
    <x v="11"/>
    <x v="2"/>
    <n v="77301768"/>
    <n v="72875628"/>
    <n v="55895001"/>
    <n v="89382699"/>
    <n v="71319509"/>
    <n v="79975474"/>
    <n v="69313842"/>
    <n v="92091905"/>
    <n v="83500769"/>
    <n v="59385280"/>
    <n v="65641609"/>
    <n v="71434962"/>
    <x v="324"/>
    <x v="324"/>
    <n v="81635505.333333328"/>
    <n v="65487283.666666664"/>
    <n v="74458346.5"/>
    <n v="73561394.5"/>
    <n v="888118446"/>
  </r>
  <r>
    <x v="1"/>
    <x v="0"/>
    <s v="USD"/>
    <x v="11"/>
    <x v="2"/>
    <n v="-35752342"/>
    <n v="-31441278"/>
    <n v="-27014782"/>
    <n v="-41080521"/>
    <n v="-29816017"/>
    <n v="-37864346"/>
    <n v="-29367294"/>
    <n v="-40634741"/>
    <n v="-39724316"/>
    <n v="-26784238"/>
    <n v="-29537593"/>
    <n v="-34630314"/>
    <x v="325"/>
    <x v="325"/>
    <n v="-36575450.333333336"/>
    <n v="-30317381.666666668"/>
    <n v="-33828214.333333336"/>
    <n v="-33446416"/>
    <n v="-403647782"/>
  </r>
  <r>
    <x v="2"/>
    <x v="0"/>
    <s v="USD"/>
    <x v="11"/>
    <x v="2"/>
    <n v="-3428824"/>
    <n v="-3228713"/>
    <n v="-2275853"/>
    <n v="-4449372"/>
    <n v="-3285819"/>
    <n v="-3933173"/>
    <n v="-2824146"/>
    <n v="-4226119"/>
    <n v="-3700895"/>
    <n v="-2830639"/>
    <n v="-3243319"/>
    <n v="-3463190"/>
    <x v="326"/>
    <x v="326"/>
    <n v="-3583720"/>
    <n v="-3179049.3333333335"/>
    <n v="-3433625.6666666665"/>
    <n v="-3381384.6666666665"/>
    <n v="-40890062"/>
  </r>
  <r>
    <x v="3"/>
    <x v="0"/>
    <s v="USD"/>
    <x v="11"/>
    <x v="2"/>
    <n v="-7928112"/>
    <n v="-9106177"/>
    <n v="-6946518"/>
    <n v="-9674499"/>
    <n v="-8601910"/>
    <n v="-9397456"/>
    <n v="-8541402"/>
    <n v="-11276422"/>
    <n v="-9209392"/>
    <n v="-7076763"/>
    <n v="-8202915"/>
    <n v="-8508411"/>
    <x v="327"/>
    <x v="327"/>
    <n v="-9675738.666666666"/>
    <n v="-7929363"/>
    <n v="-8609112"/>
    <n v="-8802550.833333334"/>
    <n v="-104469977"/>
  </r>
  <r>
    <x v="4"/>
    <x v="0"/>
    <s v="USD"/>
    <x v="11"/>
    <x v="2"/>
    <n v="-957085"/>
    <n v="-849920"/>
    <n v="-682768"/>
    <n v="-1070786"/>
    <n v="-869744"/>
    <n v="-914245"/>
    <n v="-850332"/>
    <n v="-1141027"/>
    <n v="-843495"/>
    <n v="-681529"/>
    <n v="-713836"/>
    <n v="-742136"/>
    <x v="328"/>
    <x v="328"/>
    <n v="-944951.33333333337"/>
    <n v="-712500.33333333337"/>
    <n v="-890758"/>
    <n v="-828725.83333333337"/>
    <n v="-10316903"/>
  </r>
  <r>
    <x v="5"/>
    <x v="0"/>
    <s v="USD"/>
    <x v="11"/>
    <x v="2"/>
    <n v="-3438085"/>
    <n v="-3285329"/>
    <n v="-2789198"/>
    <n v="-3812133"/>
    <n v="-3117588"/>
    <n v="-3550508"/>
    <n v="-2975224"/>
    <n v="-4265659"/>
    <n v="-4086642"/>
    <n v="-2794161"/>
    <n v="-2929773"/>
    <n v="-3103697"/>
    <x v="329"/>
    <x v="329"/>
    <n v="-3775841.6666666665"/>
    <n v="-2942543.6666666665"/>
    <n v="-3332140.1666666665"/>
    <n v="-3359192.6666666665"/>
    <n v="-40147997"/>
  </r>
  <r>
    <x v="6"/>
    <x v="0"/>
    <s v="USD"/>
    <x v="11"/>
    <x v="2"/>
    <n v="-3969897"/>
    <n v="-4380494"/>
    <n v="-3366354"/>
    <n v="-5273562"/>
    <n v="-3663927"/>
    <n v="-4416822"/>
    <n v="-4001007"/>
    <n v="-4832019"/>
    <n v="-4909221"/>
    <n v="-3571834"/>
    <n v="-3526646"/>
    <n v="-3835844"/>
    <x v="330"/>
    <x v="330"/>
    <n v="-4580749"/>
    <n v="-3644774.6666666665"/>
    <n v="-4178509.3333333335"/>
    <n v="-4112761.8333333335"/>
    <n v="-49747627"/>
  </r>
  <r>
    <x v="7"/>
    <x v="0"/>
    <s v="USD"/>
    <x v="11"/>
    <x v="2"/>
    <n v="-5877577"/>
    <n v="-5737846"/>
    <n v="-4331053"/>
    <n v="-7521222"/>
    <n v="-5990060"/>
    <n v="-5838719"/>
    <n v="-5381168"/>
    <n v="-8054420"/>
    <n v="-6629167"/>
    <n v="-4297756"/>
    <n v="-5298750"/>
    <n v="-5411523"/>
    <x v="331"/>
    <x v="331"/>
    <n v="-6688251.666666667"/>
    <n v="-5002676.333333333"/>
    <n v="-5882746.166666667"/>
    <n v="-5845464"/>
    <n v="-70369261"/>
  </r>
  <r>
    <x v="8"/>
    <x v="0"/>
    <s v="USD"/>
    <x v="11"/>
    <x v="2"/>
    <n v="-1715892"/>
    <n v="-1670598"/>
    <n v="-1349484"/>
    <n v="-1982340"/>
    <n v="-1444353"/>
    <n v="-1884602"/>
    <n v="-1511649"/>
    <n v="-1993504"/>
    <n v="-2075691"/>
    <n v="-1342675"/>
    <n v="-1421368"/>
    <n v="-1684617"/>
    <x v="332"/>
    <x v="332"/>
    <n v="-1860281.3333333333"/>
    <n v="-1482886.6666666667"/>
    <n v="-1674544.8333333333"/>
    <n v="-1671584"/>
    <n v="-20076773"/>
  </r>
  <r>
    <x v="0"/>
    <x v="1"/>
    <s v="USD"/>
    <x v="11"/>
    <x v="2"/>
    <n v="17006388.960000001"/>
    <n v="16032638.16"/>
    <n v="14532700.26"/>
    <n v="20558020.77"/>
    <n v="16403487.07"/>
    <n v="20793623.240000002"/>
    <n v="16635322.08"/>
    <n v="26706652.449999999"/>
    <n v="16700153.800000001"/>
    <n v="17221731.199999999"/>
    <n v="18379650.520000003"/>
    <n v="16430041.260000002"/>
    <x v="333"/>
    <x v="333"/>
    <n v="20014042.776666667"/>
    <n v="17343807.66"/>
    <n v="17554476.41"/>
    <n v="18678925.218333337"/>
    <n v="217400409.77000001"/>
  </r>
  <r>
    <x v="1"/>
    <x v="1"/>
    <s v="USD"/>
    <x v="11"/>
    <x v="2"/>
    <n v="-7139124"/>
    <n v="-6558131"/>
    <n v="-5982628"/>
    <n v="-9936401"/>
    <n v="-7091143"/>
    <n v="-8326629"/>
    <n v="-7786192"/>
    <n v="-11348186"/>
    <n v="-7370420"/>
    <n v="-7201133"/>
    <n v="-9088004"/>
    <n v="-6637350"/>
    <x v="334"/>
    <x v="334"/>
    <n v="-8834932.666666666"/>
    <n v="-7642162.333333333"/>
    <n v="-7505676"/>
    <n v="-8238547.5"/>
    <n v="-94465341"/>
  </r>
  <r>
    <x v="2"/>
    <x v="1"/>
    <s v="USD"/>
    <x v="11"/>
    <x v="2"/>
    <n v="-803688"/>
    <n v="-739259"/>
    <n v="-592091"/>
    <n v="-918521"/>
    <n v="-663152"/>
    <n v="-840619"/>
    <n v="-680646"/>
    <n v="-1322559"/>
    <n v="-739411"/>
    <n v="-813025"/>
    <n v="-885800"/>
    <n v="-802943"/>
    <x v="335"/>
    <x v="335"/>
    <n v="-914205.33333333337"/>
    <n v="-833922.66666666663"/>
    <n v="-759555"/>
    <n v="-874064"/>
    <n v="-9801714"/>
  </r>
  <r>
    <x v="3"/>
    <x v="1"/>
    <s v="USD"/>
    <x v="11"/>
    <x v="2"/>
    <n v="-1775134"/>
    <n v="-1641526"/>
    <n v="-1648504"/>
    <n v="-2569037"/>
    <n v="-1934072"/>
    <n v="-2504228"/>
    <n v="-1924690"/>
    <n v="-3011577"/>
    <n v="-1750792"/>
    <n v="-1993161"/>
    <n v="-1924696"/>
    <n v="-2012016"/>
    <x v="336"/>
    <x v="336"/>
    <n v="-2229019.6666666665"/>
    <n v="-1976624.3333333333"/>
    <n v="-2012083.5"/>
    <n v="-2102822"/>
    <n v="-24689433"/>
  </r>
  <r>
    <x v="4"/>
    <x v="1"/>
    <s v="USD"/>
    <x v="11"/>
    <x v="2"/>
    <n v="-184417"/>
    <n v="-161775"/>
    <n v="-161976"/>
    <n v="-244398"/>
    <n v="-192012"/>
    <n v="-219272"/>
    <n v="-167711"/>
    <n v="-289743"/>
    <n v="-168764"/>
    <n v="-197206"/>
    <n v="-228371"/>
    <n v="-193657"/>
    <x v="337"/>
    <x v="337"/>
    <n v="-208739.33333333334"/>
    <n v="-206411.33333333334"/>
    <n v="-193975"/>
    <n v="-207575.33333333334"/>
    <n v="-2409302"/>
  </r>
  <r>
    <x v="5"/>
    <x v="1"/>
    <s v="USD"/>
    <x v="11"/>
    <x v="2"/>
    <n v="-822293"/>
    <n v="-701739"/>
    <n v="-651658"/>
    <n v="-878628"/>
    <n v="-764328"/>
    <n v="-998972"/>
    <n v="-809874"/>
    <n v="-1081271"/>
    <n v="-688376"/>
    <n v="-770508"/>
    <n v="-750435"/>
    <n v="-712111"/>
    <x v="338"/>
    <x v="338"/>
    <n v="-859840.33333333337"/>
    <n v="-744351.33333333337"/>
    <n v="-802936.33333333337"/>
    <n v="-802095.83333333337"/>
    <n v="-9630193"/>
  </r>
  <r>
    <x v="6"/>
    <x v="1"/>
    <s v="USD"/>
    <x v="11"/>
    <x v="2"/>
    <n v="-874275"/>
    <n v="-940682"/>
    <n v="-892071"/>
    <n v="-1227751"/>
    <n v="-1019603"/>
    <n v="-1199508"/>
    <n v="-835310"/>
    <n v="-1647093"/>
    <n v="-840393"/>
    <n v="-892880"/>
    <n v="-991474"/>
    <n v="-824952"/>
    <x v="339"/>
    <x v="339"/>
    <n v="-1107598.6666666667"/>
    <n v="-903102"/>
    <n v="-1025648.3333333334"/>
    <n v="-1005350.3333333334"/>
    <n v="-12185992"/>
  </r>
  <r>
    <x v="7"/>
    <x v="1"/>
    <s v="USD"/>
    <x v="11"/>
    <x v="2"/>
    <n v="-1299408"/>
    <n v="-1217903"/>
    <n v="-1241944"/>
    <n v="-1784476"/>
    <n v="-1419608"/>
    <n v="-1656529"/>
    <n v="-1231975"/>
    <n v="-2124020"/>
    <n v="-1192510"/>
    <n v="-1247530"/>
    <n v="-1452568"/>
    <n v="-1386479"/>
    <x v="340"/>
    <x v="340"/>
    <n v="-1516168.3333333333"/>
    <n v="-1362192.3333333333"/>
    <n v="-1436644.6666666667"/>
    <n v="-1439180.3333333333"/>
    <n v="-17254950"/>
  </r>
  <r>
    <x v="8"/>
    <x v="1"/>
    <s v="USD"/>
    <x v="11"/>
    <x v="2"/>
    <n v="-388830"/>
    <n v="-382107"/>
    <n v="-359149"/>
    <n v="-508536"/>
    <n v="-363265"/>
    <n v="-508077"/>
    <n v="-339302"/>
    <n v="-581049"/>
    <n v="-414044"/>
    <n v="-386935"/>
    <n v="-400161"/>
    <n v="-369293"/>
    <x v="341"/>
    <x v="341"/>
    <n v="-444798.33333333331"/>
    <n v="-385463"/>
    <n v="-418327.33333333331"/>
    <n v="-415130.66666666669"/>
    <n v="-5000748"/>
  </r>
  <r>
    <x v="0"/>
    <x v="2"/>
    <s v="USD"/>
    <x v="11"/>
    <x v="2"/>
    <n v="25509583.440000001"/>
    <n v="27692738.640000001"/>
    <n v="21799050.390000001"/>
    <n v="27708636.690000001"/>
    <n v="22822242.879999999"/>
    <n v="24792396.940000001"/>
    <n v="24952983.119999997"/>
    <n v="32232166.749999996"/>
    <n v="30895284.530000001"/>
    <n v="20190995.200000003"/>
    <n v="19692482.699999999"/>
    <n v="26430935.940000001"/>
    <x v="342"/>
    <x v="342"/>
    <n v="29360144.799999997"/>
    <n v="22104804.613333333"/>
    <n v="25054108.16333333"/>
    <n v="25732474.706666667"/>
    <n v="304719497.21999997"/>
  </r>
  <r>
    <x v="1"/>
    <x v="2"/>
    <s v="USD"/>
    <x v="11"/>
    <x v="2"/>
    <n v="-11578936"/>
    <n v="-13283266"/>
    <n v="-10760123"/>
    <n v="-12031880"/>
    <n v="-9652620"/>
    <n v="-10584647"/>
    <n v="-12326877"/>
    <n v="-14959934"/>
    <n v="-13028093"/>
    <n v="-8308173"/>
    <n v="-7944445"/>
    <n v="-11049601"/>
    <x v="343"/>
    <x v="343"/>
    <n v="-13438301.333333334"/>
    <n v="-9100739.666666666"/>
    <n v="-11315245.333333334"/>
    <n v="-11269520.5"/>
    <n v="-135508595"/>
  </r>
  <r>
    <x v="2"/>
    <x v="2"/>
    <s v="USD"/>
    <x v="11"/>
    <x v="2"/>
    <n v="-1275330"/>
    <n v="-1342502"/>
    <n v="-1005300"/>
    <n v="-1113375"/>
    <n v="-1053372"/>
    <n v="-1175475"/>
    <n v="-1199747"/>
    <n v="-1548433"/>
    <n v="-1366025"/>
    <n v="-817271"/>
    <n v="-858372"/>
    <n v="-1083636"/>
    <x v="344"/>
    <x v="344"/>
    <n v="-1371401.6666666667"/>
    <n v="-919759.66666666663"/>
    <n v="-1160892.3333333333"/>
    <n v="-1145580.6666666667"/>
    <n v="-13838838"/>
  </r>
  <r>
    <x v="3"/>
    <x v="2"/>
    <s v="USD"/>
    <x v="11"/>
    <x v="2"/>
    <n v="-3063156"/>
    <n v="-2978709"/>
    <n v="-2456071"/>
    <n v="-2810593"/>
    <n v="-2589351"/>
    <n v="-2491701"/>
    <n v="-3020040"/>
    <n v="-3652709"/>
    <n v="-3270893"/>
    <n v="-2030059"/>
    <n v="-2371946"/>
    <n v="-3263794"/>
    <x v="345"/>
    <x v="345"/>
    <n v="-3314547.3333333335"/>
    <n v="-2555266.3333333335"/>
    <n v="-2731596.8333333335"/>
    <n v="-2934906.8333333335"/>
    <n v="-33999022"/>
  </r>
  <r>
    <x v="4"/>
    <x v="2"/>
    <s v="USD"/>
    <x v="11"/>
    <x v="2"/>
    <n v="-295046"/>
    <n v="-288819"/>
    <n v="-270521"/>
    <n v="-299399"/>
    <n v="-259557"/>
    <n v="-306337"/>
    <n v="-302042"/>
    <n v="-335932"/>
    <n v="-352326"/>
    <n v="-202497"/>
    <n v="-209741"/>
    <n v="-306375"/>
    <x v="346"/>
    <x v="346"/>
    <n v="-330100"/>
    <n v="-239537.66666666666"/>
    <n v="-286613.16666666669"/>
    <n v="-284818.83333333331"/>
    <n v="-3428592"/>
  </r>
  <r>
    <x v="5"/>
    <x v="2"/>
    <s v="USD"/>
    <x v="11"/>
    <x v="2"/>
    <n v="-1063042"/>
    <n v="-1383994"/>
    <n v="-1005520"/>
    <n v="-1122436"/>
    <n v="-1105967"/>
    <n v="-1152280"/>
    <n v="-1172596"/>
    <n v="-1435420"/>
    <n v="-1381456"/>
    <n v="-865769"/>
    <n v="-855963"/>
    <n v="-1188799"/>
    <x v="347"/>
    <x v="347"/>
    <n v="-1329824"/>
    <n v="-970177"/>
    <n v="-1138873.1666666667"/>
    <n v="-1150000.5"/>
    <n v="-13733242"/>
  </r>
  <r>
    <x v="6"/>
    <x v="2"/>
    <s v="USD"/>
    <x v="11"/>
    <x v="2"/>
    <n v="-1440304"/>
    <n v="-1476449"/>
    <n v="-1202261"/>
    <n v="-1447697"/>
    <n v="-1227951"/>
    <n v="-1255275"/>
    <n v="-1424563"/>
    <n v="-1942571"/>
    <n v="-1593839"/>
    <n v="-1037651"/>
    <n v="-1097675"/>
    <n v="-1397647"/>
    <x v="348"/>
    <x v="348"/>
    <n v="-1653657.6666666667"/>
    <n v="-1177657.6666666667"/>
    <n v="-1341656.1666666667"/>
    <n v="-1415657.6666666667"/>
    <n v="-16543883"/>
  </r>
  <r>
    <x v="7"/>
    <x v="2"/>
    <s v="USD"/>
    <x v="11"/>
    <x v="2"/>
    <n v="-1825596"/>
    <n v="-1941785"/>
    <n v="-1833335"/>
    <n v="-2389482"/>
    <n v="-1906406"/>
    <n v="-1777976"/>
    <n v="-2005933"/>
    <n v="-2661184"/>
    <n v="-2463031"/>
    <n v="-1455030"/>
    <n v="-1398480"/>
    <n v="-1954771"/>
    <x v="349"/>
    <x v="349"/>
    <n v="-2376716"/>
    <n v="-1602760.3333333333"/>
    <n v="-1945763.3333333333"/>
    <n v="-1989738.1666666667"/>
    <n v="-23613009"/>
  </r>
  <r>
    <x v="8"/>
    <x v="2"/>
    <s v="USD"/>
    <x v="11"/>
    <x v="2"/>
    <n v="-545525"/>
    <n v="-576243"/>
    <n v="-534567"/>
    <n v="-678191"/>
    <n v="-461374"/>
    <n v="-509712"/>
    <n v="-576349"/>
    <n v="-660401"/>
    <n v="-684878"/>
    <n v="-460793"/>
    <n v="-480324"/>
    <n v="-657505"/>
    <x v="350"/>
    <x v="350"/>
    <n v="-640542.66666666663"/>
    <n v="-532874"/>
    <n v="-550935.33333333337"/>
    <n v="-586708.33333333337"/>
    <n v="-68258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0BD848-11F6-426C-B1F4-CA0F23B75E8F}" name="PivotChartTable8" cacheId="15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5" firstHeaderRow="1" firstDataRow="2" firstDataCol="1"/>
  <pivotFields count="5">
    <pivotField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s="1" x="0"/>
        <item x="1"/>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2">
    <i>
      <x/>
    </i>
    <i t="grand">
      <x/>
    </i>
  </colItems>
  <dataFields count="1">
    <dataField name="Sum of Total" fld="2" baseField="0" baseItem="0"/>
  </dataFields>
  <chartFormats count="17">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3" count="1" selected="0">
            <x v="1"/>
          </reference>
        </references>
      </pivotArea>
    </chartFormat>
    <chartFormat chart="0" format="19" series="1">
      <pivotArea type="data" outline="0" fieldPosition="0">
        <references count="2">
          <reference field="4294967294" count="1" selected="0">
            <x v="0"/>
          </reference>
          <reference field="3" count="1" selected="0">
            <x v="2"/>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4"/>
          </reference>
        </references>
      </pivotArea>
    </chartFormat>
    <chartFormat chart="0" format="22" series="1">
      <pivotArea type="data" outline="0" fieldPosition="0">
        <references count="2">
          <reference field="4294967294" count="1" selected="0">
            <x v="0"/>
          </reference>
          <reference field="3" count="1" selected="0">
            <x v="5"/>
          </reference>
        </references>
      </pivotArea>
    </chartFormat>
    <chartFormat chart="0" format="23" series="1">
      <pivotArea type="data" outline="0" fieldPosition="0">
        <references count="2">
          <reference field="4294967294" count="1" selected="0">
            <x v="0"/>
          </reference>
          <reference field="3" count="1" selected="0">
            <x v="6"/>
          </reference>
        </references>
      </pivotArea>
    </chartFormat>
    <chartFormat chart="0" format="24" series="1">
      <pivotArea type="data" outline="0" fieldPosition="0">
        <references count="2">
          <reference field="4294967294" count="1" selected="0">
            <x v="0"/>
          </reference>
          <reference field="3" count="1" selected="0">
            <x v="7"/>
          </reference>
        </references>
      </pivotArea>
    </chartFormat>
    <chartFormat chart="0" format="25" series="1">
      <pivotArea type="data" outline="0" fieldPosition="0">
        <references count="2">
          <reference field="4294967294" count="1" selected="0">
            <x v="0"/>
          </reference>
          <reference field="3" count="1" selected="0">
            <x v="8"/>
          </reference>
        </references>
      </pivotArea>
    </chartFormat>
    <chartFormat chart="0" format="26" series="1">
      <pivotArea type="data" outline="0" fieldPosition="0">
        <references count="2">
          <reference field="4294967294" count="1" selected="0">
            <x v="0"/>
          </reference>
          <reference field="3" count="1" selected="0">
            <x v="9"/>
          </reference>
        </references>
      </pivotArea>
    </chartFormat>
    <chartFormat chart="0" format="27" series="1">
      <pivotArea type="data" outline="0" fieldPosition="0">
        <references count="2">
          <reference field="4294967294" count="1" selected="0">
            <x v="0"/>
          </reference>
          <reference field="3" count="1" selected="0">
            <x v="10"/>
          </reference>
        </references>
      </pivotArea>
    </chartFormat>
    <chartFormat chart="0" format="28" series="1">
      <pivotArea type="data" outline="0" fieldPosition="0">
        <references count="2">
          <reference field="4294967294" count="1" selected="0">
            <x v="0"/>
          </reference>
          <reference field="3" count="1" selected="0">
            <x v="11"/>
          </reference>
        </references>
      </pivotArea>
    </chartFormat>
    <chartFormat chart="0" format="29" series="1">
      <pivotArea type="data" outline="0" fieldPosition="0">
        <references count="2">
          <reference field="4294967294" count="1" selected="0">
            <x v="0"/>
          </reference>
          <reference field="3" count="1" selected="0">
            <x v="0"/>
          </reference>
        </references>
      </pivotArea>
    </chartFormat>
    <chartFormat chart="0" format="30" series="1">
      <pivotArea type="data" outline="0" fieldPosition="0">
        <references count="2">
          <reference field="4294967294" count="1" selected="0">
            <x v="0"/>
          </reference>
          <reference field="1" count="1" selected="0">
            <x v="1"/>
          </reference>
        </references>
      </pivotArea>
    </chartFormat>
    <chartFormat chart="2" format="31" series="1">
      <pivotArea type="data" outline="0" fieldPosition="0">
        <references count="2">
          <reference field="4294967294" count="1" selected="0">
            <x v="0"/>
          </reference>
          <reference field="1" count="1" selected="0">
            <x v="1"/>
          </reference>
        </references>
      </pivotArea>
    </chartFormat>
    <chartFormat chart="3" format="32" series="1">
      <pivotArea type="data" outline="0" fieldPosition="0">
        <references count="2">
          <reference field="4294967294" count="1" selected="0">
            <x v="0"/>
          </reference>
          <reference field="1" count="1" selected="0">
            <x v="1"/>
          </reference>
        </references>
      </pivotArea>
    </chartFormat>
    <chartFormat chart="3" format="33" series="1">
      <pivotArea type="data" outline="0" fieldPosition="0">
        <references count="2">
          <reference field="4294967294" count="1" selected="0">
            <x v="0"/>
          </reference>
          <reference field="1" count="1" selected="0">
            <x v="0"/>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0;-\$ #,0;\$ #,0"/>
      </x15:pivotTableServerFormats>
    </ext>
    <ext xmlns:x15="http://schemas.microsoft.com/office/spreadsheetml/2010/11/main" uri="{44433962-1CF7-4059-B4EE-95C3D5FFCF73}">
      <x15:pivotTableData rowCount="13" columnCount="2" cacheId="671834003">
        <x15:pivotRow count="2">
          <x15:c>
            <x15:v>165664053</x15:v>
            <x15:x in="0"/>
          </x15:c>
          <x15:c>
            <x15:v>165664053</x15:v>
            <x15:x in="0"/>
          </x15:c>
        </x15:pivotRow>
        <x15:pivotRow count="2">
          <x15:c>
            <x15:v>165993010</x15:v>
            <x15:x in="0"/>
          </x15:c>
          <x15:c>
            <x15:v>165993010</x15:v>
            <x15:x in="0"/>
          </x15:c>
        </x15:pivotRow>
        <x15:pivotRow count="2">
          <x15:c>
            <x15:v>136372531</x15:v>
            <x15:x in="0"/>
          </x15:c>
          <x15:c>
            <x15:v>136372531</x15:v>
            <x15:x in="0"/>
          </x15:c>
        </x15:pivotRow>
        <x15:pivotRow count="2">
          <x15:c>
            <x15:v>162545100</x15:v>
            <x15:x in="0"/>
          </x15:c>
          <x15:c>
            <x15:v>162545100</x15:v>
            <x15:x in="0"/>
          </x15:c>
        </x15:pivotRow>
        <x15:pivotRow count="2">
          <x15:c>
            <x15:v>176402300</x15:v>
            <x15:x in="0"/>
          </x15:c>
          <x15:c>
            <x15:v>176402300</x15:v>
            <x15:x in="0"/>
          </x15:c>
        </x15:pivotRow>
        <x15:pivotRow count="2">
          <x15:c>
            <x15:v>171036276</x15:v>
            <x15:x in="0"/>
          </x15:c>
          <x15:c>
            <x15:v>171036276</x15:v>
            <x15:x in="0"/>
          </x15:c>
        </x15:pivotRow>
        <x15:pivotRow count="2">
          <x15:c>
            <x15:v>146690936</x15:v>
            <x15:x in="0"/>
          </x15:c>
          <x15:c>
            <x15:v>146690936</x15:v>
            <x15:x in="0"/>
          </x15:c>
        </x15:pivotRow>
        <x15:pivotRow count="2">
          <x15:c>
            <x15:v>178155092</x15:v>
            <x15:x in="0"/>
          </x15:c>
          <x15:c>
            <x15:v>178155092</x15:v>
            <x15:x in="0"/>
          </x15:c>
        </x15:pivotRow>
        <x15:pivotRow count="2">
          <x15:c>
            <x15:v>149567261</x15:v>
            <x15:x in="0"/>
          </x15:c>
          <x15:c>
            <x15:v>149567261</x15:v>
            <x15:x in="0"/>
          </x15:c>
        </x15:pivotRow>
        <x15:pivotRow count="2">
          <x15:c>
            <x15:v>153806364</x15:v>
            <x15:x in="0"/>
          </x15:c>
          <x15:c>
            <x15:v>153806364</x15:v>
            <x15:x in="0"/>
          </x15:c>
        </x15:pivotRow>
        <x15:pivotRow count="2">
          <x15:c>
            <x15:v>166997300</x15:v>
            <x15:x in="0"/>
          </x15:c>
          <x15:c>
            <x15:v>166997300</x15:v>
            <x15:x in="0"/>
          </x15:c>
        </x15:pivotRow>
        <x15:pivotRow count="2">
          <x15:c>
            <x15:v>148452064</x15:v>
            <x15:x in="0"/>
          </x15:c>
          <x15:c>
            <x15:v>148452064</x15:v>
            <x15:x in="0"/>
          </x15:c>
        </x15:pivotRow>
        <x15:pivotRow count="2">
          <x15:c>
            <x15:v>1921682287</x15:v>
            <x15:x in="0"/>
          </x15:c>
          <x15:c>
            <x15:v>1921682287</x15:v>
            <x15:x in="0"/>
          </x15:c>
        </x15:pivotRow>
      </x15:pivotTableData>
    </ext>
    <ext xmlns:x15="http://schemas.microsoft.com/office/spreadsheetml/2010/11/main" uri="{E67621CE-5B39-4880-91FE-76760E9C1902}">
      <x15:pivotTableUISettings>
        <x15:activeTabTopLevelEntity name="[Table3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0BA761-BF68-4E15-883C-BFD01CF8CC84}" name="PivotTable7"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27:N29" firstHeaderRow="1" firstDataRow="2" firstDataCol="1" rowPageCount="1" colPageCount="1"/>
  <pivotFields count="25">
    <pivotField axis="axisRow" showAll="0">
      <items count="10">
        <item h="1" x="2"/>
        <item h="1" x="6"/>
        <item h="1" x="1"/>
        <item x="8"/>
        <item h="1" x="3"/>
        <item h="1"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3"/>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158">
      <pivotArea outline="0" collapsedLevelsAreSubtotals="1" fieldPosition="0"/>
    </format>
    <format dxfId="1159">
      <pivotArea dataOnly="0" labelOnly="1" outline="0" axis="axisValues" fieldPosition="0"/>
    </format>
    <format dxfId="1160">
      <pivotArea type="origin" dataOnly="0" labelOnly="1" outline="0" fieldPosition="0"/>
    </format>
    <format dxfId="1161">
      <pivotArea field="3" type="button" dataOnly="0" labelOnly="1" outline="0" axis="axisCol" fieldPosition="0"/>
    </format>
    <format dxfId="1162">
      <pivotArea type="topRight" dataOnly="0" labelOnly="1" outline="0" fieldPosition="0"/>
    </format>
    <format dxfId="1163">
      <pivotArea field="0" type="button" dataOnly="0" labelOnly="1" outline="0" axis="axisRow" fieldPosition="0"/>
    </format>
    <format dxfId="1164">
      <pivotArea dataOnly="0" labelOnly="1" fieldPosition="0">
        <references count="1">
          <reference field="3" count="0"/>
        </references>
      </pivotArea>
    </format>
    <format dxfId="1165">
      <pivotArea dataOnly="0" labelOnly="1" grandCol="1" outline="0" fieldPosition="0"/>
    </format>
    <format dxfId="1166">
      <pivotArea type="origin" dataOnly="0" labelOnly="1" outline="0" fieldPosition="0"/>
    </format>
    <format dxfId="1167">
      <pivotArea field="3" type="button" dataOnly="0" labelOnly="1" outline="0" axis="axisCol" fieldPosition="0"/>
    </format>
    <format dxfId="1168">
      <pivotArea type="topRight" dataOnly="0" labelOnly="1" outline="0" fieldPosition="0"/>
    </format>
    <format dxfId="1169">
      <pivotArea type="origin" dataOnly="0" labelOnly="1" outline="0" fieldPosition="0"/>
    </format>
    <format dxfId="1170">
      <pivotArea field="3" type="button" dataOnly="0" labelOnly="1" outline="0" axis="axisCol" fieldPosition="0"/>
    </format>
    <format dxfId="1171">
      <pivotArea type="topRight" dataOnly="0" labelOnly="1" outline="0" fieldPosition="0"/>
    </format>
    <format dxfId="1172">
      <pivotArea field="0" type="button" dataOnly="0" labelOnly="1" outline="0" axis="axisRow" fieldPosition="0"/>
    </format>
    <format dxfId="1173">
      <pivotArea dataOnly="0" labelOnly="1" fieldPosition="0">
        <references count="1">
          <reference field="3" count="0"/>
        </references>
      </pivotArea>
    </format>
    <format dxfId="1174">
      <pivotArea dataOnly="0" labelOnly="1" grandCol="1" outline="0" fieldPosition="0"/>
    </format>
    <format dxfId="1175">
      <pivotArea type="all" dataOnly="0" outline="0" fieldPosition="0"/>
    </format>
    <format dxfId="1176">
      <pivotArea outline="0" collapsedLevelsAreSubtotals="1" fieldPosition="0"/>
    </format>
    <format dxfId="1177">
      <pivotArea type="origin" dataOnly="0" labelOnly="1" outline="0" fieldPosition="0"/>
    </format>
    <format dxfId="1178">
      <pivotArea field="3" type="button" dataOnly="0" labelOnly="1" outline="0" axis="axisCol" fieldPosition="0"/>
    </format>
    <format dxfId="1179">
      <pivotArea type="topRight" dataOnly="0" labelOnly="1" outline="0" fieldPosition="0"/>
    </format>
    <format dxfId="1180">
      <pivotArea field="0" type="button" dataOnly="0" labelOnly="1" outline="0" axis="axisRow" fieldPosition="0"/>
    </format>
    <format dxfId="1181">
      <pivotArea dataOnly="0" labelOnly="1" fieldPosition="0">
        <references count="1">
          <reference field="0" count="0"/>
        </references>
      </pivotArea>
    </format>
    <format dxfId="1182">
      <pivotArea dataOnly="0" labelOnly="1" grandRow="1" outline="0" fieldPosition="0"/>
    </format>
    <format dxfId="1183">
      <pivotArea dataOnly="0" labelOnly="1" fieldPosition="0">
        <references count="1">
          <reference field="3" count="0"/>
        </references>
      </pivotArea>
    </format>
    <format dxfId="1184">
      <pivotArea dataOnly="0" labelOnly="1" grandCol="1" outline="0" fieldPosition="0"/>
    </format>
    <format dxfId="1185">
      <pivotArea field="0" type="button" dataOnly="0" labelOnly="1" outline="0" axis="axisRow" fieldPosition="0"/>
    </format>
    <format dxfId="1186">
      <pivotArea dataOnly="0" labelOnly="1" fieldPosition="0">
        <references count="1">
          <reference field="3" count="0"/>
        </references>
      </pivotArea>
    </format>
    <format dxfId="1187">
      <pivotArea dataOnly="0" labelOnly="1" grandCol="1" outline="0" fieldPosition="0"/>
    </format>
    <format dxfId="1188">
      <pivotArea outline="0" collapsedLevelsAreSubtotals="1" fieldPosition="0"/>
    </format>
    <format dxfId="1014">
      <pivotArea type="origin" dataOnly="0" labelOnly="1" outline="0" fieldPosition="0"/>
    </format>
    <format dxfId="1013">
      <pivotArea field="3" type="button" dataOnly="0" labelOnly="1" outline="0" axis="axisCol" fieldPosition="0"/>
    </format>
    <format dxfId="1012">
      <pivotArea type="topRight" dataOnly="0" labelOnly="1" outline="0" fieldPosition="0"/>
    </format>
    <format dxfId="1011">
      <pivotArea field="0" type="button" dataOnly="0" labelOnly="1" outline="0" axis="axisRow" fieldPosition="0"/>
    </format>
    <format dxfId="1010">
      <pivotArea dataOnly="0" labelOnly="1" fieldPosition="0">
        <references count="1">
          <reference field="3" count="0"/>
        </references>
      </pivotArea>
    </format>
    <format dxfId="1009">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AE416AA-25B5-4A8A-B1B7-680A4D5305BB}" name="PivotTable6"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21:N23" firstHeaderRow="1" firstDataRow="2" firstDataCol="1" rowPageCount="1" colPageCount="1"/>
  <pivotFields count="25">
    <pivotField axis="axisRow" showAll="0">
      <items count="10">
        <item h="1" x="2"/>
        <item h="1" x="6"/>
        <item x="1"/>
        <item h="1" x="8"/>
        <item h="1" x="3"/>
        <item h="1"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2"/>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189">
      <pivotArea outline="0" collapsedLevelsAreSubtotals="1" fieldPosition="0"/>
    </format>
    <format dxfId="1190">
      <pivotArea dataOnly="0" labelOnly="1" outline="0" axis="axisValues" fieldPosition="0"/>
    </format>
    <format dxfId="1191">
      <pivotArea type="origin" dataOnly="0" labelOnly="1" outline="0" fieldPosition="0"/>
    </format>
    <format dxfId="1192">
      <pivotArea field="3" type="button" dataOnly="0" labelOnly="1" outline="0" axis="axisCol" fieldPosition="0"/>
    </format>
    <format dxfId="1193">
      <pivotArea type="topRight" dataOnly="0" labelOnly="1" outline="0" fieldPosition="0"/>
    </format>
    <format dxfId="1194">
      <pivotArea field="0" type="button" dataOnly="0" labelOnly="1" outline="0" axis="axisRow" fieldPosition="0"/>
    </format>
    <format dxfId="1195">
      <pivotArea dataOnly="0" labelOnly="1" fieldPosition="0">
        <references count="1">
          <reference field="3" count="0"/>
        </references>
      </pivotArea>
    </format>
    <format dxfId="1196">
      <pivotArea dataOnly="0" labelOnly="1" grandCol="1" outline="0" fieldPosition="0"/>
    </format>
    <format dxfId="1197">
      <pivotArea type="origin" dataOnly="0" labelOnly="1" outline="0" fieldPosition="0"/>
    </format>
    <format dxfId="1198">
      <pivotArea field="3" type="button" dataOnly="0" labelOnly="1" outline="0" axis="axisCol" fieldPosition="0"/>
    </format>
    <format dxfId="1199">
      <pivotArea type="topRight" dataOnly="0" labelOnly="1" outline="0" fieldPosition="0"/>
    </format>
    <format dxfId="1200">
      <pivotArea type="origin" dataOnly="0" labelOnly="1" outline="0" fieldPosition="0"/>
    </format>
    <format dxfId="1201">
      <pivotArea field="3" type="button" dataOnly="0" labelOnly="1" outline="0" axis="axisCol" fieldPosition="0"/>
    </format>
    <format dxfId="1202">
      <pivotArea type="topRight" dataOnly="0" labelOnly="1" outline="0" fieldPosition="0"/>
    </format>
    <format dxfId="1203">
      <pivotArea field="0" type="button" dataOnly="0" labelOnly="1" outline="0" axis="axisRow" fieldPosition="0"/>
    </format>
    <format dxfId="1204">
      <pivotArea dataOnly="0" labelOnly="1" fieldPosition="0">
        <references count="1">
          <reference field="3" count="0"/>
        </references>
      </pivotArea>
    </format>
    <format dxfId="1205">
      <pivotArea dataOnly="0" labelOnly="1" grandCol="1" outline="0" fieldPosition="0"/>
    </format>
    <format dxfId="1206">
      <pivotArea type="all" dataOnly="0" outline="0" fieldPosition="0"/>
    </format>
    <format dxfId="1207">
      <pivotArea outline="0" collapsedLevelsAreSubtotals="1" fieldPosition="0"/>
    </format>
    <format dxfId="1208">
      <pivotArea type="origin" dataOnly="0" labelOnly="1" outline="0" fieldPosition="0"/>
    </format>
    <format dxfId="1209">
      <pivotArea field="3" type="button" dataOnly="0" labelOnly="1" outline="0" axis="axisCol" fieldPosition="0"/>
    </format>
    <format dxfId="1210">
      <pivotArea type="topRight" dataOnly="0" labelOnly="1" outline="0" fieldPosition="0"/>
    </format>
    <format dxfId="1211">
      <pivotArea field="0" type="button" dataOnly="0" labelOnly="1" outline="0" axis="axisRow" fieldPosition="0"/>
    </format>
    <format dxfId="1212">
      <pivotArea dataOnly="0" labelOnly="1" fieldPosition="0">
        <references count="1">
          <reference field="0" count="0"/>
        </references>
      </pivotArea>
    </format>
    <format dxfId="1213">
      <pivotArea dataOnly="0" labelOnly="1" grandRow="1" outline="0" fieldPosition="0"/>
    </format>
    <format dxfId="1214">
      <pivotArea dataOnly="0" labelOnly="1" fieldPosition="0">
        <references count="1">
          <reference field="3" count="0"/>
        </references>
      </pivotArea>
    </format>
    <format dxfId="1215">
      <pivotArea dataOnly="0" labelOnly="1" grandCol="1" outline="0" fieldPosition="0"/>
    </format>
    <format dxfId="1216">
      <pivotArea field="0" type="button" dataOnly="0" labelOnly="1" outline="0" axis="axisRow" fieldPosition="0"/>
    </format>
    <format dxfId="1217">
      <pivotArea dataOnly="0" labelOnly="1" fieldPosition="0">
        <references count="1">
          <reference field="3" count="0"/>
        </references>
      </pivotArea>
    </format>
    <format dxfId="1218">
      <pivotArea dataOnly="0" labelOnly="1" grandCol="1" outline="0" fieldPosition="0"/>
    </format>
    <format dxfId="1219">
      <pivotArea outline="0" collapsedLevelsAreSubtotals="1" fieldPosition="0"/>
    </format>
    <format dxfId="1020">
      <pivotArea type="origin" dataOnly="0" labelOnly="1" outline="0" fieldPosition="0"/>
    </format>
    <format dxfId="1019">
      <pivotArea field="3" type="button" dataOnly="0" labelOnly="1" outline="0" axis="axisCol" fieldPosition="0"/>
    </format>
    <format dxfId="1018">
      <pivotArea type="topRight" dataOnly="0" labelOnly="1" outline="0" fieldPosition="0"/>
    </format>
    <format dxfId="1017">
      <pivotArea field="0" type="button" dataOnly="0" labelOnly="1" outline="0" axis="axisRow" fieldPosition="0"/>
    </format>
    <format dxfId="1016">
      <pivotArea dataOnly="0" labelOnly="1" fieldPosition="0">
        <references count="1">
          <reference field="3" count="0"/>
        </references>
      </pivotArea>
    </format>
    <format dxfId="1015">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8D8C153-D287-40EC-B0F7-1C80D7E02FC6}" name="PivotTable5"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15:N17" firstHeaderRow="1" firstDataRow="2" firstDataCol="1" rowPageCount="1" colPageCount="1"/>
  <pivotFields count="25">
    <pivotField axis="axisRow" showAll="0">
      <items count="10">
        <item h="1" x="2"/>
        <item x="6"/>
        <item h="1" x="1"/>
        <item h="1" x="8"/>
        <item h="1" x="3"/>
        <item h="1"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1"/>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220">
      <pivotArea outline="0" collapsedLevelsAreSubtotals="1" fieldPosition="0"/>
    </format>
    <format dxfId="1221">
      <pivotArea dataOnly="0" labelOnly="1" outline="0" axis="axisValues" fieldPosition="0"/>
    </format>
    <format dxfId="1222">
      <pivotArea type="origin" dataOnly="0" labelOnly="1" outline="0" fieldPosition="0"/>
    </format>
    <format dxfId="1223">
      <pivotArea field="3" type="button" dataOnly="0" labelOnly="1" outline="0" axis="axisCol" fieldPosition="0"/>
    </format>
    <format dxfId="1224">
      <pivotArea type="topRight" dataOnly="0" labelOnly="1" outline="0" fieldPosition="0"/>
    </format>
    <format dxfId="1225">
      <pivotArea field="0" type="button" dataOnly="0" labelOnly="1" outline="0" axis="axisRow" fieldPosition="0"/>
    </format>
    <format dxfId="1226">
      <pivotArea dataOnly="0" labelOnly="1" fieldPosition="0">
        <references count="1">
          <reference field="3" count="0"/>
        </references>
      </pivotArea>
    </format>
    <format dxfId="1227">
      <pivotArea dataOnly="0" labelOnly="1" grandCol="1" outline="0" fieldPosition="0"/>
    </format>
    <format dxfId="1228">
      <pivotArea type="origin" dataOnly="0" labelOnly="1" outline="0" fieldPosition="0"/>
    </format>
    <format dxfId="1229">
      <pivotArea field="3" type="button" dataOnly="0" labelOnly="1" outline="0" axis="axisCol" fieldPosition="0"/>
    </format>
    <format dxfId="1230">
      <pivotArea type="topRight" dataOnly="0" labelOnly="1" outline="0" fieldPosition="0"/>
    </format>
    <format dxfId="1231">
      <pivotArea type="origin" dataOnly="0" labelOnly="1" outline="0" fieldPosition="0"/>
    </format>
    <format dxfId="1232">
      <pivotArea field="3" type="button" dataOnly="0" labelOnly="1" outline="0" axis="axisCol" fieldPosition="0"/>
    </format>
    <format dxfId="1233">
      <pivotArea type="topRight" dataOnly="0" labelOnly="1" outline="0" fieldPosition="0"/>
    </format>
    <format dxfId="1234">
      <pivotArea field="0" type="button" dataOnly="0" labelOnly="1" outline="0" axis="axisRow" fieldPosition="0"/>
    </format>
    <format dxfId="1235">
      <pivotArea dataOnly="0" labelOnly="1" fieldPosition="0">
        <references count="1">
          <reference field="3" count="0"/>
        </references>
      </pivotArea>
    </format>
    <format dxfId="1236">
      <pivotArea dataOnly="0" labelOnly="1" grandCol="1" outline="0" fieldPosition="0"/>
    </format>
    <format dxfId="1237">
      <pivotArea type="all" dataOnly="0" outline="0" fieldPosition="0"/>
    </format>
    <format dxfId="1238">
      <pivotArea outline="0" collapsedLevelsAreSubtotals="1" fieldPosition="0"/>
    </format>
    <format dxfId="1239">
      <pivotArea type="origin" dataOnly="0" labelOnly="1" outline="0" fieldPosition="0"/>
    </format>
    <format dxfId="1240">
      <pivotArea field="3" type="button" dataOnly="0" labelOnly="1" outline="0" axis="axisCol" fieldPosition="0"/>
    </format>
    <format dxfId="1241">
      <pivotArea type="topRight" dataOnly="0" labelOnly="1" outline="0" fieldPosition="0"/>
    </format>
    <format dxfId="1242">
      <pivotArea field="0" type="button" dataOnly="0" labelOnly="1" outline="0" axis="axisRow" fieldPosition="0"/>
    </format>
    <format dxfId="1243">
      <pivotArea dataOnly="0" labelOnly="1" fieldPosition="0">
        <references count="1">
          <reference field="0" count="0"/>
        </references>
      </pivotArea>
    </format>
    <format dxfId="1244">
      <pivotArea dataOnly="0" labelOnly="1" grandRow="1" outline="0" fieldPosition="0"/>
    </format>
    <format dxfId="1245">
      <pivotArea dataOnly="0" labelOnly="1" fieldPosition="0">
        <references count="1">
          <reference field="3" count="0"/>
        </references>
      </pivotArea>
    </format>
    <format dxfId="1246">
      <pivotArea dataOnly="0" labelOnly="1" grandCol="1" outline="0" fieldPosition="0"/>
    </format>
    <format dxfId="1247">
      <pivotArea field="0" type="button" dataOnly="0" labelOnly="1" outline="0" axis="axisRow" fieldPosition="0"/>
    </format>
    <format dxfId="1248">
      <pivotArea dataOnly="0" labelOnly="1" fieldPosition="0">
        <references count="1">
          <reference field="3" count="0"/>
        </references>
      </pivotArea>
    </format>
    <format dxfId="1249">
      <pivotArea dataOnly="0" labelOnly="1" grandCol="1" outline="0" fieldPosition="0"/>
    </format>
    <format dxfId="1250">
      <pivotArea outline="0" collapsedLevelsAreSubtotals="1" fieldPosition="0"/>
    </format>
    <format dxfId="1026">
      <pivotArea type="origin" dataOnly="0" labelOnly="1" outline="0" fieldPosition="0"/>
    </format>
    <format dxfId="1025">
      <pivotArea field="3" type="button" dataOnly="0" labelOnly="1" outline="0" axis="axisCol" fieldPosition="0"/>
    </format>
    <format dxfId="1024">
      <pivotArea type="topRight" dataOnly="0" labelOnly="1" outline="0" fieldPosition="0"/>
    </format>
    <format dxfId="1023">
      <pivotArea field="0" type="button" dataOnly="0" labelOnly="1" outline="0" axis="axisRow" fieldPosition="0"/>
    </format>
    <format dxfId="1022">
      <pivotArea dataOnly="0" labelOnly="1" fieldPosition="0">
        <references count="1">
          <reference field="3" count="0"/>
        </references>
      </pivotArea>
    </format>
    <format dxfId="1021">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70B42FA-B27A-4554-B09A-56D6826D5DF9}" name="PivotTable4"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rowHeaderCaption="Account type">
  <location ref="A9:N11" firstHeaderRow="1" firstDataRow="2" firstDataCol="1" rowPageCount="1" colPageCount="1"/>
  <pivotFields count="25">
    <pivotField axis="axisRow" showAll="0">
      <items count="10">
        <item x="2"/>
        <item h="1" x="6"/>
        <item h="1" x="1"/>
        <item h="1" x="8"/>
        <item h="1" x="3"/>
        <item h="1"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251">
      <pivotArea outline="0" collapsedLevelsAreSubtotals="1" fieldPosition="0"/>
    </format>
    <format dxfId="1252">
      <pivotArea dataOnly="0" labelOnly="1" outline="0" axis="axisValues" fieldPosition="0"/>
    </format>
    <format dxfId="1253">
      <pivotArea type="origin" dataOnly="0" labelOnly="1" outline="0" fieldPosition="0"/>
    </format>
    <format dxfId="1254">
      <pivotArea field="3" type="button" dataOnly="0" labelOnly="1" outline="0" axis="axisCol" fieldPosition="0"/>
    </format>
    <format dxfId="1255">
      <pivotArea type="topRight" dataOnly="0" labelOnly="1" outline="0" fieldPosition="0"/>
    </format>
    <format dxfId="1256">
      <pivotArea field="0" type="button" dataOnly="0" labelOnly="1" outline="0" axis="axisRow" fieldPosition="0"/>
    </format>
    <format dxfId="1257">
      <pivotArea dataOnly="0" labelOnly="1" fieldPosition="0">
        <references count="1">
          <reference field="3" count="0"/>
        </references>
      </pivotArea>
    </format>
    <format dxfId="1258">
      <pivotArea dataOnly="0" labelOnly="1" grandCol="1" outline="0" fieldPosition="0"/>
    </format>
    <format dxfId="1259">
      <pivotArea type="origin" dataOnly="0" labelOnly="1" outline="0" fieldPosition="0"/>
    </format>
    <format dxfId="1260">
      <pivotArea field="3" type="button" dataOnly="0" labelOnly="1" outline="0" axis="axisCol" fieldPosition="0"/>
    </format>
    <format dxfId="1261">
      <pivotArea type="topRight" dataOnly="0" labelOnly="1" outline="0" fieldPosition="0"/>
    </format>
    <format dxfId="1262">
      <pivotArea type="origin" dataOnly="0" labelOnly="1" outline="0" fieldPosition="0"/>
    </format>
    <format dxfId="1263">
      <pivotArea field="3" type="button" dataOnly="0" labelOnly="1" outline="0" axis="axisCol" fieldPosition="0"/>
    </format>
    <format dxfId="1264">
      <pivotArea type="topRight" dataOnly="0" labelOnly="1" outline="0" fieldPosition="0"/>
    </format>
    <format dxfId="1265">
      <pivotArea field="0" type="button" dataOnly="0" labelOnly="1" outline="0" axis="axisRow" fieldPosition="0"/>
    </format>
    <format dxfId="1266">
      <pivotArea dataOnly="0" labelOnly="1" fieldPosition="0">
        <references count="1">
          <reference field="3" count="0"/>
        </references>
      </pivotArea>
    </format>
    <format dxfId="1267">
      <pivotArea dataOnly="0" labelOnly="1" grandCol="1" outline="0" fieldPosition="0"/>
    </format>
    <format dxfId="1268">
      <pivotArea type="all" dataOnly="0" outline="0" fieldPosition="0"/>
    </format>
    <format dxfId="1269">
      <pivotArea outline="0" collapsedLevelsAreSubtotals="1" fieldPosition="0"/>
    </format>
    <format dxfId="1270">
      <pivotArea type="origin" dataOnly="0" labelOnly="1" outline="0" fieldPosition="0"/>
    </format>
    <format dxfId="1271">
      <pivotArea field="3" type="button" dataOnly="0" labelOnly="1" outline="0" axis="axisCol" fieldPosition="0"/>
    </format>
    <format dxfId="1272">
      <pivotArea type="topRight" dataOnly="0" labelOnly="1" outline="0" fieldPosition="0"/>
    </format>
    <format dxfId="1273">
      <pivotArea field="0" type="button" dataOnly="0" labelOnly="1" outline="0" axis="axisRow" fieldPosition="0"/>
    </format>
    <format dxfId="1274">
      <pivotArea dataOnly="0" labelOnly="1" fieldPosition="0">
        <references count="1">
          <reference field="0" count="0"/>
        </references>
      </pivotArea>
    </format>
    <format dxfId="1275">
      <pivotArea dataOnly="0" labelOnly="1" grandRow="1" outline="0" fieldPosition="0"/>
    </format>
    <format dxfId="1276">
      <pivotArea dataOnly="0" labelOnly="1" fieldPosition="0">
        <references count="1">
          <reference field="3" count="0"/>
        </references>
      </pivotArea>
    </format>
    <format dxfId="1277">
      <pivotArea dataOnly="0" labelOnly="1" grandCol="1" outline="0" fieldPosition="0"/>
    </format>
    <format dxfId="1278">
      <pivotArea field="0" type="button" dataOnly="0" labelOnly="1" outline="0" axis="axisRow" fieldPosition="0"/>
    </format>
    <format dxfId="1279">
      <pivotArea dataOnly="0" labelOnly="1" fieldPosition="0">
        <references count="1">
          <reference field="3" count="0"/>
        </references>
      </pivotArea>
    </format>
    <format dxfId="1280">
      <pivotArea dataOnly="0" labelOnly="1" grandCol="1" outline="0" fieldPosition="0"/>
    </format>
    <format dxfId="1281">
      <pivotArea outline="0" collapsedLevelsAreSubtotals="1" fieldPosition="0"/>
    </format>
    <format dxfId="1032">
      <pivotArea type="origin" dataOnly="0" labelOnly="1" outline="0" fieldPosition="0"/>
    </format>
    <format dxfId="1031">
      <pivotArea field="3" type="button" dataOnly="0" labelOnly="1" outline="0" axis="axisCol" fieldPosition="0"/>
    </format>
    <format dxfId="1030">
      <pivotArea type="topRight" dataOnly="0" labelOnly="1" outline="0" fieldPosition="0"/>
    </format>
    <format dxfId="1029">
      <pivotArea field="0" type="button" dataOnly="0" labelOnly="1" outline="0" axis="axisRow" fieldPosition="0"/>
    </format>
    <format dxfId="1028">
      <pivotArea dataOnly="0" labelOnly="1" fieldPosition="0">
        <references count="1">
          <reference field="3" count="0"/>
        </references>
      </pivotArea>
    </format>
    <format dxfId="1027">
      <pivotArea dataOnly="0" labelOnly="1" grandCol="1" outline="0" fieldPosition="0"/>
    </format>
  </format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6226E88-71CB-46CE-94B5-B2539E238115}" name="PivotTable3"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Account type">
  <location ref="A3:N5" firstHeaderRow="1" firstDataRow="2" firstDataCol="1" rowPageCount="1" colPageCount="1"/>
  <pivotFields count="25">
    <pivotField axis="axisRow" showAll="0">
      <items count="10">
        <item h="1" x="2"/>
        <item h="1" x="6"/>
        <item h="1" x="1"/>
        <item h="1" x="8"/>
        <item h="1" x="3"/>
        <item h="1" x="5"/>
        <item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6"/>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948">
      <pivotArea outline="0" collapsedLevelsAreSubtotals="1" fieldPosition="0"/>
    </format>
    <format dxfId="949">
      <pivotArea dataOnly="0" labelOnly="1" outline="0" axis="axisValues" fieldPosition="0"/>
    </format>
    <format dxfId="950">
      <pivotArea type="origin" dataOnly="0" labelOnly="1" outline="0" fieldPosition="0"/>
    </format>
    <format dxfId="951">
      <pivotArea field="3" type="button" dataOnly="0" labelOnly="1" outline="0" axis="axisCol" fieldPosition="0"/>
    </format>
    <format dxfId="952">
      <pivotArea type="topRight" dataOnly="0" labelOnly="1" outline="0" fieldPosition="0"/>
    </format>
    <format dxfId="953">
      <pivotArea field="0" type="button" dataOnly="0" labelOnly="1" outline="0" axis="axisRow" fieldPosition="0"/>
    </format>
    <format dxfId="954">
      <pivotArea dataOnly="0" labelOnly="1" fieldPosition="0">
        <references count="1">
          <reference field="3" count="0"/>
        </references>
      </pivotArea>
    </format>
    <format dxfId="955">
      <pivotArea dataOnly="0" labelOnly="1" grandCol="1" outline="0" fieldPosition="0"/>
    </format>
    <format dxfId="956">
      <pivotArea type="origin" dataOnly="0" labelOnly="1" outline="0" fieldPosition="0"/>
    </format>
    <format dxfId="957">
      <pivotArea field="3" type="button" dataOnly="0" labelOnly="1" outline="0" axis="axisCol" fieldPosition="0"/>
    </format>
    <format dxfId="958">
      <pivotArea type="topRight" dataOnly="0" labelOnly="1" outline="0" fieldPosition="0"/>
    </format>
    <format dxfId="959">
      <pivotArea type="origin" dataOnly="0" labelOnly="1" outline="0" fieldPosition="0"/>
    </format>
    <format dxfId="960">
      <pivotArea field="3" type="button" dataOnly="0" labelOnly="1" outline="0" axis="axisCol" fieldPosition="0"/>
    </format>
    <format dxfId="961">
      <pivotArea type="topRight" dataOnly="0" labelOnly="1" outline="0" fieldPosition="0"/>
    </format>
    <format dxfId="962">
      <pivotArea field="0" type="button" dataOnly="0" labelOnly="1" outline="0" axis="axisRow" fieldPosition="0"/>
    </format>
    <format dxfId="963">
      <pivotArea dataOnly="0" labelOnly="1" fieldPosition="0">
        <references count="1">
          <reference field="3" count="0"/>
        </references>
      </pivotArea>
    </format>
    <format dxfId="964">
      <pivotArea dataOnly="0" labelOnly="1" grandCol="1" outline="0" fieldPosition="0"/>
    </format>
    <format dxfId="965">
      <pivotArea type="all" dataOnly="0" outline="0" fieldPosition="0"/>
    </format>
    <format dxfId="966">
      <pivotArea outline="0" collapsedLevelsAreSubtotals="1" fieldPosition="0"/>
    </format>
    <format dxfId="967">
      <pivotArea type="origin" dataOnly="0" labelOnly="1" outline="0" fieldPosition="0"/>
    </format>
    <format dxfId="968">
      <pivotArea field="3" type="button" dataOnly="0" labelOnly="1" outline="0" axis="axisCol" fieldPosition="0"/>
    </format>
    <format dxfId="969">
      <pivotArea type="topRight" dataOnly="0" labelOnly="1" outline="0" fieldPosition="0"/>
    </format>
    <format dxfId="970">
      <pivotArea field="0" type="button" dataOnly="0" labelOnly="1" outline="0" axis="axisRow" fieldPosition="0"/>
    </format>
    <format dxfId="971">
      <pivotArea dataOnly="0" labelOnly="1" fieldPosition="0">
        <references count="1">
          <reference field="0" count="0"/>
        </references>
      </pivotArea>
    </format>
    <format dxfId="972">
      <pivotArea dataOnly="0" labelOnly="1" grandRow="1" outline="0" fieldPosition="0"/>
    </format>
    <format dxfId="973">
      <pivotArea dataOnly="0" labelOnly="1" fieldPosition="0">
        <references count="1">
          <reference field="3" count="0"/>
        </references>
      </pivotArea>
    </format>
    <format dxfId="974">
      <pivotArea dataOnly="0" labelOnly="1" grandCol="1" outline="0" fieldPosition="0"/>
    </format>
    <format dxfId="975">
      <pivotArea field="0" type="button" dataOnly="0" labelOnly="1" outline="0" axis="axisRow" fieldPosition="0"/>
    </format>
    <format dxfId="976">
      <pivotArea dataOnly="0" labelOnly="1" fieldPosition="0">
        <references count="1">
          <reference field="3" count="0"/>
        </references>
      </pivotArea>
    </format>
    <format dxfId="977">
      <pivotArea dataOnly="0" labelOnly="1" grandCol="1" outline="0" fieldPosition="0"/>
    </format>
    <format dxfId="978">
      <pivotArea outline="0" collapsedLevelsAreSubtotals="1" fieldPosition="0"/>
    </format>
    <format dxfId="979">
      <pivotArea type="origin" dataOnly="0" labelOnly="1" outline="0" fieldPosition="0"/>
    </format>
    <format dxfId="980">
      <pivotArea field="3" type="button" dataOnly="0" labelOnly="1" outline="0" axis="axisCol" fieldPosition="0"/>
    </format>
    <format dxfId="981">
      <pivotArea type="topRight" dataOnly="0" labelOnly="1" outline="0" fieldPosition="0"/>
    </format>
    <format dxfId="982">
      <pivotArea field="0" type="button" dataOnly="0" labelOnly="1" outline="0" axis="axisRow" fieldPosition="0"/>
    </format>
    <format dxfId="983">
      <pivotArea dataOnly="0" labelOnly="1" fieldPosition="0">
        <references count="1">
          <reference field="3" count="0"/>
        </references>
      </pivotArea>
    </format>
    <format dxfId="984">
      <pivotArea dataOnly="0" labelOnly="1" grandCol="1" outline="0" fieldPosition="0"/>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8F48055-56C0-4647-9F6F-4741A14DA069}" name="PivotTable16" cacheId="1513" applyNumberFormats="0" applyBorderFormats="0" applyFontFormats="0" applyPatternFormats="0" applyAlignmentFormats="0" applyWidthHeightFormats="1" dataCaption="Values" tag="95bf8ed7-4ba7-4d0e-9024-c55067c89be8" updatedVersion="8" minRefreshableVersion="3" useAutoFormatting="1" subtotalHiddenItems="1" itemPrintTitles="1" createdVersion="8" indent="0" outline="1" outlineData="1" multipleFieldFilters="0">
  <location ref="F19:S30"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10">
    <i>
      <x/>
    </i>
    <i>
      <x v="1"/>
    </i>
    <i>
      <x v="2"/>
    </i>
    <i>
      <x v="3"/>
    </i>
    <i>
      <x v="4"/>
    </i>
    <i>
      <x v="5"/>
    </i>
    <i>
      <x v="6"/>
    </i>
    <i>
      <x v="7"/>
    </i>
    <i>
      <x v="8"/>
    </i>
    <i t="grand">
      <x/>
    </i>
  </rowItems>
  <colFields count="1">
    <field x="0"/>
  </colFields>
  <colItems count="13">
    <i>
      <x/>
    </i>
    <i>
      <x v="1"/>
    </i>
    <i>
      <x v="2"/>
    </i>
    <i>
      <x v="3"/>
    </i>
    <i>
      <x v="4"/>
    </i>
    <i>
      <x v="5"/>
    </i>
    <i>
      <x v="6"/>
    </i>
    <i>
      <x v="7"/>
    </i>
    <i>
      <x v="8"/>
    </i>
    <i>
      <x v="9"/>
    </i>
    <i>
      <x v="10"/>
    </i>
    <i>
      <x v="11"/>
    </i>
    <i t="grand">
      <x/>
    </i>
  </colItems>
  <dataFields count="1">
    <dataField name="Sum of Total" fld="1" baseField="0" baseItem="0"/>
  </dataFields>
  <formats count="38">
    <format dxfId="873">
      <pivotArea type="all" dataOnly="0" outline="0" fieldPosition="0"/>
    </format>
    <format dxfId="872">
      <pivotArea outline="0" collapsedLevelsAreSubtotals="1" fieldPosition="0"/>
    </format>
    <format dxfId="871">
      <pivotArea type="origin" dataOnly="0" labelOnly="1" outline="0" fieldPosition="0"/>
    </format>
    <format dxfId="870">
      <pivotArea field="0" type="button" dataOnly="0" labelOnly="1" outline="0" axis="axisCol" fieldPosition="0"/>
    </format>
    <format dxfId="869">
      <pivotArea type="topRight" dataOnly="0" labelOnly="1" outline="0" fieldPosition="0"/>
    </format>
    <format dxfId="868">
      <pivotArea field="2" type="button" dataOnly="0" labelOnly="1" outline="0" axis="axisRow" fieldPosition="0"/>
    </format>
    <format dxfId="867">
      <pivotArea dataOnly="0" labelOnly="1" fieldPosition="0">
        <references count="1">
          <reference field="2" count="0"/>
        </references>
      </pivotArea>
    </format>
    <format dxfId="866">
      <pivotArea dataOnly="0" labelOnly="1" grandRow="1" outline="0" fieldPosition="0"/>
    </format>
    <format dxfId="865">
      <pivotArea dataOnly="0" labelOnly="1" fieldPosition="0">
        <references count="1">
          <reference field="0" count="0"/>
        </references>
      </pivotArea>
    </format>
    <format dxfId="864">
      <pivotArea dataOnly="0" labelOnly="1" grandCol="1" outline="0" fieldPosition="0"/>
    </format>
    <format dxfId="863">
      <pivotArea dataOnly="0" labelOnly="1" fieldPosition="0">
        <references count="1">
          <reference field="0" count="0"/>
        </references>
      </pivotArea>
    </format>
    <format dxfId="862">
      <pivotArea dataOnly="0" labelOnly="1" grandCol="1" outline="0" fieldPosition="0"/>
    </format>
    <format dxfId="861">
      <pivotArea field="2" type="button" dataOnly="0" labelOnly="1" outline="0" axis="axisRow" fieldPosition="0"/>
    </format>
    <format dxfId="860">
      <pivotArea dataOnly="0" labelOnly="1" fieldPosition="0">
        <references count="1">
          <reference field="0" count="0"/>
        </references>
      </pivotArea>
    </format>
    <format dxfId="859">
      <pivotArea dataOnly="0" labelOnly="1" grandCol="1" outline="0" fieldPosition="0"/>
    </format>
    <format dxfId="858">
      <pivotArea field="2" type="button" dataOnly="0" labelOnly="1" outline="0" axis="axisRow" fieldPosition="0"/>
    </format>
    <format dxfId="857">
      <pivotArea dataOnly="0" labelOnly="1" fieldPosition="0">
        <references count="1">
          <reference field="0" count="0"/>
        </references>
      </pivotArea>
    </format>
    <format dxfId="856">
      <pivotArea dataOnly="0" labelOnly="1" grandCol="1" outline="0" fieldPosition="0"/>
    </format>
    <format dxfId="855">
      <pivotArea field="2" type="button" dataOnly="0" labelOnly="1" outline="0" axis="axisRow" fieldPosition="0"/>
    </format>
    <format dxfId="854">
      <pivotArea dataOnly="0" labelOnly="1" fieldPosition="0">
        <references count="1">
          <reference field="0" count="0"/>
        </references>
      </pivotArea>
    </format>
    <format dxfId="853">
      <pivotArea dataOnly="0" labelOnly="1" grandCol="1" outline="0" fieldPosition="0"/>
    </format>
    <format dxfId="852">
      <pivotArea field="2" type="button" dataOnly="0" labelOnly="1" outline="0" axis="axisRow" fieldPosition="0"/>
    </format>
    <format dxfId="851">
      <pivotArea dataOnly="0" labelOnly="1" fieldPosition="0">
        <references count="1">
          <reference field="0" count="0"/>
        </references>
      </pivotArea>
    </format>
    <format dxfId="850">
      <pivotArea dataOnly="0" labelOnly="1" grandCol="1" outline="0" fieldPosition="0"/>
    </format>
    <format dxfId="849">
      <pivotArea collapsedLevelsAreSubtotals="1" fieldPosition="0">
        <references count="1">
          <reference field="2" count="0"/>
        </references>
      </pivotArea>
    </format>
    <format dxfId="848">
      <pivotArea dataOnly="0" labelOnly="1" fieldPosition="0">
        <references count="1">
          <reference field="0" count="0"/>
        </references>
      </pivotArea>
    </format>
    <format dxfId="847">
      <pivotArea dataOnly="0" labelOnly="1" grandCol="1" outline="0" fieldPosition="0"/>
    </format>
    <format dxfId="846">
      <pivotArea collapsedLevelsAreSubtotals="1" fieldPosition="0">
        <references count="1">
          <reference field="2" count="0"/>
        </references>
      </pivotArea>
    </format>
    <format dxfId="845">
      <pivotArea dataOnly="0" labelOnly="1" fieldPosition="0">
        <references count="1">
          <reference field="0" count="0"/>
        </references>
      </pivotArea>
    </format>
    <format dxfId="844">
      <pivotArea dataOnly="0" labelOnly="1" grandCol="1" outline="0" fieldPosition="0"/>
    </format>
    <format dxfId="843">
      <pivotArea grandCol="1" outline="0" collapsedLevelsAreSubtotals="1" fieldPosition="0"/>
    </format>
    <format dxfId="842">
      <pivotArea dataOnly="0" labelOnly="1" grandCol="1" outline="0" fieldPosition="0"/>
    </format>
    <format dxfId="841">
      <pivotArea grandRow="1" outline="0" collapsedLevelsAreSubtotals="1" fieldPosition="0"/>
    </format>
    <format dxfId="840">
      <pivotArea dataOnly="0" labelOnly="1" grandRow="1" outline="0" fieldPosition="0"/>
    </format>
    <format dxfId="839">
      <pivotArea field="2" type="button" dataOnly="0" labelOnly="1" outline="0" axis="axisRow" fieldPosition="0"/>
    </format>
    <format dxfId="838">
      <pivotArea dataOnly="0" labelOnly="1" fieldPosition="0">
        <references count="1">
          <reference field="0" count="0"/>
        </references>
      </pivotArea>
    </format>
    <format dxfId="837">
      <pivotArea dataOnly="0" labelOnly="1" grandCol="1" outline="0" fieldPosition="0"/>
    </format>
    <format dxfId="836">
      <pivotArea field="0" grandRow="1" outline="0" collapsedLevelsAreSubtotals="1" axis="axisCol" fieldPosition="0">
        <references count="1">
          <reference field="0" count="0" selected="0"/>
        </references>
      </pivotArea>
    </format>
  </formats>
  <conditionalFormats count="1">
    <conditionalFormat priority="1">
      <pivotAreas count="1">
        <pivotArea type="data" grandRow="1" outline="0" collapsedLevelsAreSubtotals="1" fieldPosition="0">
          <references count="2">
            <reference field="4294967294" count="1" selected="0">
              <x v="0"/>
            </reference>
            <reference field="0" count="12" selected="0">
              <x v="0"/>
              <x v="1"/>
              <x v="2"/>
              <x v="3"/>
              <x v="4"/>
              <x v="5"/>
              <x v="6"/>
              <x v="7"/>
              <x v="8"/>
              <x v="9"/>
              <x v="10"/>
              <x v="11"/>
            </reference>
          </references>
        </pivotArea>
      </pivotAreas>
    </conditionalFormat>
  </conditional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3" showRowHeaders="0" showColHeaders="1" showRowStripes="0" showColStripes="0" showLastColumn="1"/>
  <rowHierarchiesUsage count="1">
    <rowHierarchyUsage hierarchyUsage="0"/>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3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BD848-11F6-426C-B1F4-CA0F23B75E8F}" name="PivotChartTable6" cacheId="15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5" firstHeaderRow="1" firstDataRow="2" firstDataCol="1"/>
  <pivotFields count="5">
    <pivotField allDrilled="1" subtotalTop="0" showAll="0" dataSourceSort="1" defaultSubtotal="0" defaultAttributeDrillState="1">
      <items count="2">
        <item s="1" x="0"/>
        <item s="1" x="1"/>
      </items>
    </pivotField>
    <pivotField axis="axisCol" allDrilled="1" subtotalTop="0" showAll="0" dataSourceSort="1" defaultSubtotal="0" defaultAttributeDrillState="1">
      <items count="2">
        <item s="1" x="0"/>
        <item x="1"/>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2">
    <i>
      <x/>
    </i>
    <i t="grand">
      <x/>
    </i>
  </colItems>
  <dataFields count="1">
    <dataField name="Sum of Total" fld="2" baseField="0" baseItem="0"/>
  </dataFields>
  <chartFormats count="17">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3" count="1" selected="0">
            <x v="1"/>
          </reference>
        </references>
      </pivotArea>
    </chartFormat>
    <chartFormat chart="0" format="19" series="1">
      <pivotArea type="data" outline="0" fieldPosition="0">
        <references count="2">
          <reference field="4294967294" count="1" selected="0">
            <x v="0"/>
          </reference>
          <reference field="3" count="1" selected="0">
            <x v="2"/>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4"/>
          </reference>
        </references>
      </pivotArea>
    </chartFormat>
    <chartFormat chart="0" format="22" series="1">
      <pivotArea type="data" outline="0" fieldPosition="0">
        <references count="2">
          <reference field="4294967294" count="1" selected="0">
            <x v="0"/>
          </reference>
          <reference field="3" count="1" selected="0">
            <x v="5"/>
          </reference>
        </references>
      </pivotArea>
    </chartFormat>
    <chartFormat chart="0" format="23" series="1">
      <pivotArea type="data" outline="0" fieldPosition="0">
        <references count="2">
          <reference field="4294967294" count="1" selected="0">
            <x v="0"/>
          </reference>
          <reference field="3" count="1" selected="0">
            <x v="6"/>
          </reference>
        </references>
      </pivotArea>
    </chartFormat>
    <chartFormat chart="0" format="24" series="1">
      <pivotArea type="data" outline="0" fieldPosition="0">
        <references count="2">
          <reference field="4294967294" count="1" selected="0">
            <x v="0"/>
          </reference>
          <reference field="3" count="1" selected="0">
            <x v="7"/>
          </reference>
        </references>
      </pivotArea>
    </chartFormat>
    <chartFormat chart="0" format="25" series="1">
      <pivotArea type="data" outline="0" fieldPosition="0">
        <references count="2">
          <reference field="4294967294" count="1" selected="0">
            <x v="0"/>
          </reference>
          <reference field="3" count="1" selected="0">
            <x v="8"/>
          </reference>
        </references>
      </pivotArea>
    </chartFormat>
    <chartFormat chart="0" format="26" series="1">
      <pivotArea type="data" outline="0" fieldPosition="0">
        <references count="2">
          <reference field="4294967294" count="1" selected="0">
            <x v="0"/>
          </reference>
          <reference field="3" count="1" selected="0">
            <x v="9"/>
          </reference>
        </references>
      </pivotArea>
    </chartFormat>
    <chartFormat chart="0" format="27" series="1">
      <pivotArea type="data" outline="0" fieldPosition="0">
        <references count="2">
          <reference field="4294967294" count="1" selected="0">
            <x v="0"/>
          </reference>
          <reference field="3" count="1" selected="0">
            <x v="10"/>
          </reference>
        </references>
      </pivotArea>
    </chartFormat>
    <chartFormat chart="0" format="28" series="1">
      <pivotArea type="data" outline="0" fieldPosition="0">
        <references count="2">
          <reference field="4294967294" count="1" selected="0">
            <x v="0"/>
          </reference>
          <reference field="3" count="1" selected="0">
            <x v="11"/>
          </reference>
        </references>
      </pivotArea>
    </chartFormat>
    <chartFormat chart="0" format="29" series="1">
      <pivotArea type="data" outline="0" fieldPosition="0">
        <references count="2">
          <reference field="4294967294" count="1" selected="0">
            <x v="0"/>
          </reference>
          <reference field="3" count="1" selected="0">
            <x v="0"/>
          </reference>
        </references>
      </pivotArea>
    </chartFormat>
    <chartFormat chart="0" format="30" series="1">
      <pivotArea type="data" outline="0" fieldPosition="0">
        <references count="2">
          <reference field="4294967294" count="1" selected="0">
            <x v="0"/>
          </reference>
          <reference field="1" count="1" selected="0">
            <x v="1"/>
          </reference>
        </references>
      </pivotArea>
    </chartFormat>
    <chartFormat chart="2" format="31" series="1">
      <pivotArea type="data" outline="0" fieldPosition="0">
        <references count="2">
          <reference field="4294967294" count="1" selected="0">
            <x v="0"/>
          </reference>
          <reference field="1" count="1" selected="0">
            <x v="1"/>
          </reference>
        </references>
      </pivotArea>
    </chartFormat>
    <chartFormat chart="3" format="32" series="1">
      <pivotArea type="data" outline="0" fieldPosition="0">
        <references count="2">
          <reference field="4294967294" count="1" selected="0">
            <x v="0"/>
          </reference>
          <reference field="1" count="1" selected="0">
            <x v="1"/>
          </reference>
        </references>
      </pivotArea>
    </chartFormat>
    <chartFormat chart="3" format="33" series="1">
      <pivotArea type="data" outline="0" fieldPosition="0">
        <references count="2">
          <reference field="4294967294" count="1" selected="0">
            <x v="0"/>
          </reference>
          <reference field="1" count="1" selected="0">
            <x v="0"/>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0;-\$ #,0;\$ #,0"/>
      </x15:pivotTableServerFormats>
    </ext>
    <ext xmlns:x15="http://schemas.microsoft.com/office/spreadsheetml/2010/11/main" uri="{44433962-1CF7-4059-B4EE-95C3D5FFCF73}">
      <x15:pivotTableData rowCount="13" columnCount="2" cacheId="1142215280">
        <x15:pivotRow count="2">
          <x15:c>
            <x15:v>63139732.190000057</x15:v>
            <x15:x in="0"/>
          </x15:c>
          <x15:c>
            <x15:v>63139732.190000057</x15:v>
            <x15:x in="0"/>
          </x15:c>
        </x15:pivotRow>
        <x15:pivotRow count="2">
          <x15:c>
            <x15:v>54488700.240000069</x15:v>
            <x15:x in="0"/>
          </x15:c>
          <x15:c>
            <x15:v>54488700.240000069</x15:v>
            <x15:x in="0"/>
          </x15:c>
        </x15:pivotRow>
        <x15:pivotRow count="2">
          <x15:c>
            <x15:v>56484345.070000052</x15:v>
            <x15:x in="0"/>
          </x15:c>
          <x15:c>
            <x15:v>56484345.070000052</x15:v>
            <x15:x in="0"/>
          </x15:c>
        </x15:pivotRow>
        <x15:pivotRow count="2">
          <x15:c>
            <x15:v>57425943.75999999</x15:v>
            <x15:x in="0"/>
          </x15:c>
          <x15:c>
            <x15:v>57425943.75999999</x15:v>
            <x15:x in="0"/>
          </x15:c>
        </x15:pivotRow>
        <x15:pivotRow count="2">
          <x15:c>
            <x15:v>63560379.609999955</x15:v>
            <x15:x in="0"/>
          </x15:c>
          <x15:c>
            <x15:v>63560379.609999955</x15:v>
            <x15:x in="0"/>
          </x15:c>
        </x15:pivotRow>
        <x15:pivotRow count="2">
          <x15:c>
            <x15:v>61123052.880000055</x15:v>
            <x15:x in="0"/>
          </x15:c>
          <x15:c>
            <x15:v>61123052.880000055</x15:v>
            <x15:x in="0"/>
          </x15:c>
        </x15:pivotRow>
        <x15:pivotRow count="2">
          <x15:c>
            <x15:v>57435489.909999967</x15:v>
            <x15:x in="0"/>
          </x15:c>
          <x15:c>
            <x15:v>57435489.909999967</x15:v>
            <x15:x in="0"/>
          </x15:c>
        </x15:pivotRow>
        <x15:pivotRow count="2">
          <x15:c>
            <x15:v>56411717.860000014</x15:v>
            <x15:x in="0"/>
          </x15:c>
          <x15:c>
            <x15:v>56411717.860000014</x15:v>
            <x15:x in="0"/>
          </x15:c>
        </x15:pivotRow>
        <x15:pivotRow count="2">
          <x15:c>
            <x15:v>51079608.50999999</x15:v>
            <x15:x in="0"/>
          </x15:c>
          <x15:c>
            <x15:v>51079608.50999999</x15:v>
            <x15:x in="0"/>
          </x15:c>
        </x15:pivotRow>
        <x15:pivotRow count="2">
          <x15:c>
            <x15:v>54896058.779999971</x15:v>
            <x15:x in="0"/>
          </x15:c>
          <x15:c>
            <x15:v>54896058.779999971</x15:v>
            <x15:x in="0"/>
          </x15:c>
        </x15:pivotRow>
        <x15:pivotRow count="2">
          <x15:c>
            <x15:v>56428878.079999983</x15:v>
            <x15:x in="0"/>
          </x15:c>
          <x15:c>
            <x15:v>56428878.079999983</x15:v>
            <x15:x in="0"/>
          </x15:c>
        </x15:pivotRow>
        <x15:pivotRow count="2">
          <x15:c>
            <x15:v>57228454.219999969</x15:v>
            <x15:x in="0"/>
          </x15:c>
          <x15:c>
            <x15:v>57228454.219999969</x15:v>
            <x15:x in="0"/>
          </x15:c>
        </x15:pivotRow>
        <x15:pivotRow count="2">
          <x15:c>
            <x15:v>689702361.11000013</x15:v>
            <x15:x in="0"/>
          </x15:c>
          <x15:c>
            <x15:v>689702361.11000013</x15:v>
            <x15:x in="0"/>
          </x15:c>
        </x15:pivotRow>
      </x15:pivotTableData>
    </ext>
    <ext xmlns:x15="http://schemas.microsoft.com/office/spreadsheetml/2010/11/main" uri="{E67621CE-5B39-4880-91FE-76760E9C1902}">
      <x15:pivotTableUISettings>
        <x15:activeTabTopLevelEntity name="[Table3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BD848-11F6-426C-B1F4-CA0F23B75E8F}" name="PivotChartTable1" cacheId="15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C15" firstHeaderRow="1" firstDataRow="2" firstDataCol="1"/>
  <pivotFields count="5">
    <pivotField allDrilled="1" subtotalTop="0" showAll="0" dataSourceSort="1" defaultSubtotal="0" defaultAttributeDrillState="1">
      <items count="2">
        <item s="1" x="0"/>
        <item s="1" x="1"/>
      </items>
    </pivotField>
    <pivotField axis="axisCol"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2">
    <i>
      <x/>
    </i>
    <i t="grand">
      <x/>
    </i>
  </colItems>
  <dataFields count="1">
    <dataField name="Sum of Total" fld="2" baseField="0" baseItem="0"/>
  </dataFields>
  <chartFormats count="14">
    <chartFormat chart="0" format="17" series="1">
      <pivotArea type="data" outline="0" fieldPosition="0">
        <references count="1">
          <reference field="4294967294" count="1" selected="0">
            <x v="0"/>
          </reference>
        </references>
      </pivotArea>
    </chartFormat>
    <chartFormat chart="0" format="18" series="1">
      <pivotArea type="data" outline="0" fieldPosition="0">
        <references count="2">
          <reference field="4294967294" count="1" selected="0">
            <x v="0"/>
          </reference>
          <reference field="3" count="1" selected="0">
            <x v="1"/>
          </reference>
        </references>
      </pivotArea>
    </chartFormat>
    <chartFormat chart="0" format="19" series="1">
      <pivotArea type="data" outline="0" fieldPosition="0">
        <references count="2">
          <reference field="4294967294" count="1" selected="0">
            <x v="0"/>
          </reference>
          <reference field="3" count="1" selected="0">
            <x v="2"/>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4"/>
          </reference>
        </references>
      </pivotArea>
    </chartFormat>
    <chartFormat chart="0" format="22" series="1">
      <pivotArea type="data" outline="0" fieldPosition="0">
        <references count="2">
          <reference field="4294967294" count="1" selected="0">
            <x v="0"/>
          </reference>
          <reference field="3" count="1" selected="0">
            <x v="5"/>
          </reference>
        </references>
      </pivotArea>
    </chartFormat>
    <chartFormat chart="0" format="23" series="1">
      <pivotArea type="data" outline="0" fieldPosition="0">
        <references count="2">
          <reference field="4294967294" count="1" selected="0">
            <x v="0"/>
          </reference>
          <reference field="3" count="1" selected="0">
            <x v="6"/>
          </reference>
        </references>
      </pivotArea>
    </chartFormat>
    <chartFormat chart="0" format="24" series="1">
      <pivotArea type="data" outline="0" fieldPosition="0">
        <references count="2">
          <reference field="4294967294" count="1" selected="0">
            <x v="0"/>
          </reference>
          <reference field="3" count="1" selected="0">
            <x v="7"/>
          </reference>
        </references>
      </pivotArea>
    </chartFormat>
    <chartFormat chart="0" format="25" series="1">
      <pivotArea type="data" outline="0" fieldPosition="0">
        <references count="2">
          <reference field="4294967294" count="1" selected="0">
            <x v="0"/>
          </reference>
          <reference field="3" count="1" selected="0">
            <x v="8"/>
          </reference>
        </references>
      </pivotArea>
    </chartFormat>
    <chartFormat chart="0" format="26" series="1">
      <pivotArea type="data" outline="0" fieldPosition="0">
        <references count="2">
          <reference field="4294967294" count="1" selected="0">
            <x v="0"/>
          </reference>
          <reference field="3" count="1" selected="0">
            <x v="9"/>
          </reference>
        </references>
      </pivotArea>
    </chartFormat>
    <chartFormat chart="0" format="27" series="1">
      <pivotArea type="data" outline="0" fieldPosition="0">
        <references count="2">
          <reference field="4294967294" count="1" selected="0">
            <x v="0"/>
          </reference>
          <reference field="3" count="1" selected="0">
            <x v="10"/>
          </reference>
        </references>
      </pivotArea>
    </chartFormat>
    <chartFormat chart="0" format="28" series="1">
      <pivotArea type="data" outline="0" fieldPosition="0">
        <references count="2">
          <reference field="4294967294" count="1" selected="0">
            <x v="0"/>
          </reference>
          <reference field="3" count="1" selected="0">
            <x v="11"/>
          </reference>
        </references>
      </pivotArea>
    </chartFormat>
    <chartFormat chart="0" format="29" series="1">
      <pivotArea type="data" outline="0" fieldPosition="0">
        <references count="2">
          <reference field="4294967294" count="1" selected="0">
            <x v="0"/>
          </reference>
          <reference field="3" count="1" selected="0">
            <x v="0"/>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s>
  <pivotHierarchies count="32">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rowHierarchiesUsage count="1">
    <rowHierarchyUsage hierarchyUsage="3"/>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0;-\$ #,0;\$ #,0"/>
      </x15:pivotTableServerFormats>
    </ext>
    <ext xmlns:x15="http://schemas.microsoft.com/office/spreadsheetml/2010/11/main" uri="{44433962-1CF7-4059-B4EE-95C3D5FFCF73}">
      <x15:pivotTableData rowCount="13" columnCount="2" cacheId="1811119181">
        <x15:pivotRow count="2">
          <x15:c>
            <x15:v>38280496.650000036</x15:v>
            <x15:x in="0"/>
          </x15:c>
          <x15:c>
            <x15:v>38280496.650000036</x15:v>
            <x15:x in="0"/>
          </x15:c>
        </x15:pivotRow>
        <x15:pivotRow count="2">
          <x15:c>
            <x15:v>41770073.26000002</x15:v>
            <x15:x in="0"/>
          </x15:c>
          <x15:c>
            <x15:v>41770073.26000002</x15:v>
            <x15:x in="0"/>
          </x15:c>
        </x15:pivotRow>
        <x15:pivotRow count="2">
          <x15:c>
            <x15:v>39479981.360000014</x15:v>
            <x15:x in="0"/>
          </x15:c>
          <x15:c>
            <x15:v>39479981.360000014</x15:v>
            <x15:x in="0"/>
          </x15:c>
        </x15:pivotRow>
        <x15:pivotRow count="2">
          <x15:c>
            <x15:v>34298943.169999987</x15:v>
            <x15:x in="0"/>
          </x15:c>
          <x15:c>
            <x15:v>34298943.169999987</x15:v>
            <x15:x in="0"/>
          </x15:c>
        </x15:pivotRow>
        <x15:pivotRow count="2">
          <x15:c>
            <x15:v>39815022.039999992</x15:v>
            <x15:x in="0"/>
          </x15:c>
          <x15:c>
            <x15:v>39815022.039999992</x15:v>
            <x15:x in="0"/>
          </x15:c>
        </x15:pivotRow>
        <x15:pivotRow count="2">
          <x15:c>
            <x15:v>47302671.660000026</x15:v>
            <x15:x in="0"/>
          </x15:c>
          <x15:c>
            <x15:v>47302671.660000026</x15:v>
            <x15:x in="0"/>
          </x15:c>
        </x15:pivotRow>
        <x15:pivotRow count="2">
          <x15:c>
            <x15:v>40953298.450000018</x15:v>
            <x15:x in="0"/>
          </x15:c>
          <x15:c>
            <x15:v>40953298.450000018</x15:v>
            <x15:x in="0"/>
          </x15:c>
        </x15:pivotRow>
        <x15:pivotRow count="2">
          <x15:c>
            <x15:v>42145322.129999995</x15:v>
            <x15:x in="0"/>
          </x15:c>
          <x15:c>
            <x15:v>42145322.129999995</x15:v>
            <x15:x in="0"/>
          </x15:c>
        </x15:pivotRow>
        <x15:pivotRow count="2">
          <x15:c>
            <x15:v>31101380.030000001</x15:v>
            <x15:x in="0"/>
          </x15:c>
          <x15:c>
            <x15:v>31101380.030000001</x15:v>
            <x15:x in="0"/>
          </x15:c>
        </x15:pivotRow>
        <x15:pivotRow count="2">
          <x15:c>
            <x15:v>37436198.319999993</x15:v>
            <x15:x in="0"/>
          </x15:c>
          <x15:c>
            <x15:v>37436198.319999993</x15:v>
            <x15:x in="0"/>
          </x15:c>
        </x15:pivotRow>
        <x15:pivotRow count="2">
          <x15:c>
            <x15:v>46720599.930000007</x15:v>
            <x15:x in="0"/>
          </x15:c>
          <x15:c>
            <x15:v>46720599.930000007</x15:v>
            <x15:x in="0"/>
          </x15:c>
        </x15:pivotRow>
        <x15:pivotRow count="2">
          <x15:c>
            <x15:v>41962736.770000011</x15:v>
            <x15:x in="0"/>
          </x15:c>
          <x15:c>
            <x15:v>41962736.770000011</x15:v>
            <x15:x in="0"/>
          </x15:c>
        </x15:pivotRow>
        <x15:pivotRow count="2">
          <x15:c>
            <x15:v>481266723.76999998</x15:v>
            <x15:x in="0"/>
          </x15:c>
          <x15:c>
            <x15:v>481266723.76999998</x15:v>
            <x15:x in="0"/>
          </x15:c>
        </x15:pivotRow>
      </x15:pivotTableData>
    </ext>
    <ext xmlns:x15="http://schemas.microsoft.com/office/spreadsheetml/2010/11/main" uri="{E67621CE-5B39-4880-91FE-76760E9C1902}">
      <x15:pivotTableUISettings>
        <x15:activeTabTopLevelEntity name="[Table3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8B9BFE-47A5-4EEA-97AC-311DE6CA7236}" name="PivotTable13"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rowHeaderCaption="Account type">
  <location ref="A76:F86" firstHeaderRow="0" firstDataRow="1" firstDataCol="1" rowPageCount="3" colPageCount="1"/>
  <pivotFields count="25">
    <pivotField axis="axisRow" compact="0" outline="0" showAll="0">
      <items count="10">
        <item x="2"/>
        <item x="6"/>
        <item x="1"/>
        <item x="8"/>
        <item x="3"/>
        <item x="5"/>
        <item x="0"/>
        <item x="7"/>
        <item x="4"/>
        <item t="default"/>
      </items>
    </pivotField>
    <pivotField axis="axisPage" compact="0" outline="0" showAll="0">
      <items count="4">
        <item x="1"/>
        <item x="2"/>
        <item x="0"/>
        <item t="default"/>
      </items>
    </pivotField>
    <pivotField compact="0" outline="0" showAll="0"/>
    <pivotField axis="axisPage" compact="0" outline="0" multipleItemSelectionAllowed="1" showAll="0">
      <items count="13">
        <item x="0"/>
        <item x="1"/>
        <item x="2"/>
        <item x="3"/>
        <item x="4"/>
        <item x="5"/>
        <item x="6"/>
        <item x="7"/>
        <item x="8"/>
        <item x="9"/>
        <item x="10"/>
        <item x="11"/>
        <item t="default"/>
      </items>
    </pivotField>
    <pivotField axis="axisPage" compact="0" outline="0" multipleItemSelectionAllowed="1" showAll="0">
      <items count="4">
        <item x="0"/>
        <item h="1" x="1"/>
        <item x="2"/>
        <item t="default"/>
      </items>
    </pivotField>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compact="0" numFmtId="164" outline="0" showAll="0"/>
    <pivotField dataField="1" compact="0" numFmtId="164" outline="0" showAll="0">
      <items count="352">
        <item x="298"/>
        <item x="55"/>
        <item x="1"/>
        <item x="190"/>
        <item x="136"/>
        <item x="109"/>
        <item x="325"/>
        <item x="271"/>
        <item x="217"/>
        <item x="163"/>
        <item x="28"/>
        <item x="244"/>
        <item x="82"/>
        <item x="316"/>
        <item x="73"/>
        <item x="154"/>
        <item x="19"/>
        <item x="208"/>
        <item x="343"/>
        <item x="289"/>
        <item x="127"/>
        <item x="235"/>
        <item x="300"/>
        <item x="181"/>
        <item x="199"/>
        <item x="46"/>
        <item x="262"/>
        <item x="307"/>
        <item x="226"/>
        <item x="172"/>
        <item x="3"/>
        <item x="192"/>
        <item x="10"/>
        <item x="100"/>
        <item x="64"/>
        <item x="145"/>
        <item x="138"/>
        <item x="111"/>
        <item x="165"/>
        <item x="57"/>
        <item x="37"/>
        <item x="219"/>
        <item x="327"/>
        <item x="118"/>
        <item x="273"/>
        <item x="280"/>
        <item x="304"/>
        <item x="30"/>
        <item x="246"/>
        <item x="196"/>
        <item x="7"/>
        <item x="334"/>
        <item x="84"/>
        <item x="115"/>
        <item x="142"/>
        <item x="91"/>
        <item x="277"/>
        <item x="253"/>
        <item x="303"/>
        <item x="61"/>
        <item x="223"/>
        <item x="169"/>
        <item x="331"/>
        <item x="34"/>
        <item x="250"/>
        <item x="60"/>
        <item x="141"/>
        <item x="195"/>
        <item x="88"/>
        <item x="6"/>
        <item x="114"/>
        <item x="168"/>
        <item x="299"/>
        <item x="302"/>
        <item x="222"/>
        <item x="194"/>
        <item x="330"/>
        <item x="33"/>
        <item x="276"/>
        <item x="191"/>
        <item x="2"/>
        <item x="137"/>
        <item x="140"/>
        <item x="318"/>
        <item x="59"/>
        <item x="156"/>
        <item x="56"/>
        <item x="5"/>
        <item x="113"/>
        <item x="249"/>
        <item x="21"/>
        <item x="210"/>
        <item x="110"/>
        <item x="167"/>
        <item x="87"/>
        <item x="329"/>
        <item x="75"/>
        <item x="164"/>
        <item x="221"/>
        <item x="275"/>
        <item x="32"/>
        <item x="272"/>
        <item x="245"/>
        <item x="29"/>
        <item x="129"/>
        <item x="326"/>
        <item x="218"/>
        <item x="248"/>
        <item x="345"/>
        <item x="183"/>
        <item x="291"/>
        <item x="237"/>
        <item x="322"/>
        <item x="201"/>
        <item x="48"/>
        <item x="86"/>
        <item x="160"/>
        <item x="83"/>
        <item x="264"/>
        <item x="309"/>
        <item x="102"/>
        <item x="12"/>
        <item x="147"/>
        <item x="214"/>
        <item x="39"/>
        <item x="79"/>
        <item x="66"/>
        <item x="174"/>
        <item x="25"/>
        <item x="228"/>
        <item x="305"/>
        <item x="120"/>
        <item x="133"/>
        <item x="197"/>
        <item x="295"/>
        <item x="268"/>
        <item x="321"/>
        <item x="282"/>
        <item x="143"/>
        <item x="241"/>
        <item x="349"/>
        <item x="8"/>
        <item x="187"/>
        <item x="313"/>
        <item x="52"/>
        <item x="62"/>
        <item x="159"/>
        <item x="70"/>
        <item x="205"/>
        <item x="16"/>
        <item x="116"/>
        <item x="24"/>
        <item x="336"/>
        <item x="170"/>
        <item x="151"/>
        <item x="278"/>
        <item x="213"/>
        <item x="78"/>
        <item x="232"/>
        <item x="332"/>
        <item x="43"/>
        <item x="178"/>
        <item x="251"/>
        <item x="317"/>
        <item x="320"/>
        <item x="132"/>
        <item x="93"/>
        <item x="255"/>
        <item x="35"/>
        <item x="106"/>
        <item x="155"/>
        <item x="224"/>
        <item x="124"/>
        <item x="294"/>
        <item x="348"/>
        <item x="77"/>
        <item x="158"/>
        <item x="240"/>
        <item x="23"/>
        <item x="20"/>
        <item x="212"/>
        <item x="89"/>
        <item x="286"/>
        <item x="267"/>
        <item x="74"/>
        <item x="340"/>
        <item x="186"/>
        <item x="204"/>
        <item x="128"/>
        <item x="131"/>
        <item x="51"/>
        <item x="344"/>
        <item x="209"/>
        <item x="312"/>
        <item x="150"/>
        <item x="42"/>
        <item x="293"/>
        <item x="347"/>
        <item x="69"/>
        <item x="177"/>
        <item x="185"/>
        <item x="182"/>
        <item x="15"/>
        <item x="290"/>
        <item x="105"/>
        <item x="263"/>
        <item x="123"/>
        <item x="231"/>
        <item x="47"/>
        <item x="239"/>
        <item x="301"/>
        <item x="236"/>
        <item x="97"/>
        <item x="50"/>
        <item x="266"/>
        <item x="259"/>
        <item x="311"/>
        <item x="200"/>
        <item x="68"/>
        <item x="203"/>
        <item x="285"/>
        <item x="146"/>
        <item x="193"/>
        <item x="149"/>
        <item x="176"/>
        <item x="308"/>
        <item x="58"/>
        <item x="339"/>
        <item x="104"/>
        <item x="11"/>
        <item x="65"/>
        <item x="14"/>
        <item x="4"/>
        <item x="139"/>
        <item x="230"/>
        <item x="41"/>
        <item x="173"/>
        <item x="38"/>
        <item x="101"/>
        <item x="119"/>
        <item x="31"/>
        <item x="227"/>
        <item x="328"/>
        <item x="122"/>
        <item x="166"/>
        <item x="112"/>
        <item x="281"/>
        <item x="258"/>
        <item x="323"/>
        <item x="274"/>
        <item x="220"/>
        <item x="247"/>
        <item x="338"/>
        <item x="96"/>
        <item x="284"/>
        <item x="335"/>
        <item x="26"/>
        <item x="161"/>
        <item x="80"/>
        <item x="215"/>
        <item x="95"/>
        <item x="257"/>
        <item x="134"/>
        <item x="254"/>
        <item x="85"/>
        <item x="92"/>
        <item x="242"/>
        <item x="188"/>
        <item x="350"/>
        <item x="269"/>
        <item x="296"/>
        <item x="314"/>
        <item x="206"/>
        <item x="53"/>
        <item x="152"/>
        <item x="71"/>
        <item x="17"/>
        <item x="179"/>
        <item x="233"/>
        <item x="107"/>
        <item x="125"/>
        <item x="44"/>
        <item x="319"/>
        <item x="341"/>
        <item x="287"/>
        <item x="157"/>
        <item x="22"/>
        <item x="130"/>
        <item x="76"/>
        <item x="211"/>
        <item x="260"/>
        <item x="98"/>
        <item x="292"/>
        <item x="346"/>
        <item x="184"/>
        <item x="265"/>
        <item x="238"/>
        <item x="310"/>
        <item x="49"/>
        <item x="67"/>
        <item x="202"/>
        <item x="148"/>
        <item x="13"/>
        <item x="103"/>
        <item x="229"/>
        <item x="40"/>
        <item x="175"/>
        <item x="121"/>
        <item x="283"/>
        <item x="337"/>
        <item x="94"/>
        <item x="256"/>
        <item x="90"/>
        <item x="252"/>
        <item x="333"/>
        <item x="279"/>
        <item x="117"/>
        <item x="36"/>
        <item x="225"/>
        <item x="171"/>
        <item x="99"/>
        <item x="9"/>
        <item x="63"/>
        <item x="144"/>
        <item x="306"/>
        <item x="198"/>
        <item x="45"/>
        <item x="261"/>
        <item x="180"/>
        <item x="234"/>
        <item x="288"/>
        <item x="342"/>
        <item x="126"/>
        <item x="207"/>
        <item x="72"/>
        <item x="18"/>
        <item x="153"/>
        <item x="315"/>
        <item x="81"/>
        <item x="243"/>
        <item x="324"/>
        <item x="27"/>
        <item x="216"/>
        <item x="270"/>
        <item x="162"/>
        <item x="108"/>
        <item x="54"/>
        <item x="135"/>
        <item x="0"/>
        <item x="189"/>
        <item x="297"/>
        <item t="default"/>
      </items>
    </pivotField>
    <pivotField dataField="1" compact="0" numFmtId="164" outline="0" showAll="0">
      <items count="352">
        <item x="271"/>
        <item x="136"/>
        <item x="325"/>
        <item x="163"/>
        <item x="109"/>
        <item x="28"/>
        <item x="1"/>
        <item x="244"/>
        <item x="82"/>
        <item x="190"/>
        <item x="298"/>
        <item x="217"/>
        <item x="55"/>
        <item x="154"/>
        <item x="289"/>
        <item x="19"/>
        <item x="262"/>
        <item x="46"/>
        <item x="181"/>
        <item x="127"/>
        <item x="100"/>
        <item x="208"/>
        <item x="343"/>
        <item x="235"/>
        <item x="118"/>
        <item x="316"/>
        <item x="73"/>
        <item x="280"/>
        <item x="327"/>
        <item x="273"/>
        <item x="226"/>
        <item x="138"/>
        <item x="165"/>
        <item x="253"/>
        <item x="111"/>
        <item x="30"/>
        <item x="84"/>
        <item x="3"/>
        <item x="10"/>
        <item x="145"/>
        <item x="334"/>
        <item x="37"/>
        <item x="172"/>
        <item x="246"/>
        <item x="219"/>
        <item x="307"/>
        <item x="91"/>
        <item x="199"/>
        <item x="300"/>
        <item x="192"/>
        <item x="57"/>
        <item x="277"/>
        <item x="331"/>
        <item x="88"/>
        <item x="64"/>
        <item x="115"/>
        <item x="142"/>
        <item x="7"/>
        <item x="169"/>
        <item x="250"/>
        <item x="196"/>
        <item x="223"/>
        <item x="34"/>
        <item x="276"/>
        <item x="304"/>
        <item x="61"/>
        <item x="141"/>
        <item x="330"/>
        <item x="114"/>
        <item x="168"/>
        <item x="249"/>
        <item x="6"/>
        <item x="33"/>
        <item x="87"/>
        <item x="195"/>
        <item x="326"/>
        <item x="275"/>
        <item x="222"/>
        <item x="272"/>
        <item x="303"/>
        <item x="110"/>
        <item x="167"/>
        <item x="164"/>
        <item x="113"/>
        <item x="156"/>
        <item x="248"/>
        <item x="137"/>
        <item x="329"/>
        <item x="191"/>
        <item x="21"/>
        <item x="86"/>
        <item x="140"/>
        <item x="291"/>
        <item x="245"/>
        <item x="5"/>
        <item x="2"/>
        <item x="194"/>
        <item x="32"/>
        <item x="218"/>
        <item x="29"/>
        <item x="83"/>
        <item x="264"/>
        <item x="129"/>
        <item x="60"/>
        <item x="221"/>
        <item x="210"/>
        <item x="302"/>
        <item x="48"/>
        <item x="183"/>
        <item x="59"/>
        <item x="299"/>
        <item x="56"/>
        <item x="102"/>
        <item x="237"/>
        <item x="345"/>
        <item x="282"/>
        <item x="160"/>
        <item x="75"/>
        <item x="295"/>
        <item x="336"/>
        <item x="147"/>
        <item x="120"/>
        <item x="25"/>
        <item x="12"/>
        <item x="39"/>
        <item x="255"/>
        <item x="228"/>
        <item x="318"/>
        <item x="187"/>
        <item x="133"/>
        <item x="52"/>
        <item x="268"/>
        <item x="174"/>
        <item x="106"/>
        <item x="349"/>
        <item x="214"/>
        <item x="93"/>
        <item x="201"/>
        <item x="278"/>
        <item x="143"/>
        <item x="309"/>
        <item x="332"/>
        <item x="241"/>
        <item x="251"/>
        <item x="116"/>
        <item x="294"/>
        <item x="8"/>
        <item x="124"/>
        <item x="79"/>
        <item x="267"/>
        <item x="151"/>
        <item x="170"/>
        <item x="286"/>
        <item x="340"/>
        <item x="24"/>
        <item x="89"/>
        <item x="159"/>
        <item x="232"/>
        <item x="16"/>
        <item x="186"/>
        <item x="66"/>
        <item x="132"/>
        <item x="35"/>
        <item x="224"/>
        <item x="197"/>
        <item x="158"/>
        <item x="105"/>
        <item x="43"/>
        <item x="259"/>
        <item x="322"/>
        <item x="213"/>
        <item x="51"/>
        <item x="305"/>
        <item x="97"/>
        <item x="205"/>
        <item x="293"/>
        <item x="178"/>
        <item x="62"/>
        <item x="155"/>
        <item x="290"/>
        <item x="348"/>
        <item x="240"/>
        <item x="313"/>
        <item x="50"/>
        <item x="23"/>
        <item x="20"/>
        <item x="185"/>
        <item x="182"/>
        <item x="263"/>
        <item x="209"/>
        <item x="47"/>
        <item x="101"/>
        <item x="123"/>
        <item x="266"/>
        <item x="78"/>
        <item x="128"/>
        <item x="339"/>
        <item x="15"/>
        <item x="212"/>
        <item x="70"/>
        <item x="347"/>
        <item x="285"/>
        <item x="231"/>
        <item x="344"/>
        <item x="104"/>
        <item x="239"/>
        <item x="131"/>
        <item x="321"/>
        <item x="150"/>
        <item x="204"/>
        <item x="258"/>
        <item x="236"/>
        <item x="96"/>
        <item x="177"/>
        <item x="42"/>
        <item x="328"/>
        <item x="274"/>
        <item x="74"/>
        <item x="284"/>
        <item x="320"/>
        <item x="312"/>
        <item x="77"/>
        <item x="317"/>
        <item x="14"/>
        <item x="122"/>
        <item x="149"/>
        <item x="281"/>
        <item x="257"/>
        <item x="338"/>
        <item x="146"/>
        <item x="11"/>
        <item x="4"/>
        <item x="139"/>
        <item x="119"/>
        <item x="230"/>
        <item x="254"/>
        <item x="227"/>
        <item x="112"/>
        <item x="247"/>
        <item x="166"/>
        <item x="41"/>
        <item x="203"/>
        <item x="335"/>
        <item x="31"/>
        <item x="200"/>
        <item x="220"/>
        <item x="85"/>
        <item x="38"/>
        <item x="69"/>
        <item x="173"/>
        <item x="193"/>
        <item x="311"/>
        <item x="92"/>
        <item x="176"/>
        <item x="308"/>
        <item x="301"/>
        <item x="95"/>
        <item x="26"/>
        <item x="161"/>
        <item x="58"/>
        <item x="65"/>
        <item x="68"/>
        <item x="269"/>
        <item x="53"/>
        <item x="188"/>
        <item x="215"/>
        <item x="296"/>
        <item x="134"/>
        <item x="107"/>
        <item x="350"/>
        <item x="242"/>
        <item x="287"/>
        <item x="341"/>
        <item x="323"/>
        <item x="80"/>
        <item x="17"/>
        <item x="125"/>
        <item x="260"/>
        <item x="233"/>
        <item x="152"/>
        <item x="179"/>
        <item x="44"/>
        <item x="206"/>
        <item x="98"/>
        <item x="314"/>
        <item x="157"/>
        <item x="22"/>
        <item x="49"/>
        <item x="130"/>
        <item x="292"/>
        <item x="184"/>
        <item x="71"/>
        <item x="265"/>
        <item x="346"/>
        <item x="211"/>
        <item x="238"/>
        <item x="103"/>
        <item x="283"/>
        <item x="13"/>
        <item x="148"/>
        <item x="256"/>
        <item x="319"/>
        <item x="76"/>
        <item x="121"/>
        <item x="337"/>
        <item x="229"/>
        <item x="40"/>
        <item x="94"/>
        <item x="175"/>
        <item x="310"/>
        <item x="202"/>
        <item x="67"/>
        <item x="63"/>
        <item x="306"/>
        <item x="90"/>
        <item x="171"/>
        <item x="36"/>
        <item x="198"/>
        <item x="252"/>
        <item x="225"/>
        <item x="9"/>
        <item x="333"/>
        <item x="315"/>
        <item x="117"/>
        <item x="144"/>
        <item x="72"/>
        <item x="279"/>
        <item x="234"/>
        <item x="342"/>
        <item x="207"/>
        <item x="99"/>
        <item x="45"/>
        <item x="126"/>
        <item x="261"/>
        <item x="180"/>
        <item x="18"/>
        <item x="288"/>
        <item x="153"/>
        <item x="54"/>
        <item x="297"/>
        <item x="216"/>
        <item x="189"/>
        <item x="27"/>
        <item x="243"/>
        <item x="81"/>
        <item x="0"/>
        <item x="162"/>
        <item x="108"/>
        <item x="324"/>
        <item x="135"/>
        <item x="270"/>
        <item t="default"/>
      </items>
    </pivotField>
    <pivotField dataField="1" compact="0" numFmtId="164" outline="0" showAll="0"/>
    <pivotField dataField="1" compact="0" numFmtId="164" outline="0" showAll="0"/>
    <pivotField compact="0" numFmtId="164" outline="0" showAll="0"/>
    <pivotField compact="0" numFmtId="164" outline="0" showAll="0"/>
    <pivotField compact="0" numFmtId="164" outline="0" showAll="0"/>
    <pivotField dataField="1" compact="0" outline="0" subtotalTop="0" dragToRow="0" dragToCol="0" dragToPage="0" showAll="0" defaultSubtotal="0"/>
  </pivotFields>
  <rowFields count="1">
    <field x="0"/>
  </rowFields>
  <rowItems count="10">
    <i>
      <x/>
    </i>
    <i>
      <x v="1"/>
    </i>
    <i>
      <x v="2"/>
    </i>
    <i>
      <x v="3"/>
    </i>
    <i>
      <x v="4"/>
    </i>
    <i>
      <x v="5"/>
    </i>
    <i>
      <x v="6"/>
    </i>
    <i>
      <x v="7"/>
    </i>
    <i>
      <x v="8"/>
    </i>
    <i t="grand">
      <x/>
    </i>
  </rowItems>
  <colFields count="1">
    <field x="-2"/>
  </colFields>
  <colItems count="5">
    <i>
      <x/>
    </i>
    <i i="1">
      <x v="1"/>
    </i>
    <i i="2">
      <x v="2"/>
    </i>
    <i i="3">
      <x v="3"/>
    </i>
    <i i="4">
      <x v="4"/>
    </i>
  </colItems>
  <pageFields count="3">
    <pageField fld="1" hier="-1"/>
    <pageField fld="4" hier="-1"/>
    <pageField fld="3" hier="-1"/>
  </pageFields>
  <dataFields count="5">
    <dataField name="First Quarter" fld="17" baseField="0" baseItem="0"/>
    <dataField name="Second Quarter" fld="18" baseField="0" baseItem="0"/>
    <dataField name="Third Quarter" fld="19" baseField="0" baseItem="0"/>
    <dataField name="Fourth Quarter" fld="20" baseField="0" baseItem="0"/>
    <dataField name="Total " fld="24" baseField="0" baseItem="3" numFmtId="164"/>
  </dataFields>
  <formats count="37">
    <format dxfId="882">
      <pivotArea outline="0" collapsedLevelsAreSubtotals="1" fieldPosition="0"/>
    </format>
    <format dxfId="883">
      <pivotArea dataOnly="0" labelOnly="1" outline="0" axis="axisValues" fieldPosition="0"/>
    </format>
    <format dxfId="884">
      <pivotArea type="origin" dataOnly="0" labelOnly="1" outline="0" fieldPosition="0"/>
    </format>
    <format dxfId="885">
      <pivotArea field="3" type="button" dataOnly="0" labelOnly="1" outline="0" axis="axisPage" fieldPosition="2"/>
    </format>
    <format dxfId="886">
      <pivotArea type="topRight" dataOnly="0" labelOnly="1" outline="0" fieldPosition="0"/>
    </format>
    <format dxfId="887">
      <pivotArea field="0" type="button" dataOnly="0" labelOnly="1" outline="0" axis="axisRow" fieldPosition="0"/>
    </format>
    <format dxfId="888">
      <pivotArea dataOnly="0" labelOnly="1" grandCol="1" outline="0" fieldPosition="0"/>
    </format>
    <format dxfId="889">
      <pivotArea type="origin" dataOnly="0" labelOnly="1" outline="0" fieldPosition="0"/>
    </format>
    <format dxfId="890">
      <pivotArea field="3" type="button" dataOnly="0" labelOnly="1" outline="0" axis="axisPage" fieldPosition="2"/>
    </format>
    <format dxfId="891">
      <pivotArea type="topRight" dataOnly="0" labelOnly="1" outline="0" fieldPosition="0"/>
    </format>
    <format dxfId="892">
      <pivotArea type="origin" dataOnly="0" labelOnly="1" outline="0" fieldPosition="0"/>
    </format>
    <format dxfId="893">
      <pivotArea field="3" type="button" dataOnly="0" labelOnly="1" outline="0" axis="axisPage" fieldPosition="2"/>
    </format>
    <format dxfId="894">
      <pivotArea type="topRight" dataOnly="0" labelOnly="1" outline="0" fieldPosition="0"/>
    </format>
    <format dxfId="895">
      <pivotArea field="0" type="button" dataOnly="0" labelOnly="1" outline="0" axis="axisRow" fieldPosition="0"/>
    </format>
    <format dxfId="896">
      <pivotArea dataOnly="0" labelOnly="1" grandCol="1" outline="0" fieldPosition="0"/>
    </format>
    <format dxfId="897">
      <pivotArea type="all" dataOnly="0" outline="0" fieldPosition="0"/>
    </format>
    <format dxfId="898">
      <pivotArea outline="0" collapsedLevelsAreSubtotals="1" fieldPosition="0"/>
    </format>
    <format dxfId="899">
      <pivotArea type="origin" dataOnly="0" labelOnly="1" outline="0" fieldPosition="0"/>
    </format>
    <format dxfId="900">
      <pivotArea field="3" type="button" dataOnly="0" labelOnly="1" outline="0" axis="axisPage" fieldPosition="2"/>
    </format>
    <format dxfId="901">
      <pivotArea type="topRight" dataOnly="0" labelOnly="1" outline="0" fieldPosition="0"/>
    </format>
    <format dxfId="902">
      <pivotArea field="0" type="button" dataOnly="0" labelOnly="1" outline="0" axis="axisRow" fieldPosition="0"/>
    </format>
    <format dxfId="903">
      <pivotArea dataOnly="0" labelOnly="1" grandRow="1" outline="0" fieldPosition="0"/>
    </format>
    <format dxfId="904">
      <pivotArea dataOnly="0" labelOnly="1" grandCol="1" outline="0" fieldPosition="0"/>
    </format>
    <format dxfId="905">
      <pivotArea field="0" type="button" dataOnly="0" labelOnly="1" outline="0" axis="axisRow" fieldPosition="0"/>
    </format>
    <format dxfId="906">
      <pivotArea dataOnly="0" labelOnly="1" grandCol="1" outline="0" fieldPosition="0"/>
    </format>
    <format dxfId="907">
      <pivotArea outline="0" collapsedLevelsAreSubtotals="1" fieldPosition="0"/>
    </format>
    <format dxfId="908">
      <pivotArea type="origin" dataOnly="0" labelOnly="1" outline="0" fieldPosition="0"/>
    </format>
    <format dxfId="909">
      <pivotArea type="topRight" dataOnly="0" labelOnly="1" outline="0" fieldPosition="0"/>
    </format>
    <format dxfId="910">
      <pivotArea field="0" type="button" dataOnly="0" labelOnly="1" outline="0" axis="axisRow" fieldPosition="0"/>
    </format>
    <format dxfId="911">
      <pivotArea dataOnly="0" labelOnly="1" grandCol="1" outline="0" fieldPosition="0"/>
    </format>
    <format dxfId="881">
      <pivotArea field="3" type="button" dataOnly="0" labelOnly="1" outline="0" axis="axisPage" fieldPosition="2"/>
    </format>
    <format dxfId="880">
      <pivotArea dataOnly="0" labelOnly="1" outline="0" fieldPosition="0">
        <references count="1">
          <reference field="4294967294" count="1">
            <x v="0"/>
          </reference>
        </references>
      </pivotArea>
    </format>
    <format dxfId="879">
      <pivotArea dataOnly="0" labelOnly="1" outline="0" fieldPosition="0">
        <references count="1">
          <reference field="4294967294" count="1">
            <x v="0"/>
          </reference>
        </references>
      </pivotArea>
    </format>
    <format dxfId="878">
      <pivotArea dataOnly="0" labelOnly="1" outline="0" fieldPosition="0">
        <references count="1">
          <reference field="4294967294" count="1">
            <x v="0"/>
          </reference>
        </references>
      </pivotArea>
    </format>
    <format dxfId="877">
      <pivotArea dataOnly="0" labelOnly="1" outline="0" fieldPosition="0">
        <references count="1">
          <reference field="4294967294" count="1">
            <x v="2"/>
          </reference>
        </references>
      </pivotArea>
    </format>
    <format dxfId="876">
      <pivotArea dataOnly="0" labelOnly="1" outline="0" fieldPosition="0">
        <references count="1">
          <reference field="4294967294" count="1">
            <x v="3"/>
          </reference>
        </references>
      </pivotArea>
    </format>
    <format dxfId="875">
      <pivotArea dataOnly="0" labelOnly="1" outline="0" fieldPosition="0">
        <references count="1">
          <reference field="4294967294" count="1">
            <x v="4"/>
          </reference>
        </references>
      </pivotArea>
    </format>
  </formats>
  <chartFormats count="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99D8A5-7241-45A2-9CD0-5C11D30FFC21}"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ccount type">
  <location ref="A58:N69" firstHeaderRow="1" firstDataRow="2" firstDataCol="1" rowPageCount="2" colPageCount="1"/>
  <pivotFields count="25">
    <pivotField axis="axisRow" showAll="0">
      <items count="10">
        <item x="2"/>
        <item x="6"/>
        <item x="1"/>
        <item x="8"/>
        <item x="3"/>
        <item x="5"/>
        <item x="0"/>
        <item x="7"/>
        <item x="4"/>
        <item t="default"/>
      </items>
    </pivotField>
    <pivotField axis="axisPage" showAll="0">
      <items count="4">
        <item x="1"/>
        <item x="2"/>
        <item x="0"/>
        <item t="default"/>
      </items>
    </pivotField>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0">
    <i>
      <x/>
    </i>
    <i>
      <x v="1"/>
    </i>
    <i>
      <x v="2"/>
    </i>
    <i>
      <x v="3"/>
    </i>
    <i>
      <x v="4"/>
    </i>
    <i>
      <x v="5"/>
    </i>
    <i>
      <x v="6"/>
    </i>
    <i>
      <x v="7"/>
    </i>
    <i>
      <x v="8"/>
    </i>
    <i t="grand">
      <x/>
    </i>
  </rowItems>
  <colFields count="1">
    <field x="3"/>
  </colFields>
  <colItems count="13">
    <i>
      <x/>
    </i>
    <i>
      <x v="1"/>
    </i>
    <i>
      <x v="2"/>
    </i>
    <i>
      <x v="3"/>
    </i>
    <i>
      <x v="4"/>
    </i>
    <i>
      <x v="5"/>
    </i>
    <i>
      <x v="6"/>
    </i>
    <i>
      <x v="7"/>
    </i>
    <i>
      <x v="8"/>
    </i>
    <i>
      <x v="9"/>
    </i>
    <i>
      <x v="10"/>
    </i>
    <i>
      <x v="11"/>
    </i>
    <i t="grand">
      <x/>
    </i>
  </colItems>
  <pageFields count="2">
    <pageField fld="1" hier="-1"/>
    <pageField fld="4" hier="-1"/>
  </pageFields>
  <dataFields count="1">
    <dataField name="Sum of Total" fld="23" baseField="0" baseItem="0" numFmtId="167"/>
  </dataFields>
  <formats count="36">
    <format dxfId="912">
      <pivotArea outline="0" collapsedLevelsAreSubtotals="1" fieldPosition="0"/>
    </format>
    <format dxfId="913">
      <pivotArea dataOnly="0" labelOnly="1" outline="0" axis="axisValues" fieldPosition="0"/>
    </format>
    <format dxfId="914">
      <pivotArea type="origin" dataOnly="0" labelOnly="1" outline="0" fieldPosition="0"/>
    </format>
    <format dxfId="915">
      <pivotArea field="3" type="button" dataOnly="0" labelOnly="1" outline="0" axis="axisCol" fieldPosition="0"/>
    </format>
    <format dxfId="916">
      <pivotArea type="topRight" dataOnly="0" labelOnly="1" outline="0" fieldPosition="0"/>
    </format>
    <format dxfId="917">
      <pivotArea field="0" type="button" dataOnly="0" labelOnly="1" outline="0" axis="axisRow" fieldPosition="0"/>
    </format>
    <format dxfId="918">
      <pivotArea dataOnly="0" labelOnly="1" fieldPosition="0">
        <references count="1">
          <reference field="3" count="0"/>
        </references>
      </pivotArea>
    </format>
    <format dxfId="919">
      <pivotArea dataOnly="0" labelOnly="1" grandCol="1" outline="0" fieldPosition="0"/>
    </format>
    <format dxfId="920">
      <pivotArea type="origin" dataOnly="0" labelOnly="1" outline="0" fieldPosition="0"/>
    </format>
    <format dxfId="921">
      <pivotArea field="3" type="button" dataOnly="0" labelOnly="1" outline="0" axis="axisCol" fieldPosition="0"/>
    </format>
    <format dxfId="922">
      <pivotArea type="topRight" dataOnly="0" labelOnly="1" outline="0" fieldPosition="0"/>
    </format>
    <format dxfId="923">
      <pivotArea type="origin" dataOnly="0" labelOnly="1" outline="0" fieldPosition="0"/>
    </format>
    <format dxfId="924">
      <pivotArea field="3" type="button" dataOnly="0" labelOnly="1" outline="0" axis="axisCol" fieldPosition="0"/>
    </format>
    <format dxfId="925">
      <pivotArea type="topRight" dataOnly="0" labelOnly="1" outline="0" fieldPosition="0"/>
    </format>
    <format dxfId="926">
      <pivotArea field="0" type="button" dataOnly="0" labelOnly="1" outline="0" axis="axisRow" fieldPosition="0"/>
    </format>
    <format dxfId="927">
      <pivotArea dataOnly="0" labelOnly="1" fieldPosition="0">
        <references count="1">
          <reference field="3" count="0"/>
        </references>
      </pivotArea>
    </format>
    <format dxfId="928">
      <pivotArea dataOnly="0" labelOnly="1" grandCol="1" outline="0" fieldPosition="0"/>
    </format>
    <format dxfId="929">
      <pivotArea type="all" dataOnly="0" outline="0" fieldPosition="0"/>
    </format>
    <format dxfId="930">
      <pivotArea outline="0" collapsedLevelsAreSubtotals="1" fieldPosition="0"/>
    </format>
    <format dxfId="931">
      <pivotArea type="origin" dataOnly="0" labelOnly="1" outline="0" fieldPosition="0"/>
    </format>
    <format dxfId="932">
      <pivotArea field="3" type="button" dataOnly="0" labelOnly="1" outline="0" axis="axisCol" fieldPosition="0"/>
    </format>
    <format dxfId="933">
      <pivotArea type="topRight" dataOnly="0" labelOnly="1" outline="0" fieldPosition="0"/>
    </format>
    <format dxfId="934">
      <pivotArea field="0" type="button" dataOnly="0" labelOnly="1" outline="0" axis="axisRow" fieldPosition="0"/>
    </format>
    <format dxfId="935">
      <pivotArea dataOnly="0" labelOnly="1" grandRow="1" outline="0" fieldPosition="0"/>
    </format>
    <format dxfId="936">
      <pivotArea dataOnly="0" labelOnly="1" fieldPosition="0">
        <references count="1">
          <reference field="3" count="0"/>
        </references>
      </pivotArea>
    </format>
    <format dxfId="937">
      <pivotArea dataOnly="0" labelOnly="1" grandCol="1" outline="0" fieldPosition="0"/>
    </format>
    <format dxfId="938">
      <pivotArea field="0" type="button" dataOnly="0" labelOnly="1" outline="0" axis="axisRow" fieldPosition="0"/>
    </format>
    <format dxfId="939">
      <pivotArea dataOnly="0" labelOnly="1" fieldPosition="0">
        <references count="1">
          <reference field="3" count="0"/>
        </references>
      </pivotArea>
    </format>
    <format dxfId="940">
      <pivotArea dataOnly="0" labelOnly="1" grandCol="1" outline="0" fieldPosition="0"/>
    </format>
    <format dxfId="941">
      <pivotArea outline="0" collapsedLevelsAreSubtotals="1" fieldPosition="0"/>
    </format>
    <format dxfId="942">
      <pivotArea type="origin" dataOnly="0" labelOnly="1" outline="0" fieldPosition="0"/>
    </format>
    <format dxfId="943">
      <pivotArea field="3" type="button" dataOnly="0" labelOnly="1" outline="0" axis="axisCol" fieldPosition="0"/>
    </format>
    <format dxfId="944">
      <pivotArea type="topRight" dataOnly="0" labelOnly="1" outline="0" fieldPosition="0"/>
    </format>
    <format dxfId="945">
      <pivotArea field="0" type="button" dataOnly="0" labelOnly="1" outline="0" axis="axisRow" fieldPosition="0"/>
    </format>
    <format dxfId="946">
      <pivotArea dataOnly="0" labelOnly="1" fieldPosition="0">
        <references count="1">
          <reference field="3" count="0"/>
        </references>
      </pivotArea>
    </format>
    <format dxfId="947">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F7D95-08A5-4ED8-A836-A46824EF9AA8}" name="PivotTable11"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51:N53" firstHeaderRow="1" firstDataRow="2" firstDataCol="1" rowPageCount="1" colPageCount="1"/>
  <pivotFields count="25">
    <pivotField axis="axisRow" showAll="0">
      <items count="10">
        <item h="1" x="2"/>
        <item h="1" x="6"/>
        <item h="1" x="1"/>
        <item h="1" x="8"/>
        <item h="1" x="3"/>
        <item h="1" x="5"/>
        <item h="1" x="0"/>
        <item h="1" x="7"/>
        <item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8"/>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034">
      <pivotArea outline="0" collapsedLevelsAreSubtotals="1" fieldPosition="0"/>
    </format>
    <format dxfId="1035">
      <pivotArea dataOnly="0" labelOnly="1" outline="0" axis="axisValues" fieldPosition="0"/>
    </format>
    <format dxfId="1036">
      <pivotArea type="origin" dataOnly="0" labelOnly="1" outline="0" fieldPosition="0"/>
    </format>
    <format dxfId="1037">
      <pivotArea field="3" type="button" dataOnly="0" labelOnly="1" outline="0" axis="axisCol" fieldPosition="0"/>
    </format>
    <format dxfId="1038">
      <pivotArea type="topRight" dataOnly="0" labelOnly="1" outline="0" fieldPosition="0"/>
    </format>
    <format dxfId="1039">
      <pivotArea field="0" type="button" dataOnly="0" labelOnly="1" outline="0" axis="axisRow" fieldPosition="0"/>
    </format>
    <format dxfId="1040">
      <pivotArea dataOnly="0" labelOnly="1" fieldPosition="0">
        <references count="1">
          <reference field="3" count="0"/>
        </references>
      </pivotArea>
    </format>
    <format dxfId="1041">
      <pivotArea dataOnly="0" labelOnly="1" grandCol="1" outline="0" fieldPosition="0"/>
    </format>
    <format dxfId="1042">
      <pivotArea type="origin" dataOnly="0" labelOnly="1" outline="0" fieldPosition="0"/>
    </format>
    <format dxfId="1043">
      <pivotArea field="3" type="button" dataOnly="0" labelOnly="1" outline="0" axis="axisCol" fieldPosition="0"/>
    </format>
    <format dxfId="1044">
      <pivotArea type="topRight" dataOnly="0" labelOnly="1" outline="0" fieldPosition="0"/>
    </format>
    <format dxfId="1045">
      <pivotArea type="origin" dataOnly="0" labelOnly="1" outline="0" fieldPosition="0"/>
    </format>
    <format dxfId="1046">
      <pivotArea field="3" type="button" dataOnly="0" labelOnly="1" outline="0" axis="axisCol" fieldPosition="0"/>
    </format>
    <format dxfId="1047">
      <pivotArea type="topRight" dataOnly="0" labelOnly="1" outline="0" fieldPosition="0"/>
    </format>
    <format dxfId="1048">
      <pivotArea field="0" type="button" dataOnly="0" labelOnly="1" outline="0" axis="axisRow" fieldPosition="0"/>
    </format>
    <format dxfId="1049">
      <pivotArea dataOnly="0" labelOnly="1" fieldPosition="0">
        <references count="1">
          <reference field="3" count="0"/>
        </references>
      </pivotArea>
    </format>
    <format dxfId="1050">
      <pivotArea dataOnly="0" labelOnly="1" grandCol="1" outline="0" fieldPosition="0"/>
    </format>
    <format dxfId="1051">
      <pivotArea type="all" dataOnly="0" outline="0" fieldPosition="0"/>
    </format>
    <format dxfId="1052">
      <pivotArea outline="0" collapsedLevelsAreSubtotals="1" fieldPosition="0"/>
    </format>
    <format dxfId="1053">
      <pivotArea type="origin" dataOnly="0" labelOnly="1" outline="0" fieldPosition="0"/>
    </format>
    <format dxfId="1054">
      <pivotArea field="3" type="button" dataOnly="0" labelOnly="1" outline="0" axis="axisCol" fieldPosition="0"/>
    </format>
    <format dxfId="1055">
      <pivotArea type="topRight" dataOnly="0" labelOnly="1" outline="0" fieldPosition="0"/>
    </format>
    <format dxfId="1056">
      <pivotArea field="0" type="button" dataOnly="0" labelOnly="1" outline="0" axis="axisRow" fieldPosition="0"/>
    </format>
    <format dxfId="1057">
      <pivotArea dataOnly="0" labelOnly="1" fieldPosition="0">
        <references count="1">
          <reference field="0" count="0"/>
        </references>
      </pivotArea>
    </format>
    <format dxfId="1058">
      <pivotArea dataOnly="0" labelOnly="1" grandRow="1" outline="0" fieldPosition="0"/>
    </format>
    <format dxfId="1059">
      <pivotArea dataOnly="0" labelOnly="1" fieldPosition="0">
        <references count="1">
          <reference field="3" count="0"/>
        </references>
      </pivotArea>
    </format>
    <format dxfId="1060">
      <pivotArea dataOnly="0" labelOnly="1" grandCol="1" outline="0" fieldPosition="0"/>
    </format>
    <format dxfId="1061">
      <pivotArea field="0" type="button" dataOnly="0" labelOnly="1" outline="0" axis="axisRow" fieldPosition="0"/>
    </format>
    <format dxfId="1062">
      <pivotArea dataOnly="0" labelOnly="1" fieldPosition="0">
        <references count="1">
          <reference field="3" count="0"/>
        </references>
      </pivotArea>
    </format>
    <format dxfId="1063">
      <pivotArea dataOnly="0" labelOnly="1" grandCol="1" outline="0" fieldPosition="0"/>
    </format>
    <format dxfId="1064">
      <pivotArea outline="0" collapsedLevelsAreSubtotals="1" fieldPosition="0"/>
    </format>
    <format dxfId="990">
      <pivotArea type="origin" dataOnly="0" labelOnly="1" outline="0" fieldPosition="0"/>
    </format>
    <format dxfId="989">
      <pivotArea field="3" type="button" dataOnly="0" labelOnly="1" outline="0" axis="axisCol" fieldPosition="0"/>
    </format>
    <format dxfId="988">
      <pivotArea type="topRight" dataOnly="0" labelOnly="1" outline="0" fieldPosition="0"/>
    </format>
    <format dxfId="987">
      <pivotArea field="0" type="button" dataOnly="0" labelOnly="1" outline="0" axis="axisRow" fieldPosition="0"/>
    </format>
    <format dxfId="986">
      <pivotArea dataOnly="0" labelOnly="1" fieldPosition="0">
        <references count="1">
          <reference field="3" count="0"/>
        </references>
      </pivotArea>
    </format>
    <format dxfId="985">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299EBE-2A94-4C02-8D3C-191FCC04F262}" name="PivotTable10"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45:N47" firstHeaderRow="1" firstDataRow="2" firstDataCol="1" rowPageCount="1" colPageCount="1"/>
  <pivotFields count="25">
    <pivotField axis="axisRow" showAll="0">
      <items count="10">
        <item h="1" x="2"/>
        <item h="1" x="6"/>
        <item h="1" x="1"/>
        <item h="1" x="8"/>
        <item h="1" x="3"/>
        <item h="1" x="5"/>
        <item h="1" x="0"/>
        <item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7"/>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065">
      <pivotArea outline="0" collapsedLevelsAreSubtotals="1" fieldPosition="0"/>
    </format>
    <format dxfId="1066">
      <pivotArea dataOnly="0" labelOnly="1" outline="0" axis="axisValues" fieldPosition="0"/>
    </format>
    <format dxfId="1067">
      <pivotArea type="origin" dataOnly="0" labelOnly="1" outline="0" fieldPosition="0"/>
    </format>
    <format dxfId="1068">
      <pivotArea field="3" type="button" dataOnly="0" labelOnly="1" outline="0" axis="axisCol" fieldPosition="0"/>
    </format>
    <format dxfId="1069">
      <pivotArea type="topRight" dataOnly="0" labelOnly="1" outline="0" fieldPosition="0"/>
    </format>
    <format dxfId="1070">
      <pivotArea field="0" type="button" dataOnly="0" labelOnly="1" outline="0" axis="axisRow" fieldPosition="0"/>
    </format>
    <format dxfId="1071">
      <pivotArea dataOnly="0" labelOnly="1" fieldPosition="0">
        <references count="1">
          <reference field="3" count="0"/>
        </references>
      </pivotArea>
    </format>
    <format dxfId="1072">
      <pivotArea dataOnly="0" labelOnly="1" grandCol="1" outline="0" fieldPosition="0"/>
    </format>
    <format dxfId="1073">
      <pivotArea type="origin" dataOnly="0" labelOnly="1" outline="0" fieldPosition="0"/>
    </format>
    <format dxfId="1074">
      <pivotArea field="3" type="button" dataOnly="0" labelOnly="1" outline="0" axis="axisCol" fieldPosition="0"/>
    </format>
    <format dxfId="1075">
      <pivotArea type="topRight" dataOnly="0" labelOnly="1" outline="0" fieldPosition="0"/>
    </format>
    <format dxfId="1076">
      <pivotArea type="origin" dataOnly="0" labelOnly="1" outline="0" fieldPosition="0"/>
    </format>
    <format dxfId="1077">
      <pivotArea field="3" type="button" dataOnly="0" labelOnly="1" outline="0" axis="axisCol" fieldPosition="0"/>
    </format>
    <format dxfId="1078">
      <pivotArea type="topRight" dataOnly="0" labelOnly="1" outline="0" fieldPosition="0"/>
    </format>
    <format dxfId="1079">
      <pivotArea field="0" type="button" dataOnly="0" labelOnly="1" outline="0" axis="axisRow" fieldPosition="0"/>
    </format>
    <format dxfId="1080">
      <pivotArea dataOnly="0" labelOnly="1" fieldPosition="0">
        <references count="1">
          <reference field="3" count="0"/>
        </references>
      </pivotArea>
    </format>
    <format dxfId="1081">
      <pivotArea dataOnly="0" labelOnly="1" grandCol="1" outline="0" fieldPosition="0"/>
    </format>
    <format dxfId="1082">
      <pivotArea type="all" dataOnly="0" outline="0" fieldPosition="0"/>
    </format>
    <format dxfId="1083">
      <pivotArea outline="0" collapsedLevelsAreSubtotals="1" fieldPosition="0"/>
    </format>
    <format dxfId="1084">
      <pivotArea type="origin" dataOnly="0" labelOnly="1" outline="0" fieldPosition="0"/>
    </format>
    <format dxfId="1085">
      <pivotArea field="3" type="button" dataOnly="0" labelOnly="1" outline="0" axis="axisCol" fieldPosition="0"/>
    </format>
    <format dxfId="1086">
      <pivotArea type="topRight" dataOnly="0" labelOnly="1" outline="0" fieldPosition="0"/>
    </format>
    <format dxfId="1087">
      <pivotArea field="0" type="button" dataOnly="0" labelOnly="1" outline="0" axis="axisRow" fieldPosition="0"/>
    </format>
    <format dxfId="1088">
      <pivotArea dataOnly="0" labelOnly="1" fieldPosition="0">
        <references count="1">
          <reference field="0" count="0"/>
        </references>
      </pivotArea>
    </format>
    <format dxfId="1089">
      <pivotArea dataOnly="0" labelOnly="1" grandRow="1" outline="0" fieldPosition="0"/>
    </format>
    <format dxfId="1090">
      <pivotArea dataOnly="0" labelOnly="1" fieldPosition="0">
        <references count="1">
          <reference field="3" count="0"/>
        </references>
      </pivotArea>
    </format>
    <format dxfId="1091">
      <pivotArea dataOnly="0" labelOnly="1" grandCol="1" outline="0" fieldPosition="0"/>
    </format>
    <format dxfId="1092">
      <pivotArea field="0" type="button" dataOnly="0" labelOnly="1" outline="0" axis="axisRow" fieldPosition="0"/>
    </format>
    <format dxfId="1093">
      <pivotArea dataOnly="0" labelOnly="1" fieldPosition="0">
        <references count="1">
          <reference field="3" count="0"/>
        </references>
      </pivotArea>
    </format>
    <format dxfId="1094">
      <pivotArea dataOnly="0" labelOnly="1" grandCol="1" outline="0" fieldPosition="0"/>
    </format>
    <format dxfId="1095">
      <pivotArea outline="0" collapsedLevelsAreSubtotals="1" fieldPosition="0"/>
    </format>
    <format dxfId="996">
      <pivotArea type="origin" dataOnly="0" labelOnly="1" outline="0" fieldPosition="0"/>
    </format>
    <format dxfId="995">
      <pivotArea field="3" type="button" dataOnly="0" labelOnly="1" outline="0" axis="axisCol" fieldPosition="0"/>
    </format>
    <format dxfId="994">
      <pivotArea type="topRight" dataOnly="0" labelOnly="1" outline="0" fieldPosition="0"/>
    </format>
    <format dxfId="993">
      <pivotArea field="0" type="button" dataOnly="0" labelOnly="1" outline="0" axis="axisRow" fieldPosition="0"/>
    </format>
    <format dxfId="992">
      <pivotArea dataOnly="0" labelOnly="1" fieldPosition="0">
        <references count="1">
          <reference field="3" count="0"/>
        </references>
      </pivotArea>
    </format>
    <format dxfId="991">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9A7552-81DF-4396-B3EC-60AF31D299DB}" name="PivotTable9"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39:N41" firstHeaderRow="1" firstDataRow="2" firstDataCol="1" rowPageCount="1" colPageCount="1"/>
  <pivotFields count="25">
    <pivotField axis="axisRow" showAll="0">
      <items count="10">
        <item h="1" x="2"/>
        <item h="1" x="6"/>
        <item h="1" x="1"/>
        <item h="1" x="8"/>
        <item h="1" x="3"/>
        <item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5"/>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096">
      <pivotArea outline="0" collapsedLevelsAreSubtotals="1" fieldPosition="0"/>
    </format>
    <format dxfId="1097">
      <pivotArea dataOnly="0" labelOnly="1" outline="0" axis="axisValues" fieldPosition="0"/>
    </format>
    <format dxfId="1098">
      <pivotArea type="origin" dataOnly="0" labelOnly="1" outline="0" fieldPosition="0"/>
    </format>
    <format dxfId="1099">
      <pivotArea field="3" type="button" dataOnly="0" labelOnly="1" outline="0" axis="axisCol" fieldPosition="0"/>
    </format>
    <format dxfId="1100">
      <pivotArea type="topRight" dataOnly="0" labelOnly="1" outline="0" fieldPosition="0"/>
    </format>
    <format dxfId="1101">
      <pivotArea field="0" type="button" dataOnly="0" labelOnly="1" outline="0" axis="axisRow" fieldPosition="0"/>
    </format>
    <format dxfId="1102">
      <pivotArea dataOnly="0" labelOnly="1" fieldPosition="0">
        <references count="1">
          <reference field="3" count="0"/>
        </references>
      </pivotArea>
    </format>
    <format dxfId="1103">
      <pivotArea dataOnly="0" labelOnly="1" grandCol="1" outline="0" fieldPosition="0"/>
    </format>
    <format dxfId="1104">
      <pivotArea type="origin" dataOnly="0" labelOnly="1" outline="0" fieldPosition="0"/>
    </format>
    <format dxfId="1105">
      <pivotArea field="3" type="button" dataOnly="0" labelOnly="1" outline="0" axis="axisCol" fieldPosition="0"/>
    </format>
    <format dxfId="1106">
      <pivotArea type="topRight" dataOnly="0" labelOnly="1" outline="0" fieldPosition="0"/>
    </format>
    <format dxfId="1107">
      <pivotArea type="origin" dataOnly="0" labelOnly="1" outline="0" fieldPosition="0"/>
    </format>
    <format dxfId="1108">
      <pivotArea field="3" type="button" dataOnly="0" labelOnly="1" outline="0" axis="axisCol" fieldPosition="0"/>
    </format>
    <format dxfId="1109">
      <pivotArea type="topRight" dataOnly="0" labelOnly="1" outline="0" fieldPosition="0"/>
    </format>
    <format dxfId="1110">
      <pivotArea field="0" type="button" dataOnly="0" labelOnly="1" outline="0" axis="axisRow" fieldPosition="0"/>
    </format>
    <format dxfId="1111">
      <pivotArea dataOnly="0" labelOnly="1" fieldPosition="0">
        <references count="1">
          <reference field="3" count="0"/>
        </references>
      </pivotArea>
    </format>
    <format dxfId="1112">
      <pivotArea dataOnly="0" labelOnly="1" grandCol="1" outline="0" fieldPosition="0"/>
    </format>
    <format dxfId="1113">
      <pivotArea type="all" dataOnly="0" outline="0" fieldPosition="0"/>
    </format>
    <format dxfId="1114">
      <pivotArea outline="0" collapsedLevelsAreSubtotals="1" fieldPosition="0"/>
    </format>
    <format dxfId="1115">
      <pivotArea type="origin" dataOnly="0" labelOnly="1" outline="0" fieldPosition="0"/>
    </format>
    <format dxfId="1116">
      <pivotArea field="3" type="button" dataOnly="0" labelOnly="1" outline="0" axis="axisCol" fieldPosition="0"/>
    </format>
    <format dxfId="1117">
      <pivotArea type="topRight" dataOnly="0" labelOnly="1" outline="0" fieldPosition="0"/>
    </format>
    <format dxfId="1118">
      <pivotArea field="0" type="button" dataOnly="0" labelOnly="1" outline="0" axis="axisRow" fieldPosition="0"/>
    </format>
    <format dxfId="1119">
      <pivotArea dataOnly="0" labelOnly="1" fieldPosition="0">
        <references count="1">
          <reference field="0" count="0"/>
        </references>
      </pivotArea>
    </format>
    <format dxfId="1120">
      <pivotArea dataOnly="0" labelOnly="1" grandRow="1" outline="0" fieldPosition="0"/>
    </format>
    <format dxfId="1121">
      <pivotArea dataOnly="0" labelOnly="1" fieldPosition="0">
        <references count="1">
          <reference field="3" count="0"/>
        </references>
      </pivotArea>
    </format>
    <format dxfId="1122">
      <pivotArea dataOnly="0" labelOnly="1" grandCol="1" outline="0" fieldPosition="0"/>
    </format>
    <format dxfId="1123">
      <pivotArea field="0" type="button" dataOnly="0" labelOnly="1" outline="0" axis="axisRow" fieldPosition="0"/>
    </format>
    <format dxfId="1124">
      <pivotArea dataOnly="0" labelOnly="1" fieldPosition="0">
        <references count="1">
          <reference field="3" count="0"/>
        </references>
      </pivotArea>
    </format>
    <format dxfId="1125">
      <pivotArea dataOnly="0" labelOnly="1" grandCol="1" outline="0" fieldPosition="0"/>
    </format>
    <format dxfId="1126">
      <pivotArea outline="0" collapsedLevelsAreSubtotals="1" fieldPosition="0"/>
    </format>
    <format dxfId="1002">
      <pivotArea type="origin" dataOnly="0" labelOnly="1" outline="0" fieldPosition="0"/>
    </format>
    <format dxfId="1001">
      <pivotArea field="3" type="button" dataOnly="0" labelOnly="1" outline="0" axis="axisCol" fieldPosition="0"/>
    </format>
    <format dxfId="1000">
      <pivotArea type="topRight" dataOnly="0" labelOnly="1" outline="0" fieldPosition="0"/>
    </format>
    <format dxfId="999">
      <pivotArea field="0" type="button" dataOnly="0" labelOnly="1" outline="0" axis="axisRow" fieldPosition="0"/>
    </format>
    <format dxfId="998">
      <pivotArea dataOnly="0" labelOnly="1" fieldPosition="0">
        <references count="1">
          <reference field="3" count="0"/>
        </references>
      </pivotArea>
    </format>
    <format dxfId="997">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297304-59C1-478B-8E39-CD3F6EFA2B3A}" name="PivotTable8" cacheId="1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ccount type">
  <location ref="A33:N35" firstHeaderRow="1" firstDataRow="2" firstDataCol="1" rowPageCount="1" colPageCount="1"/>
  <pivotFields count="25">
    <pivotField axis="axisRow" showAll="0">
      <items count="10">
        <item h="1" x="2"/>
        <item h="1" x="6"/>
        <item h="1" x="1"/>
        <item h="1" x="8"/>
        <item x="3"/>
        <item h="1" x="5"/>
        <item h="1" x="0"/>
        <item h="1" x="7"/>
        <item h="1" x="4"/>
        <item t="default"/>
      </items>
    </pivotField>
    <pivotField showAll="0"/>
    <pivotField showAll="0"/>
    <pivotField axis="axisCol" showAll="0">
      <items count="13">
        <item x="0"/>
        <item x="1"/>
        <item x="2"/>
        <item x="3"/>
        <item x="4"/>
        <item x="5"/>
        <item x="6"/>
        <item x="7"/>
        <item x="8"/>
        <item x="9"/>
        <item x="10"/>
        <item x="11"/>
        <item t="default"/>
      </items>
    </pivotField>
    <pivotField axis="axisPage" multipleItemSelectionAllowed="1" showAll="0">
      <items count="4">
        <item x="0"/>
        <item h="1"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dragToRow="0" dragToCol="0" dragToPage="0" showAll="0" defaultSubtotal="0"/>
  </pivotFields>
  <rowFields count="1">
    <field x="0"/>
  </rowFields>
  <rowItems count="1">
    <i>
      <x v="4"/>
    </i>
  </rowItems>
  <colFields count="1">
    <field x="3"/>
  </colFields>
  <colItems count="13">
    <i>
      <x/>
    </i>
    <i>
      <x v="1"/>
    </i>
    <i>
      <x v="2"/>
    </i>
    <i>
      <x v="3"/>
    </i>
    <i>
      <x v="4"/>
    </i>
    <i>
      <x v="5"/>
    </i>
    <i>
      <x v="6"/>
    </i>
    <i>
      <x v="7"/>
    </i>
    <i>
      <x v="8"/>
    </i>
    <i>
      <x v="9"/>
    </i>
    <i>
      <x v="10"/>
    </i>
    <i>
      <x v="11"/>
    </i>
    <i t="grand">
      <x/>
    </i>
  </colItems>
  <pageFields count="1">
    <pageField fld="4" hier="-1"/>
  </pageFields>
  <dataFields count="1">
    <dataField name="Sum of Total" fld="23" baseField="0" baseItem="0" numFmtId="167"/>
  </dataFields>
  <formats count="37">
    <format dxfId="1127">
      <pivotArea outline="0" collapsedLevelsAreSubtotals="1" fieldPosition="0"/>
    </format>
    <format dxfId="1128">
      <pivotArea dataOnly="0" labelOnly="1" outline="0" axis="axisValues" fieldPosition="0"/>
    </format>
    <format dxfId="1129">
      <pivotArea type="origin" dataOnly="0" labelOnly="1" outline="0" fieldPosition="0"/>
    </format>
    <format dxfId="1130">
      <pivotArea field="3" type="button" dataOnly="0" labelOnly="1" outline="0" axis="axisCol" fieldPosition="0"/>
    </format>
    <format dxfId="1131">
      <pivotArea type="topRight" dataOnly="0" labelOnly="1" outline="0" fieldPosition="0"/>
    </format>
    <format dxfId="1132">
      <pivotArea field="0" type="button" dataOnly="0" labelOnly="1" outline="0" axis="axisRow" fieldPosition="0"/>
    </format>
    <format dxfId="1133">
      <pivotArea dataOnly="0" labelOnly="1" fieldPosition="0">
        <references count="1">
          <reference field="3" count="0"/>
        </references>
      </pivotArea>
    </format>
    <format dxfId="1134">
      <pivotArea dataOnly="0" labelOnly="1" grandCol="1" outline="0" fieldPosition="0"/>
    </format>
    <format dxfId="1135">
      <pivotArea type="origin" dataOnly="0" labelOnly="1" outline="0" fieldPosition="0"/>
    </format>
    <format dxfId="1136">
      <pivotArea field="3" type="button" dataOnly="0" labelOnly="1" outline="0" axis="axisCol" fieldPosition="0"/>
    </format>
    <format dxfId="1137">
      <pivotArea type="topRight" dataOnly="0" labelOnly="1" outline="0" fieldPosition="0"/>
    </format>
    <format dxfId="1138">
      <pivotArea type="origin" dataOnly="0" labelOnly="1" outline="0" fieldPosition="0"/>
    </format>
    <format dxfId="1139">
      <pivotArea field="3" type="button" dataOnly="0" labelOnly="1" outline="0" axis="axisCol" fieldPosition="0"/>
    </format>
    <format dxfId="1140">
      <pivotArea type="topRight" dataOnly="0" labelOnly="1" outline="0" fieldPosition="0"/>
    </format>
    <format dxfId="1141">
      <pivotArea field="0" type="button" dataOnly="0" labelOnly="1" outline="0" axis="axisRow" fieldPosition="0"/>
    </format>
    <format dxfId="1142">
      <pivotArea dataOnly="0" labelOnly="1" fieldPosition="0">
        <references count="1">
          <reference field="3" count="0"/>
        </references>
      </pivotArea>
    </format>
    <format dxfId="1143">
      <pivotArea dataOnly="0" labelOnly="1" grandCol="1" outline="0" fieldPosition="0"/>
    </format>
    <format dxfId="1144">
      <pivotArea type="all" dataOnly="0" outline="0" fieldPosition="0"/>
    </format>
    <format dxfId="1145">
      <pivotArea outline="0" collapsedLevelsAreSubtotals="1" fieldPosition="0"/>
    </format>
    <format dxfId="1146">
      <pivotArea type="origin" dataOnly="0" labelOnly="1" outline="0" fieldPosition="0"/>
    </format>
    <format dxfId="1147">
      <pivotArea field="3" type="button" dataOnly="0" labelOnly="1" outline="0" axis="axisCol" fieldPosition="0"/>
    </format>
    <format dxfId="1148">
      <pivotArea type="topRight" dataOnly="0" labelOnly="1" outline="0" fieldPosition="0"/>
    </format>
    <format dxfId="1149">
      <pivotArea field="0" type="button" dataOnly="0" labelOnly="1" outline="0" axis="axisRow" fieldPosition="0"/>
    </format>
    <format dxfId="1150">
      <pivotArea dataOnly="0" labelOnly="1" fieldPosition="0">
        <references count="1">
          <reference field="0" count="0"/>
        </references>
      </pivotArea>
    </format>
    <format dxfId="1151">
      <pivotArea dataOnly="0" labelOnly="1" grandRow="1" outline="0" fieldPosition="0"/>
    </format>
    <format dxfId="1152">
      <pivotArea dataOnly="0" labelOnly="1" fieldPosition="0">
        <references count="1">
          <reference field="3" count="0"/>
        </references>
      </pivotArea>
    </format>
    <format dxfId="1153">
      <pivotArea dataOnly="0" labelOnly="1" grandCol="1" outline="0" fieldPosition="0"/>
    </format>
    <format dxfId="1154">
      <pivotArea field="0" type="button" dataOnly="0" labelOnly="1" outline="0" axis="axisRow" fieldPosition="0"/>
    </format>
    <format dxfId="1155">
      <pivotArea dataOnly="0" labelOnly="1" fieldPosition="0">
        <references count="1">
          <reference field="3" count="0"/>
        </references>
      </pivotArea>
    </format>
    <format dxfId="1156">
      <pivotArea dataOnly="0" labelOnly="1" grandCol="1" outline="0" fieldPosition="0"/>
    </format>
    <format dxfId="1157">
      <pivotArea outline="0" collapsedLevelsAreSubtotals="1" fieldPosition="0"/>
    </format>
    <format dxfId="1008">
      <pivotArea type="origin" dataOnly="0" labelOnly="1" outline="0" fieldPosition="0"/>
    </format>
    <format dxfId="1007">
      <pivotArea field="3" type="button" dataOnly="0" labelOnly="1" outline="0" axis="axisCol" fieldPosition="0"/>
    </format>
    <format dxfId="1006">
      <pivotArea type="topRight" dataOnly="0" labelOnly="1" outline="0" fieldPosition="0"/>
    </format>
    <format dxfId="1005">
      <pivotArea field="0" type="button" dataOnly="0" labelOnly="1" outline="0" axis="axisRow" fieldPosition="0"/>
    </format>
    <format dxfId="1004">
      <pivotArea dataOnly="0" labelOnly="1" fieldPosition="0">
        <references count="1">
          <reference field="3" count="0"/>
        </references>
      </pivotArea>
    </format>
    <format dxfId="1003">
      <pivotArea dataOnly="0" labelOnly="1" grandCol="1" outline="0" fieldPosition="0"/>
    </format>
  </format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s>
  <pivotTableStyleInfo name="PivotStyleMedium3"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8C69A086-5D17-41BF-96A0-EFB714FB4E55}" sourceName="[Table33].[Account]">
  <pivotTables>
    <pivotTable tabId="4" name="PivotTable16"/>
  </pivotTables>
  <data>
    <olap pivotCacheId="1929855265">
      <levels count="2">
        <level uniqueName="[Table33].[Account].[(All)]" sourceCaption="(All)" count="0"/>
        <level uniqueName="[Table33].[Account].[Account]" sourceCaption="Account" count="9">
          <ranges>
            <range startItem="0">
              <i n="[Table33].[Account].&amp;[Commissions Expense]" c="Commissions Expense"/>
              <i n="[Table33].[Account].&amp;[Consulting Expense]" c="Consulting Expense"/>
              <i n="[Table33].[Account].&amp;[Cost of Goods Sold]" c="Cost of Goods Sold"/>
              <i n="[Table33].[Account].&amp;[Marketing Expense]" c="Marketing Expense"/>
              <i n="[Table33].[Account].&amp;[Payroll Expense]" c="Payroll Expense"/>
              <i n="[Table33].[Account].&amp;[R&amp;D Expense]" c="R&amp;D Expense"/>
              <i n="[Table33].[Account].&amp;[Sales]" c="Sales"/>
              <i n="[Table33].[Account].&amp;[Software/Hardware Expense]" c="Software/Hardware Expense"/>
              <i n="[Table33].[Account].&amp;[Travel &amp; Entertainment Expense]" c="Travel &amp; Entertainment Expense"/>
            </range>
          </ranges>
        </level>
      </levels>
      <selections count="1">
        <selection n="[Table33].[Account].[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8"/>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2742EE7-1645-4957-8190-D2AD1FBA9897}" sourceName="[Table33].[Year]">
  <pivotTables>
    <pivotTable tabId="4" name="PivotTable16"/>
  </pivotTables>
  <data>
    <olap pivotCacheId="1929855265">
      <levels count="2">
        <level uniqueName="[Table33].[Year].[(All)]" sourceCaption="(All)" count="0"/>
        <level uniqueName="[Table33].[Year].[Year]" sourceCaption="Year" count="12">
          <ranges>
            <range startItem="0">
              <i n="[Table33].[Year].&amp;[2012]" c="2012"/>
              <i n="[Table33].[Year].&amp;[2013]" c="2013"/>
              <i n="[Table33].[Year].&amp;[2014]" c="2014"/>
              <i n="[Table33].[Year].&amp;[2015]" c="2015"/>
              <i n="[Table33].[Year].&amp;[2016]" c="2016"/>
              <i n="[Table33].[Year].&amp;[2017]" c="2017"/>
              <i n="[Table33].[Year].&amp;[2018]" c="2018"/>
              <i n="[Table33].[Year].&amp;[2019]" c="2019"/>
              <i n="[Table33].[Year].&amp;[2020]" c="2020"/>
              <i n="[Table33].[Year].&amp;[2021]" c="2021"/>
              <i n="[Table33].[Year].&amp;[2022]" c="2022"/>
              <i n="[Table33].[Year].&amp;[2023]" c="2023"/>
            </range>
          </ranges>
        </level>
      </levels>
      <selections count="1">
        <selection n="[Table33].[Year].[All]"/>
      </selections>
    </olap>
  </data>
  <extLst>
    <x:ext xmlns:x15="http://schemas.microsoft.com/office/spreadsheetml/2010/11/main" uri="{03082B11-2C62-411c-B77F-237D8FCFBE4C}">
      <x15:slicerCachePivotTables>
        <pivotTable tabId="4294967295" name="PivotChartTable1"/>
        <pivotTable tabId="4294967295" name="PivotChartTable6"/>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472F9312-0169-47A9-83F5-5640153D2494}" cache="Slicer_Account" caption="Account" startItem="2" level="1" style="SlicerStyleLight2" rowHeight="241300"/>
  <slicer name="Year" xr10:uid="{11E78EE5-B70C-4CDC-A789-995C9094AD2B}" cache="Slicer_Year" caption="Year" startItem="2" level="1"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22F9A5-954D-4432-8697-31287FDFE19B}" name="Table3" displayName="Table3" ref="A1:Q352" totalsRowShown="0" headerRowDxfId="1326" dataDxfId="1325">
  <autoFilter ref="A1:Q352" xr:uid="{57E20254-63B7-4650-8470-CCDD88557DEC}"/>
  <tableColumns count="17">
    <tableColumn id="1" xr3:uid="{81DEBBD0-617F-4F94-990F-C37A140C0D43}" name="Account" dataDxfId="1324"/>
    <tableColumn id="2" xr3:uid="{CB7A7261-0ACA-4B3E-8D3E-0CC38EB30009}" name="Businees Unit" dataDxfId="1323"/>
    <tableColumn id="3" xr3:uid="{2E313B62-0CE8-4C3C-90A7-E23801D2F7FB}" name="Currency" dataDxfId="1322"/>
    <tableColumn id="4" xr3:uid="{5B2453B8-49E2-4056-9D0D-E8432DCEBDBB}" name="Year" dataDxfId="1321"/>
    <tableColumn id="5" xr3:uid="{D66B5F3D-6C41-4C16-B9D4-9D231972DB71}" name="Scenario" dataDxfId="1320"/>
    <tableColumn id="6" xr3:uid="{D175F3D4-66B5-4CD3-AE65-483DC66E250E}" name="Jan" dataDxfId="1319"/>
    <tableColumn id="7" xr3:uid="{E839E1DC-9615-4FB1-B86C-8040A01C2486}" name="Feb" dataDxfId="1318"/>
    <tableColumn id="8" xr3:uid="{C509D3E0-78C1-4CA1-94CE-A5B4E48B9ACA}" name="Mar" dataDxfId="1317"/>
    <tableColumn id="9" xr3:uid="{20186BD1-CD07-461F-A5FE-8D177F2E0E42}" name="Apr" dataDxfId="1316"/>
    <tableColumn id="10" xr3:uid="{EC4A7D70-50C9-4D3A-B982-B0D0118F7BB3}" name="May" dataDxfId="1315"/>
    <tableColumn id="11" xr3:uid="{4D825CE2-5498-4E86-8F8E-A0273B3A94A9}" name="Jun" dataDxfId="1314"/>
    <tableColumn id="12" xr3:uid="{8CADD864-DB65-4634-BC46-2766FBD27976}" name="Jul" dataDxfId="1313"/>
    <tableColumn id="13" xr3:uid="{AF4907FB-1B94-498C-8CF1-3150DA66E0A8}" name="Aug" dataDxfId="1312"/>
    <tableColumn id="14" xr3:uid="{E8795C31-04E8-4108-B7C8-B29301EF7692}" name="Sep" dataDxfId="1311"/>
    <tableColumn id="15" xr3:uid="{725ADD9C-F045-4F4F-ACB3-3B7C0EF5CBC6}" name="Oct" dataDxfId="1310"/>
    <tableColumn id="16" xr3:uid="{2BA38843-280C-40CB-9B9F-97459A57CEC5}" name="Nov" dataDxfId="1309"/>
    <tableColumn id="17" xr3:uid="{7AF8FBF3-C1F9-4B1B-AD7E-06223ADA76D6}" name="Dec" dataDxfId="1308"/>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2FE9EF-6627-40C3-A7C1-2A9509C34815}" name="Table33" displayName="Table33" ref="A1:Y325" totalsRowShown="0" headerRowDxfId="1307" dataDxfId="1306">
  <autoFilter ref="A1:Y325" xr:uid="{812FE9EF-6627-40C3-A7C1-2A9509C34815}"/>
  <tableColumns count="25">
    <tableColumn id="1" xr3:uid="{4BC3CA45-FFFA-45A5-B7E1-C37D804E986E}" name="Account" dataDxfId="1305"/>
    <tableColumn id="2" xr3:uid="{AE2A67B4-6251-452B-9C20-98C53441D709}" name="Business Unit" dataDxfId="1304"/>
    <tableColumn id="3" xr3:uid="{F719CDD4-8763-4E6D-9F95-E26FF8186654}" name="Currency" dataDxfId="1303"/>
    <tableColumn id="4" xr3:uid="{072F1D26-E0D2-476E-8813-A424BFFF9F75}" name="Year" dataDxfId="1302"/>
    <tableColumn id="5" xr3:uid="{557A777D-7880-4B5C-8423-1C5DD0517FF3}" name="Scenario" dataDxfId="1301"/>
    <tableColumn id="6" xr3:uid="{B4B5FFA7-7785-4BAF-B1BA-6A05D1FC683D}" name="Jan" dataDxfId="1300"/>
    <tableColumn id="7" xr3:uid="{B5B2F4AC-7C0E-4256-87DC-4576515F975E}" name="Feb" dataDxfId="1299"/>
    <tableColumn id="8" xr3:uid="{AD27442A-E654-4169-9250-B0564485921C}" name="Mar" dataDxfId="1298"/>
    <tableColumn id="9" xr3:uid="{77DCE7C5-D67F-4B98-BF6A-948FD0917F86}" name="Apr" dataDxfId="1297"/>
    <tableColumn id="10" xr3:uid="{9E5052F6-7DF7-47F7-AB1F-A64230DB95C0}" name="May" dataDxfId="1296"/>
    <tableColumn id="11" xr3:uid="{7E386B68-33FE-40E1-9A62-678777130A01}" name="Jun" dataDxfId="1295"/>
    <tableColumn id="12" xr3:uid="{EFA18153-A813-4795-99AE-A26C6781627F}" name="Jul" dataDxfId="1294"/>
    <tableColumn id="13" xr3:uid="{06DC53F3-539D-474A-B872-8C48AF4AEE56}" name="Aug" dataDxfId="1293"/>
    <tableColumn id="14" xr3:uid="{CB3FBFB3-83F3-4467-978C-F7450C979BF6}" name="Sep" dataDxfId="1292"/>
    <tableColumn id="15" xr3:uid="{FF269828-3DCC-4EC0-8BC1-15A9A13A445B}" name="Oct" dataDxfId="1291"/>
    <tableColumn id="16" xr3:uid="{79645B79-01AB-4733-A7A7-5A1183203241}" name="Nov" dataDxfId="1290"/>
    <tableColumn id="17" xr3:uid="{E278F012-0D1F-4402-8E1D-7615A69CFFC5}" name="Dec" dataDxfId="1289"/>
    <tableColumn id="18" xr3:uid="{90058B0E-38CE-4E4F-B16B-2C6E19DDCFA4}" name="Q1" dataDxfId="1288">
      <calculatedColumnFormula>AVERAGE(Table33[[#This Row],[Jan]:[Mar]])</calculatedColumnFormula>
    </tableColumn>
    <tableColumn id="19" xr3:uid="{133D2243-B2D9-4319-8AB2-940E96455E3E}" name="Q2" dataDxfId="1287">
      <calculatedColumnFormula>AVERAGE(Table33[[#This Row],[Apr]:[Jun]])</calculatedColumnFormula>
    </tableColumn>
    <tableColumn id="20" xr3:uid="{98CF52DE-C02E-45C9-95CE-977FF97EBB22}" name="Q3" dataDxfId="1286">
      <calculatedColumnFormula>AVERAGE(Table33[[#This Row],[Jul]:[Sep]])</calculatedColumnFormula>
    </tableColumn>
    <tableColumn id="21" xr3:uid="{38FCD3EF-EF94-4666-B2A1-323A3157C7ED}" name="Q4" dataDxfId="1285">
      <calculatedColumnFormula>AVERAGE(Table33[[#This Row],[Oct]:[Dec]])</calculatedColumnFormula>
    </tableColumn>
    <tableColumn id="22" xr3:uid="{7055C4B0-EC9B-4845-964E-CBCD9069FFBA}" name="S1" dataDxfId="1284">
      <calculatedColumnFormula>AVERAGE(Table33[[#This Row],[Jan]:[Jun]])</calculatedColumnFormula>
    </tableColumn>
    <tableColumn id="23" xr3:uid="{A7DA9CD9-C2A8-4B07-9E8D-D1703FA7B038}" name="S2" dataDxfId="1283">
      <calculatedColumnFormula>AVERAGE(Table33[[#This Row],[Jul]:[Dec]])</calculatedColumnFormula>
    </tableColumn>
    <tableColumn id="25" xr3:uid="{D419140B-AE28-41A0-A5D8-5057C9418BBF}" name="Year Average" dataDxfId="1033">
      <calculatedColumnFormula>AVERAGE(Table33[[#This Row],[Jan]:[Dec]])</calculatedColumnFormula>
    </tableColumn>
    <tableColumn id="24" xr3:uid="{D493FB97-A3D1-4376-9C98-E87564AC6904}" name="Total" dataDxfId="1282">
      <calculatedColumnFormula>SUM(Table33[[#This Row],[Jan]:[Dec]])</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87F3-F219-4944-ABF4-5C2321880D95}">
  <dimension ref="A1:Q352"/>
  <sheetViews>
    <sheetView workbookViewId="0">
      <pane ySplit="1" topLeftCell="A313" activePane="bottomLeft" state="frozen"/>
      <selection pane="bottomLeft" sqref="A1:Q352"/>
    </sheetView>
  </sheetViews>
  <sheetFormatPr defaultColWidth="8.85546875" defaultRowHeight="15" x14ac:dyDescent="0.25"/>
  <cols>
    <col min="1" max="1" width="30.140625" bestFit="1" customWidth="1"/>
    <col min="2" max="2" width="18" bestFit="1" customWidth="1"/>
    <col min="3" max="3" width="13.42578125" bestFit="1" customWidth="1"/>
    <col min="4" max="4" width="9.42578125" bestFit="1" customWidth="1"/>
    <col min="5" max="5" width="13.140625" bestFit="1" customWidth="1"/>
    <col min="6" max="17" width="12.42578125" bestFit="1" customWidth="1"/>
  </cols>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2" t="s">
        <v>17</v>
      </c>
      <c r="B2" s="2" t="s">
        <v>18</v>
      </c>
      <c r="C2" s="3" t="s">
        <v>19</v>
      </c>
      <c r="D2" s="3">
        <v>2012</v>
      </c>
      <c r="E2" s="2" t="s">
        <v>20</v>
      </c>
      <c r="F2" s="4">
        <v>90924002</v>
      </c>
      <c r="G2" s="4">
        <v>82606134</v>
      </c>
      <c r="H2" s="4">
        <v>72780220</v>
      </c>
      <c r="I2" s="4">
        <v>52943701</v>
      </c>
      <c r="J2" s="4">
        <v>77528109</v>
      </c>
      <c r="K2" s="4">
        <v>96384524</v>
      </c>
      <c r="L2" s="4">
        <v>77345061</v>
      </c>
      <c r="M2" s="4">
        <v>98290873</v>
      </c>
      <c r="N2" s="4">
        <v>79879127</v>
      </c>
      <c r="O2" s="4">
        <v>95373403</v>
      </c>
      <c r="P2" s="4">
        <v>54887908</v>
      </c>
      <c r="Q2" s="4">
        <v>82703597</v>
      </c>
    </row>
    <row r="3" spans="1:17" x14ac:dyDescent="0.25">
      <c r="A3" s="2" t="s">
        <v>21</v>
      </c>
      <c r="B3" s="2" t="s">
        <v>18</v>
      </c>
      <c r="C3" s="3" t="s">
        <v>19</v>
      </c>
      <c r="D3" s="3">
        <v>2012</v>
      </c>
      <c r="E3" s="2" t="s">
        <v>20</v>
      </c>
      <c r="F3" s="4">
        <v>-41623278</v>
      </c>
      <c r="G3" s="4">
        <v>-40464347</v>
      </c>
      <c r="H3" s="4">
        <v>-30806326</v>
      </c>
      <c r="I3" s="4">
        <v>-21412962</v>
      </c>
      <c r="J3" s="4">
        <v>-37047252</v>
      </c>
      <c r="K3" s="4">
        <v>-44819597</v>
      </c>
      <c r="L3" s="4">
        <v>-34847393</v>
      </c>
      <c r="M3" s="4">
        <v>-47903350</v>
      </c>
      <c r="N3" s="4">
        <v>-35880653</v>
      </c>
      <c r="O3" s="4">
        <v>-44982115</v>
      </c>
      <c r="P3" s="4">
        <v>-26929424</v>
      </c>
      <c r="Q3" s="4">
        <v>-34233473</v>
      </c>
    </row>
    <row r="4" spans="1:17" x14ac:dyDescent="0.25">
      <c r="A4" s="2" t="s">
        <v>22</v>
      </c>
      <c r="B4" s="2" t="s">
        <v>18</v>
      </c>
      <c r="C4" s="3" t="s">
        <v>19</v>
      </c>
      <c r="D4" s="3">
        <v>2012</v>
      </c>
      <c r="E4" s="2" t="s">
        <v>20</v>
      </c>
      <c r="F4" s="4">
        <v>-4454359</v>
      </c>
      <c r="G4" s="4">
        <v>-3386032</v>
      </c>
      <c r="H4" s="4">
        <v>-3389705</v>
      </c>
      <c r="I4" s="4">
        <v>-2149257</v>
      </c>
      <c r="J4" s="4">
        <v>-3168079</v>
      </c>
      <c r="K4" s="4">
        <v>-4417624</v>
      </c>
      <c r="L4" s="4">
        <v>-3386461</v>
      </c>
      <c r="M4" s="4">
        <v>-4052846</v>
      </c>
      <c r="N4" s="4">
        <v>-3418737</v>
      </c>
      <c r="O4" s="4">
        <v>-4365527</v>
      </c>
      <c r="P4" s="4">
        <v>-2455561</v>
      </c>
      <c r="Q4" s="4">
        <v>-3646726</v>
      </c>
    </row>
    <row r="5" spans="1:17" x14ac:dyDescent="0.25">
      <c r="A5" s="2" t="s">
        <v>23</v>
      </c>
      <c r="B5" s="2" t="s">
        <v>18</v>
      </c>
      <c r="C5" s="3" t="s">
        <v>19</v>
      </c>
      <c r="D5" s="3">
        <v>2012</v>
      </c>
      <c r="E5" s="2" t="s">
        <v>20</v>
      </c>
      <c r="F5" s="4">
        <v>-9901680</v>
      </c>
      <c r="G5" s="4">
        <v>-9871172</v>
      </c>
      <c r="H5" s="4">
        <v>-8459696</v>
      </c>
      <c r="I5" s="4">
        <v>-6303408</v>
      </c>
      <c r="J5" s="4">
        <v>-8493573</v>
      </c>
      <c r="K5" s="4">
        <v>-11082494</v>
      </c>
      <c r="L5" s="4">
        <v>-8081033</v>
      </c>
      <c r="M5" s="4">
        <v>-11070018</v>
      </c>
      <c r="N5" s="4">
        <v>-8410665</v>
      </c>
      <c r="O5" s="4">
        <v>-10081727</v>
      </c>
      <c r="P5" s="4">
        <v>-6300578</v>
      </c>
      <c r="Q5" s="4">
        <v>-9099438</v>
      </c>
    </row>
    <row r="6" spans="1:17" x14ac:dyDescent="0.25">
      <c r="A6" s="2" t="s">
        <v>24</v>
      </c>
      <c r="B6" s="2" t="s">
        <v>18</v>
      </c>
      <c r="C6" s="3" t="s">
        <v>19</v>
      </c>
      <c r="D6" s="3">
        <v>2012</v>
      </c>
      <c r="E6" s="2" t="s">
        <v>20</v>
      </c>
      <c r="F6" s="4">
        <v>-951255</v>
      </c>
      <c r="G6" s="4">
        <v>-838985</v>
      </c>
      <c r="H6" s="4">
        <v>-872700</v>
      </c>
      <c r="I6" s="4">
        <v>-624416</v>
      </c>
      <c r="J6" s="4">
        <v>-919835</v>
      </c>
      <c r="K6" s="4">
        <v>-1085296</v>
      </c>
      <c r="L6" s="4">
        <v>-818602</v>
      </c>
      <c r="M6" s="4">
        <v>-1040585</v>
      </c>
      <c r="N6" s="4">
        <v>-803190</v>
      </c>
      <c r="O6" s="4">
        <v>-1158623</v>
      </c>
      <c r="P6" s="4">
        <v>-611335</v>
      </c>
      <c r="Q6" s="4">
        <v>-941542</v>
      </c>
    </row>
    <row r="7" spans="1:17" x14ac:dyDescent="0.25">
      <c r="A7" s="2" t="s">
        <v>25</v>
      </c>
      <c r="B7" s="2" t="s">
        <v>18</v>
      </c>
      <c r="C7" s="3" t="s">
        <v>19</v>
      </c>
      <c r="D7" s="3">
        <v>2012</v>
      </c>
      <c r="E7" s="2" t="s">
        <v>20</v>
      </c>
      <c r="F7" s="4">
        <v>-4094116</v>
      </c>
      <c r="G7" s="4">
        <v>-3599297</v>
      </c>
      <c r="H7" s="4">
        <v>-3213050</v>
      </c>
      <c r="I7" s="4">
        <v>-2466394</v>
      </c>
      <c r="J7" s="4">
        <v>-3350416</v>
      </c>
      <c r="K7" s="4">
        <v>-3973250</v>
      </c>
      <c r="L7" s="4">
        <v>-3752045</v>
      </c>
      <c r="M7" s="4">
        <v>-4170217</v>
      </c>
      <c r="N7" s="4">
        <v>-3524451</v>
      </c>
      <c r="O7" s="4">
        <v>-4281007</v>
      </c>
      <c r="P7" s="4">
        <v>-2727155</v>
      </c>
      <c r="Q7" s="4">
        <v>-3711633</v>
      </c>
    </row>
    <row r="8" spans="1:17" x14ac:dyDescent="0.25">
      <c r="A8" s="2" t="s">
        <v>26</v>
      </c>
      <c r="B8" s="2" t="s">
        <v>18</v>
      </c>
      <c r="C8" s="3" t="s">
        <v>19</v>
      </c>
      <c r="D8" s="3">
        <v>2012</v>
      </c>
      <c r="E8" s="2" t="s">
        <v>20</v>
      </c>
      <c r="F8" s="4">
        <v>-5261471</v>
      </c>
      <c r="G8" s="4">
        <v>-4215309</v>
      </c>
      <c r="H8" s="4">
        <v>-3781799</v>
      </c>
      <c r="I8" s="4">
        <v>-2788120</v>
      </c>
      <c r="J8" s="4">
        <v>-4656777</v>
      </c>
      <c r="K8" s="4">
        <v>-5399647</v>
      </c>
      <c r="L8" s="4">
        <v>-4448901</v>
      </c>
      <c r="M8" s="4">
        <v>-5654825</v>
      </c>
      <c r="N8" s="4">
        <v>-4598250</v>
      </c>
      <c r="O8" s="4">
        <v>-5505410</v>
      </c>
      <c r="P8" s="4">
        <v>-2908553</v>
      </c>
      <c r="Q8" s="4">
        <v>-4664773</v>
      </c>
    </row>
    <row r="9" spans="1:17" x14ac:dyDescent="0.25">
      <c r="A9" s="2" t="s">
        <v>27</v>
      </c>
      <c r="B9" s="2" t="s">
        <v>18</v>
      </c>
      <c r="C9" s="3" t="s">
        <v>19</v>
      </c>
      <c r="D9" s="3">
        <v>2012</v>
      </c>
      <c r="E9" s="2" t="s">
        <v>20</v>
      </c>
      <c r="F9" s="4">
        <v>-7549491</v>
      </c>
      <c r="G9" s="4">
        <v>-6744180</v>
      </c>
      <c r="H9" s="4">
        <v>-5424173</v>
      </c>
      <c r="I9" s="4">
        <v>-3818856</v>
      </c>
      <c r="J9" s="4">
        <v>-5935455</v>
      </c>
      <c r="K9" s="4">
        <v>-7685036</v>
      </c>
      <c r="L9" s="4">
        <v>-6661232</v>
      </c>
      <c r="M9" s="4">
        <v>-8035238</v>
      </c>
      <c r="N9" s="4">
        <v>-6167182</v>
      </c>
      <c r="O9" s="4">
        <v>-8233098</v>
      </c>
      <c r="P9" s="4">
        <v>-4016737</v>
      </c>
      <c r="Q9" s="4">
        <v>-6547629</v>
      </c>
    </row>
    <row r="10" spans="1:17" x14ac:dyDescent="0.25">
      <c r="A10" s="2" t="s">
        <v>28</v>
      </c>
      <c r="B10" s="2" t="s">
        <v>18</v>
      </c>
      <c r="C10" s="3" t="s">
        <v>19</v>
      </c>
      <c r="D10" s="3">
        <v>2012</v>
      </c>
      <c r="E10" s="2" t="s">
        <v>20</v>
      </c>
      <c r="F10" s="4">
        <v>-1865763</v>
      </c>
      <c r="G10" s="4">
        <v>-2004386</v>
      </c>
      <c r="H10" s="4">
        <v>-1667521</v>
      </c>
      <c r="I10" s="4">
        <v>-1103735</v>
      </c>
      <c r="J10" s="4">
        <v>-1617994</v>
      </c>
      <c r="K10" s="4">
        <v>-2316878</v>
      </c>
      <c r="L10" s="4">
        <v>-1579791</v>
      </c>
      <c r="M10" s="4">
        <v>-2223673</v>
      </c>
      <c r="N10" s="4">
        <v>-1869698</v>
      </c>
      <c r="O10" s="4">
        <v>-2043854</v>
      </c>
      <c r="P10" s="4">
        <v>-1365202</v>
      </c>
      <c r="Q10" s="4">
        <v>-1696008</v>
      </c>
    </row>
    <row r="11" spans="1:17" x14ac:dyDescent="0.25">
      <c r="A11" s="2" t="s">
        <v>17</v>
      </c>
      <c r="B11" s="2" t="s">
        <v>29</v>
      </c>
      <c r="C11" s="3" t="s">
        <v>19</v>
      </c>
      <c r="D11" s="3">
        <v>2012</v>
      </c>
      <c r="E11" s="2" t="s">
        <v>20</v>
      </c>
      <c r="F11" s="4">
        <v>20003280.440000001</v>
      </c>
      <c r="G11" s="4">
        <v>24781840.199999999</v>
      </c>
      <c r="H11" s="4">
        <v>15283846.199999999</v>
      </c>
      <c r="I11" s="4">
        <v>15883110.299999999</v>
      </c>
      <c r="J11" s="4">
        <v>19382027.25</v>
      </c>
      <c r="K11" s="4">
        <v>22168440.52</v>
      </c>
      <c r="L11" s="4">
        <v>18562814.640000001</v>
      </c>
      <c r="M11" s="4">
        <v>29487261.899999999</v>
      </c>
      <c r="N11" s="4">
        <v>23164946.829999998</v>
      </c>
      <c r="O11" s="4">
        <v>27658286.869999997</v>
      </c>
      <c r="P11" s="4">
        <v>14819735.16</v>
      </c>
      <c r="Q11" s="4">
        <v>18194791.34</v>
      </c>
    </row>
    <row r="12" spans="1:17" x14ac:dyDescent="0.25">
      <c r="A12" s="2" t="s">
        <v>21</v>
      </c>
      <c r="B12" s="2" t="s">
        <v>29</v>
      </c>
      <c r="C12" s="3" t="s">
        <v>19</v>
      </c>
      <c r="D12" s="3">
        <v>2012</v>
      </c>
      <c r="E12" s="2" t="s">
        <v>20</v>
      </c>
      <c r="F12" s="4">
        <v>-9353324</v>
      </c>
      <c r="G12" s="4">
        <v>-11513937</v>
      </c>
      <c r="H12" s="4">
        <v>-6166965</v>
      </c>
      <c r="I12" s="4">
        <v>-7501106</v>
      </c>
      <c r="J12" s="4">
        <v>-8496461</v>
      </c>
      <c r="K12" s="4">
        <v>-9798685</v>
      </c>
      <c r="L12" s="4">
        <v>-8555070</v>
      </c>
      <c r="M12" s="4">
        <v>-14039373</v>
      </c>
      <c r="N12" s="4">
        <v>-11551839</v>
      </c>
      <c r="O12" s="4">
        <v>-13628227</v>
      </c>
      <c r="P12" s="4">
        <v>-7257645</v>
      </c>
      <c r="Q12" s="4">
        <v>-9083320</v>
      </c>
    </row>
    <row r="13" spans="1:17" x14ac:dyDescent="0.25">
      <c r="A13" s="2" t="s">
        <v>22</v>
      </c>
      <c r="B13" s="2" t="s">
        <v>29</v>
      </c>
      <c r="C13" s="3" t="s">
        <v>19</v>
      </c>
      <c r="D13" s="3">
        <v>2012</v>
      </c>
      <c r="E13" s="2" t="s">
        <v>20</v>
      </c>
      <c r="F13" s="4">
        <v>-941821</v>
      </c>
      <c r="G13" s="4">
        <v>-1002323</v>
      </c>
      <c r="H13" s="4">
        <v>-746736</v>
      </c>
      <c r="I13" s="4">
        <v>-764074</v>
      </c>
      <c r="J13" s="4">
        <v>-808144</v>
      </c>
      <c r="K13" s="4">
        <v>-1061422</v>
      </c>
      <c r="L13" s="4">
        <v>-808354</v>
      </c>
      <c r="M13" s="4">
        <v>-1421840</v>
      </c>
      <c r="N13" s="4">
        <v>-950267</v>
      </c>
      <c r="O13" s="4">
        <v>-1278394</v>
      </c>
      <c r="P13" s="4">
        <v>-675574</v>
      </c>
      <c r="Q13" s="4">
        <v>-772637</v>
      </c>
    </row>
    <row r="14" spans="1:17" x14ac:dyDescent="0.25">
      <c r="A14" s="2" t="s">
        <v>23</v>
      </c>
      <c r="B14" s="2" t="s">
        <v>29</v>
      </c>
      <c r="C14" s="3" t="s">
        <v>19</v>
      </c>
      <c r="D14" s="3">
        <v>2012</v>
      </c>
      <c r="E14" s="2" t="s">
        <v>20</v>
      </c>
      <c r="F14" s="4">
        <v>-2496366</v>
      </c>
      <c r="G14" s="4">
        <v>-2697904</v>
      </c>
      <c r="H14" s="4">
        <v>-1679239</v>
      </c>
      <c r="I14" s="4">
        <v>-1918713</v>
      </c>
      <c r="J14" s="4">
        <v>-2215557</v>
      </c>
      <c r="K14" s="4">
        <v>-2480892</v>
      </c>
      <c r="L14" s="4">
        <v>-2182363</v>
      </c>
      <c r="M14" s="4">
        <v>-3410389</v>
      </c>
      <c r="N14" s="4">
        <v>-2427536</v>
      </c>
      <c r="O14" s="4">
        <v>-3305300</v>
      </c>
      <c r="P14" s="4">
        <v>-1808374</v>
      </c>
      <c r="Q14" s="4">
        <v>-2032444</v>
      </c>
    </row>
    <row r="15" spans="1:17" x14ac:dyDescent="0.25">
      <c r="A15" s="2" t="s">
        <v>24</v>
      </c>
      <c r="B15" s="2" t="s">
        <v>29</v>
      </c>
      <c r="C15" s="3" t="s">
        <v>19</v>
      </c>
      <c r="D15" s="3">
        <v>2012</v>
      </c>
      <c r="E15" s="2" t="s">
        <v>20</v>
      </c>
      <c r="F15" s="4">
        <v>-212638</v>
      </c>
      <c r="G15" s="4">
        <v>-297458</v>
      </c>
      <c r="H15" s="4">
        <v>-167930</v>
      </c>
      <c r="I15" s="4">
        <v>-194736</v>
      </c>
      <c r="J15" s="4">
        <v>-235827</v>
      </c>
      <c r="K15" s="4">
        <v>-260283</v>
      </c>
      <c r="L15" s="4">
        <v>-221103</v>
      </c>
      <c r="M15" s="4">
        <v>-348081</v>
      </c>
      <c r="N15" s="4">
        <v>-260895</v>
      </c>
      <c r="O15" s="4">
        <v>-321588</v>
      </c>
      <c r="P15" s="4">
        <v>-172652</v>
      </c>
      <c r="Q15" s="4">
        <v>-185865</v>
      </c>
    </row>
    <row r="16" spans="1:17" x14ac:dyDescent="0.25">
      <c r="A16" s="2" t="s">
        <v>25</v>
      </c>
      <c r="B16" s="2" t="s">
        <v>29</v>
      </c>
      <c r="C16" s="3" t="s">
        <v>19</v>
      </c>
      <c r="D16" s="3">
        <v>2012</v>
      </c>
      <c r="E16" s="2" t="s">
        <v>20</v>
      </c>
      <c r="F16" s="4">
        <v>-977169</v>
      </c>
      <c r="G16" s="4">
        <v>-1029549</v>
      </c>
      <c r="H16" s="4">
        <v>-674412</v>
      </c>
      <c r="I16" s="4">
        <v>-792920</v>
      </c>
      <c r="J16" s="4">
        <v>-900465</v>
      </c>
      <c r="K16" s="4">
        <v>-993534</v>
      </c>
      <c r="L16" s="4">
        <v>-884213</v>
      </c>
      <c r="M16" s="4">
        <v>-1430413</v>
      </c>
      <c r="N16" s="4">
        <v>-1146956</v>
      </c>
      <c r="O16" s="4">
        <v>-1115640</v>
      </c>
      <c r="P16" s="4">
        <v>-638663</v>
      </c>
      <c r="Q16" s="4">
        <v>-822644</v>
      </c>
    </row>
    <row r="17" spans="1:17" x14ac:dyDescent="0.25">
      <c r="A17" s="2" t="s">
        <v>26</v>
      </c>
      <c r="B17" s="2" t="s">
        <v>29</v>
      </c>
      <c r="C17" s="3" t="s">
        <v>19</v>
      </c>
      <c r="D17" s="3">
        <v>2012</v>
      </c>
      <c r="E17" s="2" t="s">
        <v>20</v>
      </c>
      <c r="F17" s="4">
        <v>-1176605</v>
      </c>
      <c r="G17" s="4">
        <v>-1291439</v>
      </c>
      <c r="H17" s="4">
        <v>-934063</v>
      </c>
      <c r="I17" s="4">
        <v>-937518</v>
      </c>
      <c r="J17" s="4">
        <v>-1139418</v>
      </c>
      <c r="K17" s="4">
        <v>-1356373</v>
      </c>
      <c r="L17" s="4">
        <v>-1140096</v>
      </c>
      <c r="M17" s="4">
        <v>-1606577</v>
      </c>
      <c r="N17" s="4">
        <v>-1429418</v>
      </c>
      <c r="O17" s="4">
        <v>-1399794</v>
      </c>
      <c r="P17" s="4">
        <v>-752770</v>
      </c>
      <c r="Q17" s="4">
        <v>-1078181</v>
      </c>
    </row>
    <row r="18" spans="1:17" x14ac:dyDescent="0.25">
      <c r="A18" s="2" t="s">
        <v>27</v>
      </c>
      <c r="B18" s="2" t="s">
        <v>29</v>
      </c>
      <c r="C18" s="3" t="s">
        <v>19</v>
      </c>
      <c r="D18" s="3">
        <v>2012</v>
      </c>
      <c r="E18" s="2" t="s">
        <v>20</v>
      </c>
      <c r="F18" s="4">
        <v>-1729022</v>
      </c>
      <c r="G18" s="4">
        <v>-2125980</v>
      </c>
      <c r="H18" s="4">
        <v>-1266805</v>
      </c>
      <c r="I18" s="4">
        <v>-1181160</v>
      </c>
      <c r="J18" s="4">
        <v>-1678429</v>
      </c>
      <c r="K18" s="4">
        <v>-1922968</v>
      </c>
      <c r="L18" s="4">
        <v>-1563338</v>
      </c>
      <c r="M18" s="4">
        <v>-2266251</v>
      </c>
      <c r="N18" s="4">
        <v>-1651944</v>
      </c>
      <c r="O18" s="4">
        <v>-2138006</v>
      </c>
      <c r="P18" s="4">
        <v>-1069556</v>
      </c>
      <c r="Q18" s="4">
        <v>-1550361</v>
      </c>
    </row>
    <row r="19" spans="1:17" x14ac:dyDescent="0.25">
      <c r="A19" s="2" t="s">
        <v>28</v>
      </c>
      <c r="B19" s="2" t="s">
        <v>29</v>
      </c>
      <c r="C19" s="3" t="s">
        <v>19</v>
      </c>
      <c r="D19" s="3">
        <v>2012</v>
      </c>
      <c r="E19" s="2" t="s">
        <v>20</v>
      </c>
      <c r="F19" s="4">
        <v>-477650</v>
      </c>
      <c r="G19" s="4">
        <v>-500810</v>
      </c>
      <c r="H19" s="4">
        <v>-350137</v>
      </c>
      <c r="I19" s="4">
        <v>-390161</v>
      </c>
      <c r="J19" s="4">
        <v>-444748</v>
      </c>
      <c r="K19" s="4">
        <v>-502205</v>
      </c>
      <c r="L19" s="4">
        <v>-401191</v>
      </c>
      <c r="M19" s="4">
        <v>-701616</v>
      </c>
      <c r="N19" s="4">
        <v>-517674</v>
      </c>
      <c r="O19" s="4">
        <v>-616922</v>
      </c>
      <c r="P19" s="4">
        <v>-308776</v>
      </c>
      <c r="Q19" s="4">
        <v>-393674</v>
      </c>
    </row>
    <row r="20" spans="1:17" x14ac:dyDescent="0.25">
      <c r="A20" s="2" t="s">
        <v>17</v>
      </c>
      <c r="B20" s="2" t="s">
        <v>30</v>
      </c>
      <c r="C20" s="3" t="s">
        <v>19</v>
      </c>
      <c r="D20" s="3">
        <v>2012</v>
      </c>
      <c r="E20" s="2" t="s">
        <v>20</v>
      </c>
      <c r="F20" s="4">
        <v>32732640.719999999</v>
      </c>
      <c r="G20" s="4">
        <v>30564269.579999998</v>
      </c>
      <c r="H20" s="4">
        <v>26200879.199999999</v>
      </c>
      <c r="I20" s="4">
        <v>19589169.370000001</v>
      </c>
      <c r="J20" s="4">
        <v>29460681.420000002</v>
      </c>
      <c r="K20" s="4">
        <v>36626119.119999997</v>
      </c>
      <c r="L20" s="4">
        <v>23976968.91</v>
      </c>
      <c r="M20" s="4">
        <v>34401805.549999997</v>
      </c>
      <c r="N20" s="4">
        <v>29555276.989999998</v>
      </c>
      <c r="O20" s="4">
        <v>31473222.990000002</v>
      </c>
      <c r="P20" s="4">
        <v>17015251.48</v>
      </c>
      <c r="Q20" s="4">
        <v>31427366.859999999</v>
      </c>
    </row>
    <row r="21" spans="1:17" x14ac:dyDescent="0.25">
      <c r="A21" s="2" t="s">
        <v>21</v>
      </c>
      <c r="B21" s="2" t="s">
        <v>30</v>
      </c>
      <c r="C21" s="3" t="s">
        <v>19</v>
      </c>
      <c r="D21" s="3">
        <v>2012</v>
      </c>
      <c r="E21" s="2" t="s">
        <v>20</v>
      </c>
      <c r="F21" s="4">
        <v>-15174996</v>
      </c>
      <c r="G21" s="4">
        <v>-13026257</v>
      </c>
      <c r="H21" s="4">
        <v>-11675693</v>
      </c>
      <c r="I21" s="4">
        <v>-8655251</v>
      </c>
      <c r="J21" s="4">
        <v>-12015866</v>
      </c>
      <c r="K21" s="4">
        <v>-15700152</v>
      </c>
      <c r="L21" s="4">
        <v>-9675687</v>
      </c>
      <c r="M21" s="4">
        <v>-16111034</v>
      </c>
      <c r="N21" s="4">
        <v>-12007211</v>
      </c>
      <c r="O21" s="4">
        <v>-15679125</v>
      </c>
      <c r="P21" s="4">
        <v>-7771569</v>
      </c>
      <c r="Q21" s="4">
        <v>-15258373</v>
      </c>
    </row>
    <row r="22" spans="1:17" x14ac:dyDescent="0.25">
      <c r="A22" s="2" t="s">
        <v>22</v>
      </c>
      <c r="B22" s="2" t="s">
        <v>30</v>
      </c>
      <c r="C22" s="3" t="s">
        <v>19</v>
      </c>
      <c r="D22" s="3">
        <v>2012</v>
      </c>
      <c r="E22" s="2" t="s">
        <v>20</v>
      </c>
      <c r="F22" s="4">
        <v>-1365874</v>
      </c>
      <c r="G22" s="4">
        <v>-1359525</v>
      </c>
      <c r="H22" s="4">
        <v>-1296743</v>
      </c>
      <c r="I22" s="4">
        <v>-900105</v>
      </c>
      <c r="J22" s="4">
        <v>-1331847</v>
      </c>
      <c r="K22" s="4">
        <v>-1564129</v>
      </c>
      <c r="L22" s="4">
        <v>-1063724</v>
      </c>
      <c r="M22" s="4">
        <v>-1612959</v>
      </c>
      <c r="N22" s="4">
        <v>-1338743</v>
      </c>
      <c r="O22" s="4">
        <v>-1378721</v>
      </c>
      <c r="P22" s="4">
        <v>-751229</v>
      </c>
      <c r="Q22" s="4">
        <v>-1417137</v>
      </c>
    </row>
    <row r="23" spans="1:17" x14ac:dyDescent="0.25">
      <c r="A23" s="2" t="s">
        <v>23</v>
      </c>
      <c r="B23" s="2" t="s">
        <v>30</v>
      </c>
      <c r="C23" s="3" t="s">
        <v>19</v>
      </c>
      <c r="D23" s="3">
        <v>2012</v>
      </c>
      <c r="E23" s="2" t="s">
        <v>20</v>
      </c>
      <c r="F23" s="4">
        <v>-3625840</v>
      </c>
      <c r="G23" s="4">
        <v>-3423587</v>
      </c>
      <c r="H23" s="4">
        <v>-2865530</v>
      </c>
      <c r="I23" s="4">
        <v>-2430054</v>
      </c>
      <c r="J23" s="4">
        <v>-3605303</v>
      </c>
      <c r="K23" s="4">
        <v>-4252053</v>
      </c>
      <c r="L23" s="4">
        <v>-2644538</v>
      </c>
      <c r="M23" s="4">
        <v>-4099242</v>
      </c>
      <c r="N23" s="4">
        <v>-3376769</v>
      </c>
      <c r="O23" s="4">
        <v>-3479104</v>
      </c>
      <c r="P23" s="4">
        <v>-2018487</v>
      </c>
      <c r="Q23" s="4">
        <v>-3638336</v>
      </c>
    </row>
    <row r="24" spans="1:17" x14ac:dyDescent="0.25">
      <c r="A24" s="2" t="s">
        <v>24</v>
      </c>
      <c r="B24" s="2" t="s">
        <v>30</v>
      </c>
      <c r="C24" s="3" t="s">
        <v>19</v>
      </c>
      <c r="D24" s="3">
        <v>2012</v>
      </c>
      <c r="E24" s="2" t="s">
        <v>20</v>
      </c>
      <c r="F24" s="4">
        <v>-404102</v>
      </c>
      <c r="G24" s="4">
        <v>-338689</v>
      </c>
      <c r="H24" s="4">
        <v>-289410</v>
      </c>
      <c r="I24" s="4">
        <v>-231627</v>
      </c>
      <c r="J24" s="4">
        <v>-322868</v>
      </c>
      <c r="K24" s="4">
        <v>-401363</v>
      </c>
      <c r="L24" s="4">
        <v>-253582</v>
      </c>
      <c r="M24" s="4">
        <v>-412988</v>
      </c>
      <c r="N24" s="4">
        <v>-347606</v>
      </c>
      <c r="O24" s="4">
        <v>-391065</v>
      </c>
      <c r="P24" s="4">
        <v>-171970</v>
      </c>
      <c r="Q24" s="4">
        <v>-374266</v>
      </c>
    </row>
    <row r="25" spans="1:17" x14ac:dyDescent="0.25">
      <c r="A25" s="2" t="s">
        <v>25</v>
      </c>
      <c r="B25" s="2" t="s">
        <v>30</v>
      </c>
      <c r="C25" s="3" t="s">
        <v>19</v>
      </c>
      <c r="D25" s="3">
        <v>2012</v>
      </c>
      <c r="E25" s="2" t="s">
        <v>20</v>
      </c>
      <c r="F25" s="4">
        <v>-1468035</v>
      </c>
      <c r="G25" s="4">
        <v>-1483124</v>
      </c>
      <c r="H25" s="4">
        <v>-1094520</v>
      </c>
      <c r="I25" s="4">
        <v>-937432</v>
      </c>
      <c r="J25" s="4">
        <v>-1284439</v>
      </c>
      <c r="K25" s="4">
        <v>-1598284</v>
      </c>
      <c r="L25" s="4">
        <v>-1152053</v>
      </c>
      <c r="M25" s="4">
        <v>-1525329</v>
      </c>
      <c r="N25" s="4">
        <v>-1197635</v>
      </c>
      <c r="O25" s="4">
        <v>-1277358</v>
      </c>
      <c r="P25" s="4">
        <v>-816086</v>
      </c>
      <c r="Q25" s="4">
        <v>-1391966</v>
      </c>
    </row>
    <row r="26" spans="1:17" x14ac:dyDescent="0.25">
      <c r="A26" s="2" t="s">
        <v>26</v>
      </c>
      <c r="B26" s="2" t="s">
        <v>30</v>
      </c>
      <c r="C26" s="3" t="s">
        <v>19</v>
      </c>
      <c r="D26" s="3">
        <v>2012</v>
      </c>
      <c r="E26" s="2" t="s">
        <v>20</v>
      </c>
      <c r="F26" s="4">
        <v>-1854144</v>
      </c>
      <c r="G26" s="4">
        <v>-1664382</v>
      </c>
      <c r="H26" s="4">
        <v>-1580339</v>
      </c>
      <c r="I26" s="4">
        <v>-1211392</v>
      </c>
      <c r="J26" s="4">
        <v>-1625464</v>
      </c>
      <c r="K26" s="4">
        <v>-2017618</v>
      </c>
      <c r="L26" s="4">
        <v>-1472986</v>
      </c>
      <c r="M26" s="4">
        <v>-2012637</v>
      </c>
      <c r="N26" s="4">
        <v>-1767868</v>
      </c>
      <c r="O26" s="4">
        <v>-1608184</v>
      </c>
      <c r="P26" s="4">
        <v>-917113</v>
      </c>
      <c r="Q26" s="4">
        <v>-1651075</v>
      </c>
    </row>
    <row r="27" spans="1:17" x14ac:dyDescent="0.25">
      <c r="A27" s="2" t="s">
        <v>27</v>
      </c>
      <c r="B27" s="2" t="s">
        <v>30</v>
      </c>
      <c r="C27" s="3" t="s">
        <v>19</v>
      </c>
      <c r="D27" s="3">
        <v>2012</v>
      </c>
      <c r="E27" s="2" t="s">
        <v>20</v>
      </c>
      <c r="F27" s="4">
        <v>-2454740</v>
      </c>
      <c r="G27" s="4">
        <v>-2246414</v>
      </c>
      <c r="H27" s="4">
        <v>-1920131</v>
      </c>
      <c r="I27" s="4">
        <v>-1538618</v>
      </c>
      <c r="J27" s="4">
        <v>-2459096</v>
      </c>
      <c r="K27" s="4">
        <v>-2690767</v>
      </c>
      <c r="L27" s="4">
        <v>-1781975</v>
      </c>
      <c r="M27" s="4">
        <v>-2592510</v>
      </c>
      <c r="N27" s="4">
        <v>-2077955</v>
      </c>
      <c r="O27" s="4">
        <v>-2418669</v>
      </c>
      <c r="P27" s="4">
        <v>-1334326</v>
      </c>
      <c r="Q27" s="4">
        <v>-2275474</v>
      </c>
    </row>
    <row r="28" spans="1:17" x14ac:dyDescent="0.25">
      <c r="A28" s="2" t="s">
        <v>28</v>
      </c>
      <c r="B28" s="2" t="s">
        <v>30</v>
      </c>
      <c r="C28" s="3" t="s">
        <v>19</v>
      </c>
      <c r="D28" s="3">
        <v>2012</v>
      </c>
      <c r="E28" s="2" t="s">
        <v>20</v>
      </c>
      <c r="F28" s="4">
        <v>-713163</v>
      </c>
      <c r="G28" s="4">
        <v>-741500</v>
      </c>
      <c r="H28" s="4">
        <v>-638160</v>
      </c>
      <c r="I28" s="4">
        <v>-461044</v>
      </c>
      <c r="J28" s="4">
        <v>-641726</v>
      </c>
      <c r="K28" s="4">
        <v>-906407</v>
      </c>
      <c r="L28" s="4">
        <v>-538307</v>
      </c>
      <c r="M28" s="4">
        <v>-792272</v>
      </c>
      <c r="N28" s="4">
        <v>-631951</v>
      </c>
      <c r="O28" s="4">
        <v>-774552</v>
      </c>
      <c r="P28" s="4">
        <v>-424464</v>
      </c>
      <c r="Q28" s="4">
        <v>-689907</v>
      </c>
    </row>
    <row r="29" spans="1:17" x14ac:dyDescent="0.25">
      <c r="A29" s="2" t="s">
        <v>17</v>
      </c>
      <c r="B29" s="2" t="s">
        <v>18</v>
      </c>
      <c r="C29" s="3" t="s">
        <v>19</v>
      </c>
      <c r="D29" s="3">
        <v>2013</v>
      </c>
      <c r="E29" s="2" t="s">
        <v>20</v>
      </c>
      <c r="F29" s="4">
        <v>62935397</v>
      </c>
      <c r="G29" s="4">
        <v>53925189</v>
      </c>
      <c r="H29" s="4">
        <v>89800765</v>
      </c>
      <c r="I29" s="4">
        <v>73182364</v>
      </c>
      <c r="J29" s="4">
        <v>88898687</v>
      </c>
      <c r="K29" s="4">
        <v>56531656</v>
      </c>
      <c r="L29" s="4">
        <v>81928853</v>
      </c>
      <c r="M29" s="4">
        <v>83883692</v>
      </c>
      <c r="N29" s="4">
        <v>90835513</v>
      </c>
      <c r="O29" s="4">
        <v>84696571</v>
      </c>
      <c r="P29" s="4">
        <v>85024906</v>
      </c>
      <c r="Q29" s="4">
        <v>53288399</v>
      </c>
    </row>
    <row r="30" spans="1:17" x14ac:dyDescent="0.25">
      <c r="A30" s="2" t="s">
        <v>21</v>
      </c>
      <c r="B30" s="2" t="s">
        <v>18</v>
      </c>
      <c r="C30" s="3" t="s">
        <v>19</v>
      </c>
      <c r="D30" s="3">
        <v>2013</v>
      </c>
      <c r="E30" s="2" t="s">
        <v>20</v>
      </c>
      <c r="F30" s="4">
        <v>-26494815</v>
      </c>
      <c r="G30" s="4">
        <v>-22903069</v>
      </c>
      <c r="H30" s="4">
        <v>-40456195</v>
      </c>
      <c r="I30" s="4">
        <v>-34006729</v>
      </c>
      <c r="J30" s="4">
        <v>-42423953</v>
      </c>
      <c r="K30" s="4">
        <v>-27409059</v>
      </c>
      <c r="L30" s="4">
        <v>-33775125</v>
      </c>
      <c r="M30" s="4">
        <v>-36687036</v>
      </c>
      <c r="N30" s="4">
        <v>-41042906</v>
      </c>
      <c r="O30" s="4">
        <v>-39247829</v>
      </c>
      <c r="P30" s="4">
        <v>-36978094</v>
      </c>
      <c r="Q30" s="4">
        <v>-21932570</v>
      </c>
    </row>
    <row r="31" spans="1:17" x14ac:dyDescent="0.25">
      <c r="A31" s="2" t="s">
        <v>22</v>
      </c>
      <c r="B31" s="2" t="s">
        <v>18</v>
      </c>
      <c r="C31" s="3" t="s">
        <v>19</v>
      </c>
      <c r="D31" s="3">
        <v>2013</v>
      </c>
      <c r="E31" s="2" t="s">
        <v>20</v>
      </c>
      <c r="F31" s="4">
        <v>-2701354</v>
      </c>
      <c r="G31" s="4">
        <v>-2292513</v>
      </c>
      <c r="H31" s="4">
        <v>-4003886</v>
      </c>
      <c r="I31" s="4">
        <v>-3480213</v>
      </c>
      <c r="J31" s="4">
        <v>-3751958</v>
      </c>
      <c r="K31" s="4">
        <v>-2276949</v>
      </c>
      <c r="L31" s="4">
        <v>-3831128</v>
      </c>
      <c r="M31" s="4">
        <v>-4053567</v>
      </c>
      <c r="N31" s="4">
        <v>-3723927</v>
      </c>
      <c r="O31" s="4">
        <v>-3646419</v>
      </c>
      <c r="P31" s="4">
        <v>-3875350</v>
      </c>
      <c r="Q31" s="4">
        <v>-2193320</v>
      </c>
    </row>
    <row r="32" spans="1:17" x14ac:dyDescent="0.25">
      <c r="A32" s="2" t="s">
        <v>23</v>
      </c>
      <c r="B32" s="2" t="s">
        <v>18</v>
      </c>
      <c r="C32" s="3" t="s">
        <v>19</v>
      </c>
      <c r="D32" s="3">
        <v>2013</v>
      </c>
      <c r="E32" s="2" t="s">
        <v>20</v>
      </c>
      <c r="F32" s="4">
        <v>-6903529</v>
      </c>
      <c r="G32" s="4">
        <v>-6040881</v>
      </c>
      <c r="H32" s="4">
        <v>-8999879</v>
      </c>
      <c r="I32" s="4">
        <v>-8859167</v>
      </c>
      <c r="J32" s="4">
        <v>-10315340</v>
      </c>
      <c r="K32" s="4">
        <v>-7009597</v>
      </c>
      <c r="L32" s="4">
        <v>-9729627</v>
      </c>
      <c r="M32" s="4">
        <v>-9388096</v>
      </c>
      <c r="N32" s="4">
        <v>-9421268</v>
      </c>
      <c r="O32" s="4">
        <v>-9764483</v>
      </c>
      <c r="P32" s="4">
        <v>-10104336</v>
      </c>
      <c r="Q32" s="4">
        <v>-6025217</v>
      </c>
    </row>
    <row r="33" spans="1:17" x14ac:dyDescent="0.25">
      <c r="A33" s="2" t="s">
        <v>24</v>
      </c>
      <c r="B33" s="2" t="s">
        <v>18</v>
      </c>
      <c r="C33" s="3" t="s">
        <v>19</v>
      </c>
      <c r="D33" s="3">
        <v>2013</v>
      </c>
      <c r="E33" s="2" t="s">
        <v>20</v>
      </c>
      <c r="F33" s="4">
        <v>-742125</v>
      </c>
      <c r="G33" s="4">
        <v>-668336</v>
      </c>
      <c r="H33" s="4">
        <v>-1090282</v>
      </c>
      <c r="I33" s="4">
        <v>-779994</v>
      </c>
      <c r="J33" s="4">
        <v>-1061114</v>
      </c>
      <c r="K33" s="4">
        <v>-574730</v>
      </c>
      <c r="L33" s="4">
        <v>-914148</v>
      </c>
      <c r="M33" s="4">
        <v>-937664</v>
      </c>
      <c r="N33" s="4">
        <v>-1118700</v>
      </c>
      <c r="O33" s="4">
        <v>-991515</v>
      </c>
      <c r="P33" s="4">
        <v>-891952</v>
      </c>
      <c r="Q33" s="4">
        <v>-622578</v>
      </c>
    </row>
    <row r="34" spans="1:17" x14ac:dyDescent="0.25">
      <c r="A34" s="2" t="s">
        <v>25</v>
      </c>
      <c r="B34" s="2" t="s">
        <v>18</v>
      </c>
      <c r="C34" s="3" t="s">
        <v>19</v>
      </c>
      <c r="D34" s="3">
        <v>2013</v>
      </c>
      <c r="E34" s="2" t="s">
        <v>20</v>
      </c>
      <c r="F34" s="4">
        <v>-3004974</v>
      </c>
      <c r="G34" s="4">
        <v>-2247412</v>
      </c>
      <c r="H34" s="4">
        <v>-4038201</v>
      </c>
      <c r="I34" s="4">
        <v>-3194257</v>
      </c>
      <c r="J34" s="4">
        <v>-3781884</v>
      </c>
      <c r="K34" s="4">
        <v>-2691195</v>
      </c>
      <c r="L34" s="4">
        <v>-3732122</v>
      </c>
      <c r="M34" s="4">
        <v>-3946945</v>
      </c>
      <c r="N34" s="4">
        <v>-3769268</v>
      </c>
      <c r="O34" s="4">
        <v>-3631690</v>
      </c>
      <c r="P34" s="4">
        <v>-3939592</v>
      </c>
      <c r="Q34" s="4">
        <v>-2301656</v>
      </c>
    </row>
    <row r="35" spans="1:17" x14ac:dyDescent="0.25">
      <c r="A35" s="2" t="s">
        <v>26</v>
      </c>
      <c r="B35" s="2" t="s">
        <v>18</v>
      </c>
      <c r="C35" s="3" t="s">
        <v>19</v>
      </c>
      <c r="D35" s="3">
        <v>2013</v>
      </c>
      <c r="E35" s="2" t="s">
        <v>20</v>
      </c>
      <c r="F35" s="4">
        <v>-3635465</v>
      </c>
      <c r="G35" s="4">
        <v>-3045416</v>
      </c>
      <c r="H35" s="4">
        <v>-4995746</v>
      </c>
      <c r="I35" s="4">
        <v>-4388934</v>
      </c>
      <c r="J35" s="4">
        <v>-4835074</v>
      </c>
      <c r="K35" s="4">
        <v>-3428760</v>
      </c>
      <c r="L35" s="4">
        <v>-5056752</v>
      </c>
      <c r="M35" s="4">
        <v>-4859658</v>
      </c>
      <c r="N35" s="4">
        <v>-5233669</v>
      </c>
      <c r="O35" s="4">
        <v>-5103815</v>
      </c>
      <c r="P35" s="4">
        <v>-4679973</v>
      </c>
      <c r="Q35" s="4">
        <v>-2916323</v>
      </c>
    </row>
    <row r="36" spans="1:17" x14ac:dyDescent="0.25">
      <c r="A36" s="2" t="s">
        <v>27</v>
      </c>
      <c r="B36" s="2" t="s">
        <v>18</v>
      </c>
      <c r="C36" s="3" t="s">
        <v>19</v>
      </c>
      <c r="D36" s="3">
        <v>2013</v>
      </c>
      <c r="E36" s="2" t="s">
        <v>20</v>
      </c>
      <c r="F36" s="4">
        <v>-4463301</v>
      </c>
      <c r="G36" s="4">
        <v>-4126173</v>
      </c>
      <c r="H36" s="4">
        <v>-7142092</v>
      </c>
      <c r="I36" s="4">
        <v>-5237047</v>
      </c>
      <c r="J36" s="4">
        <v>-7122613</v>
      </c>
      <c r="K36" s="4">
        <v>-4230019</v>
      </c>
      <c r="L36" s="4">
        <v>-6296385</v>
      </c>
      <c r="M36" s="4">
        <v>-6393165</v>
      </c>
      <c r="N36" s="4">
        <v>-7603663</v>
      </c>
      <c r="O36" s="4">
        <v>-6983409</v>
      </c>
      <c r="P36" s="4">
        <v>-6504510</v>
      </c>
      <c r="Q36" s="4">
        <v>-4278920</v>
      </c>
    </row>
    <row r="37" spans="1:17" x14ac:dyDescent="0.25">
      <c r="A37" s="2" t="s">
        <v>28</v>
      </c>
      <c r="B37" s="2" t="s">
        <v>18</v>
      </c>
      <c r="C37" s="3" t="s">
        <v>19</v>
      </c>
      <c r="D37" s="3">
        <v>2013</v>
      </c>
      <c r="E37" s="2" t="s">
        <v>20</v>
      </c>
      <c r="F37" s="4">
        <v>-1338399</v>
      </c>
      <c r="G37" s="4">
        <v>-1226506</v>
      </c>
      <c r="H37" s="4">
        <v>-1878316</v>
      </c>
      <c r="I37" s="4">
        <v>-1692980</v>
      </c>
      <c r="J37" s="4">
        <v>-1813241</v>
      </c>
      <c r="K37" s="4">
        <v>-1153027</v>
      </c>
      <c r="L37" s="4">
        <v>-1971506</v>
      </c>
      <c r="M37" s="4">
        <v>-1867620</v>
      </c>
      <c r="N37" s="4">
        <v>-2234011</v>
      </c>
      <c r="O37" s="4">
        <v>-1784085</v>
      </c>
      <c r="P37" s="4">
        <v>-1901804</v>
      </c>
      <c r="Q37" s="4">
        <v>-1094887</v>
      </c>
    </row>
    <row r="38" spans="1:17" x14ac:dyDescent="0.25">
      <c r="A38" s="2" t="s">
        <v>17</v>
      </c>
      <c r="B38" s="2" t="s">
        <v>29</v>
      </c>
      <c r="C38" s="3" t="s">
        <v>19</v>
      </c>
      <c r="D38" s="3">
        <v>2013</v>
      </c>
      <c r="E38" s="2" t="s">
        <v>20</v>
      </c>
      <c r="F38" s="4">
        <v>15104495.279999999</v>
      </c>
      <c r="G38" s="4">
        <v>15638304.809999999</v>
      </c>
      <c r="H38" s="4">
        <v>26940229.5</v>
      </c>
      <c r="I38" s="4">
        <v>18295591</v>
      </c>
      <c r="J38" s="4">
        <v>24002645.490000002</v>
      </c>
      <c r="K38" s="4">
        <v>11871647.76</v>
      </c>
      <c r="L38" s="4">
        <v>23759367.369999997</v>
      </c>
      <c r="M38" s="4">
        <v>23487433.760000002</v>
      </c>
      <c r="N38" s="4">
        <v>20892167.990000002</v>
      </c>
      <c r="O38" s="4">
        <v>25408971.300000001</v>
      </c>
      <c r="P38" s="4">
        <v>17004981.199999999</v>
      </c>
      <c r="Q38" s="4">
        <v>10657679.800000001</v>
      </c>
    </row>
    <row r="39" spans="1:17" x14ac:dyDescent="0.25">
      <c r="A39" s="2" t="s">
        <v>21</v>
      </c>
      <c r="B39" s="2" t="s">
        <v>29</v>
      </c>
      <c r="C39" s="3" t="s">
        <v>19</v>
      </c>
      <c r="D39" s="3">
        <v>2013</v>
      </c>
      <c r="E39" s="2" t="s">
        <v>20</v>
      </c>
      <c r="F39" s="4">
        <v>-6922154</v>
      </c>
      <c r="G39" s="4">
        <v>-6719996</v>
      </c>
      <c r="H39" s="4">
        <v>-11251219</v>
      </c>
      <c r="I39" s="4">
        <v>-8188535</v>
      </c>
      <c r="J39" s="4">
        <v>-10753091</v>
      </c>
      <c r="K39" s="4">
        <v>-5620387</v>
      </c>
      <c r="L39" s="4">
        <v>-11674472</v>
      </c>
      <c r="M39" s="4">
        <v>-9402231</v>
      </c>
      <c r="N39" s="4">
        <v>-9847130</v>
      </c>
      <c r="O39" s="4">
        <v>-10592169</v>
      </c>
      <c r="P39" s="4">
        <v>-8170720</v>
      </c>
      <c r="Q39" s="4">
        <v>-4761146</v>
      </c>
    </row>
    <row r="40" spans="1:17" x14ac:dyDescent="0.25">
      <c r="A40" s="2" t="s">
        <v>22</v>
      </c>
      <c r="B40" s="2" t="s">
        <v>29</v>
      </c>
      <c r="C40" s="3" t="s">
        <v>19</v>
      </c>
      <c r="D40" s="3">
        <v>2013</v>
      </c>
      <c r="E40" s="2" t="s">
        <v>20</v>
      </c>
      <c r="F40" s="4">
        <v>-744189</v>
      </c>
      <c r="G40" s="4">
        <v>-684446</v>
      </c>
      <c r="H40" s="4">
        <v>-1135391</v>
      </c>
      <c r="I40" s="4">
        <v>-740206</v>
      </c>
      <c r="J40" s="4">
        <v>-1056537</v>
      </c>
      <c r="K40" s="4">
        <v>-587577</v>
      </c>
      <c r="L40" s="4">
        <v>-1154625</v>
      </c>
      <c r="M40" s="4">
        <v>-1015469</v>
      </c>
      <c r="N40" s="4">
        <v>-919043</v>
      </c>
      <c r="O40" s="4">
        <v>-1130498</v>
      </c>
      <c r="P40" s="4">
        <v>-705547</v>
      </c>
      <c r="Q40" s="4">
        <v>-447074</v>
      </c>
    </row>
    <row r="41" spans="1:17" x14ac:dyDescent="0.25">
      <c r="A41" s="2" t="s">
        <v>23</v>
      </c>
      <c r="B41" s="2" t="s">
        <v>29</v>
      </c>
      <c r="C41" s="3" t="s">
        <v>19</v>
      </c>
      <c r="D41" s="3">
        <v>2013</v>
      </c>
      <c r="E41" s="2" t="s">
        <v>20</v>
      </c>
      <c r="F41" s="4">
        <v>-1820008</v>
      </c>
      <c r="G41" s="4">
        <v>-1643381</v>
      </c>
      <c r="H41" s="4">
        <v>-3339938</v>
      </c>
      <c r="I41" s="4">
        <v>-2236128</v>
      </c>
      <c r="J41" s="4">
        <v>-2909989</v>
      </c>
      <c r="K41" s="4">
        <v>-1461544</v>
      </c>
      <c r="L41" s="4">
        <v>-2630917</v>
      </c>
      <c r="M41" s="4">
        <v>-2736210</v>
      </c>
      <c r="N41" s="4">
        <v>-2555554</v>
      </c>
      <c r="O41" s="4">
        <v>-2554023</v>
      </c>
      <c r="P41" s="4">
        <v>-1729230</v>
      </c>
      <c r="Q41" s="4">
        <v>-1183866</v>
      </c>
    </row>
    <row r="42" spans="1:17" x14ac:dyDescent="0.25">
      <c r="A42" s="2" t="s">
        <v>24</v>
      </c>
      <c r="B42" s="2" t="s">
        <v>29</v>
      </c>
      <c r="C42" s="3" t="s">
        <v>19</v>
      </c>
      <c r="D42" s="3">
        <v>2013</v>
      </c>
      <c r="E42" s="2" t="s">
        <v>20</v>
      </c>
      <c r="F42" s="4">
        <v>-161575</v>
      </c>
      <c r="G42" s="4">
        <v>-187636</v>
      </c>
      <c r="H42" s="4">
        <v>-282811</v>
      </c>
      <c r="I42" s="4">
        <v>-221047</v>
      </c>
      <c r="J42" s="4">
        <v>-254049</v>
      </c>
      <c r="K42" s="4">
        <v>-144005</v>
      </c>
      <c r="L42" s="4">
        <v>-246538</v>
      </c>
      <c r="M42" s="4">
        <v>-255904</v>
      </c>
      <c r="N42" s="4">
        <v>-221757</v>
      </c>
      <c r="O42" s="4">
        <v>-282216</v>
      </c>
      <c r="P42" s="4">
        <v>-207965</v>
      </c>
      <c r="Q42" s="4">
        <v>-107626</v>
      </c>
    </row>
    <row r="43" spans="1:17" x14ac:dyDescent="0.25">
      <c r="A43" s="2" t="s">
        <v>25</v>
      </c>
      <c r="B43" s="2" t="s">
        <v>29</v>
      </c>
      <c r="C43" s="3" t="s">
        <v>19</v>
      </c>
      <c r="D43" s="3">
        <v>2013</v>
      </c>
      <c r="E43" s="2" t="s">
        <v>20</v>
      </c>
      <c r="F43" s="4">
        <v>-741256</v>
      </c>
      <c r="G43" s="4">
        <v>-734801</v>
      </c>
      <c r="H43" s="4">
        <v>-1121189</v>
      </c>
      <c r="I43" s="4">
        <v>-847064</v>
      </c>
      <c r="J43" s="4">
        <v>-1076637</v>
      </c>
      <c r="K43" s="4">
        <v>-581037</v>
      </c>
      <c r="L43" s="4">
        <v>-1155733</v>
      </c>
      <c r="M43" s="4">
        <v>-1140205</v>
      </c>
      <c r="N43" s="4">
        <v>-928524</v>
      </c>
      <c r="O43" s="4">
        <v>-1022458</v>
      </c>
      <c r="P43" s="4">
        <v>-732828</v>
      </c>
      <c r="Q43" s="4">
        <v>-507909</v>
      </c>
    </row>
    <row r="44" spans="1:17" x14ac:dyDescent="0.25">
      <c r="A44" s="2" t="s">
        <v>26</v>
      </c>
      <c r="B44" s="2" t="s">
        <v>29</v>
      </c>
      <c r="C44" s="3" t="s">
        <v>19</v>
      </c>
      <c r="D44" s="3">
        <v>2013</v>
      </c>
      <c r="E44" s="2" t="s">
        <v>20</v>
      </c>
      <c r="F44" s="4">
        <v>-938436</v>
      </c>
      <c r="G44" s="4">
        <v>-936828</v>
      </c>
      <c r="H44" s="4">
        <v>-1631024</v>
      </c>
      <c r="I44" s="4">
        <v>-1004574</v>
      </c>
      <c r="J44" s="4">
        <v>-1256873</v>
      </c>
      <c r="K44" s="4">
        <v>-602967</v>
      </c>
      <c r="L44" s="4">
        <v>-1434455</v>
      </c>
      <c r="M44" s="4">
        <v>-1308212</v>
      </c>
      <c r="N44" s="4">
        <v>-1228204</v>
      </c>
      <c r="O44" s="4">
        <v>-1541439</v>
      </c>
      <c r="P44" s="4">
        <v>-1029014</v>
      </c>
      <c r="Q44" s="4">
        <v>-547052</v>
      </c>
    </row>
    <row r="45" spans="1:17" x14ac:dyDescent="0.25">
      <c r="A45" s="2" t="s">
        <v>27</v>
      </c>
      <c r="B45" s="2" t="s">
        <v>29</v>
      </c>
      <c r="C45" s="3" t="s">
        <v>19</v>
      </c>
      <c r="D45" s="3">
        <v>2013</v>
      </c>
      <c r="E45" s="2" t="s">
        <v>20</v>
      </c>
      <c r="F45" s="4">
        <v>-1135946</v>
      </c>
      <c r="G45" s="4">
        <v>-1337432</v>
      </c>
      <c r="H45" s="4">
        <v>-2176367</v>
      </c>
      <c r="I45" s="4">
        <v>-1388676</v>
      </c>
      <c r="J45" s="4">
        <v>-1972095</v>
      </c>
      <c r="K45" s="4">
        <v>-935781</v>
      </c>
      <c r="L45" s="4">
        <v>-1810962</v>
      </c>
      <c r="M45" s="4">
        <v>-1913852</v>
      </c>
      <c r="N45" s="4">
        <v>-1681821</v>
      </c>
      <c r="O45" s="4">
        <v>-1985257</v>
      </c>
      <c r="P45" s="4">
        <v>-1268727</v>
      </c>
      <c r="Q45" s="4">
        <v>-853915</v>
      </c>
    </row>
    <row r="46" spans="1:17" x14ac:dyDescent="0.25">
      <c r="A46" s="2" t="s">
        <v>28</v>
      </c>
      <c r="B46" s="2" t="s">
        <v>29</v>
      </c>
      <c r="C46" s="3" t="s">
        <v>19</v>
      </c>
      <c r="D46" s="3">
        <v>2013</v>
      </c>
      <c r="E46" s="2" t="s">
        <v>20</v>
      </c>
      <c r="F46" s="4">
        <v>-323989</v>
      </c>
      <c r="G46" s="4">
        <v>-329938</v>
      </c>
      <c r="H46" s="4">
        <v>-540940</v>
      </c>
      <c r="I46" s="4">
        <v>-428900</v>
      </c>
      <c r="J46" s="4">
        <v>-480921</v>
      </c>
      <c r="K46" s="4">
        <v>-296470</v>
      </c>
      <c r="L46" s="4">
        <v>-569490</v>
      </c>
      <c r="M46" s="4">
        <v>-545708</v>
      </c>
      <c r="N46" s="4">
        <v>-522167</v>
      </c>
      <c r="O46" s="4">
        <v>-517041</v>
      </c>
      <c r="P46" s="4">
        <v>-375439</v>
      </c>
      <c r="Q46" s="4">
        <v>-255120</v>
      </c>
    </row>
    <row r="47" spans="1:17" x14ac:dyDescent="0.25">
      <c r="A47" s="2" t="s">
        <v>17</v>
      </c>
      <c r="B47" s="2" t="s">
        <v>30</v>
      </c>
      <c r="C47" s="3" t="s">
        <v>19</v>
      </c>
      <c r="D47" s="3">
        <v>2013</v>
      </c>
      <c r="E47" s="2" t="s">
        <v>20</v>
      </c>
      <c r="F47" s="4">
        <v>19509973.07</v>
      </c>
      <c r="G47" s="4">
        <v>17256060.48</v>
      </c>
      <c r="H47" s="4">
        <v>30532260.100000001</v>
      </c>
      <c r="I47" s="4">
        <v>29272945.600000001</v>
      </c>
      <c r="J47" s="4">
        <v>29336566.710000001</v>
      </c>
      <c r="K47" s="4">
        <v>20351396.16</v>
      </c>
      <c r="L47" s="4">
        <v>28675098.549999997</v>
      </c>
      <c r="M47" s="4">
        <v>33553476.800000001</v>
      </c>
      <c r="N47" s="4">
        <v>34517494.939999998</v>
      </c>
      <c r="O47" s="4">
        <v>26255937.010000002</v>
      </c>
      <c r="P47" s="4">
        <v>30608966.16</v>
      </c>
      <c r="Q47" s="4">
        <v>18118055.66</v>
      </c>
    </row>
    <row r="48" spans="1:17" x14ac:dyDescent="0.25">
      <c r="A48" s="2" t="s">
        <v>21</v>
      </c>
      <c r="B48" s="2" t="s">
        <v>30</v>
      </c>
      <c r="C48" s="3" t="s">
        <v>19</v>
      </c>
      <c r="D48" s="3">
        <v>2013</v>
      </c>
      <c r="E48" s="2" t="s">
        <v>20</v>
      </c>
      <c r="F48" s="4">
        <v>-8150515</v>
      </c>
      <c r="G48" s="4">
        <v>-8450170</v>
      </c>
      <c r="H48" s="4">
        <v>-14161620</v>
      </c>
      <c r="I48" s="4">
        <v>-11982699</v>
      </c>
      <c r="J48" s="4">
        <v>-14251244</v>
      </c>
      <c r="K48" s="4">
        <v>-9764566</v>
      </c>
      <c r="L48" s="4">
        <v>-13601224</v>
      </c>
      <c r="M48" s="4">
        <v>-16479944</v>
      </c>
      <c r="N48" s="4">
        <v>-15769647</v>
      </c>
      <c r="O48" s="4">
        <v>-11713786</v>
      </c>
      <c r="P48" s="4">
        <v>-13808185</v>
      </c>
      <c r="Q48" s="4">
        <v>-7671352</v>
      </c>
    </row>
    <row r="49" spans="1:17" x14ac:dyDescent="0.25">
      <c r="A49" s="2" t="s">
        <v>22</v>
      </c>
      <c r="B49" s="2" t="s">
        <v>30</v>
      </c>
      <c r="C49" s="3" t="s">
        <v>19</v>
      </c>
      <c r="D49" s="3">
        <v>2013</v>
      </c>
      <c r="E49" s="2" t="s">
        <v>20</v>
      </c>
      <c r="F49" s="4">
        <v>-918940</v>
      </c>
      <c r="G49" s="4">
        <v>-807370</v>
      </c>
      <c r="H49" s="4">
        <v>-1441691</v>
      </c>
      <c r="I49" s="4">
        <v>-1189856</v>
      </c>
      <c r="J49" s="4">
        <v>-1441481</v>
      </c>
      <c r="K49" s="4">
        <v>-992324</v>
      </c>
      <c r="L49" s="4">
        <v>-1184148</v>
      </c>
      <c r="M49" s="4">
        <v>-1395247</v>
      </c>
      <c r="N49" s="4">
        <v>-1624531</v>
      </c>
      <c r="O49" s="4">
        <v>-1309585</v>
      </c>
      <c r="P49" s="4">
        <v>-1271473</v>
      </c>
      <c r="Q49" s="4">
        <v>-888159</v>
      </c>
    </row>
    <row r="50" spans="1:17" x14ac:dyDescent="0.25">
      <c r="A50" s="2" t="s">
        <v>23</v>
      </c>
      <c r="B50" s="2" t="s">
        <v>30</v>
      </c>
      <c r="C50" s="3" t="s">
        <v>19</v>
      </c>
      <c r="D50" s="3">
        <v>2013</v>
      </c>
      <c r="E50" s="2" t="s">
        <v>20</v>
      </c>
      <c r="F50" s="4">
        <v>-1978540</v>
      </c>
      <c r="G50" s="4">
        <v>-2042733</v>
      </c>
      <c r="H50" s="4">
        <v>-3640742</v>
      </c>
      <c r="I50" s="4">
        <v>-3022060</v>
      </c>
      <c r="J50" s="4">
        <v>-3103005</v>
      </c>
      <c r="K50" s="4">
        <v>-2469981</v>
      </c>
      <c r="L50" s="4">
        <v>-3153289</v>
      </c>
      <c r="M50" s="4">
        <v>-3620396</v>
      </c>
      <c r="N50" s="4">
        <v>-4017528</v>
      </c>
      <c r="O50" s="4">
        <v>-2657392</v>
      </c>
      <c r="P50" s="4">
        <v>-3428688</v>
      </c>
      <c r="Q50" s="4">
        <v>-2234769</v>
      </c>
    </row>
    <row r="51" spans="1:17" x14ac:dyDescent="0.25">
      <c r="A51" s="2" t="s">
        <v>24</v>
      </c>
      <c r="B51" s="2" t="s">
        <v>30</v>
      </c>
      <c r="C51" s="3" t="s">
        <v>19</v>
      </c>
      <c r="D51" s="3">
        <v>2013</v>
      </c>
      <c r="E51" s="2" t="s">
        <v>20</v>
      </c>
      <c r="F51" s="4">
        <v>-226737</v>
      </c>
      <c r="G51" s="4">
        <v>-177057</v>
      </c>
      <c r="H51" s="4">
        <v>-348448</v>
      </c>
      <c r="I51" s="4">
        <v>-348912</v>
      </c>
      <c r="J51" s="4">
        <v>-340324</v>
      </c>
      <c r="K51" s="4">
        <v>-233884</v>
      </c>
      <c r="L51" s="4">
        <v>-339323</v>
      </c>
      <c r="M51" s="4">
        <v>-346782</v>
      </c>
      <c r="N51" s="4">
        <v>-416320</v>
      </c>
      <c r="O51" s="4">
        <v>-265196</v>
      </c>
      <c r="P51" s="4">
        <v>-350713</v>
      </c>
      <c r="Q51" s="4">
        <v>-191961</v>
      </c>
    </row>
    <row r="52" spans="1:17" x14ac:dyDescent="0.25">
      <c r="A52" s="2" t="s">
        <v>25</v>
      </c>
      <c r="B52" s="2" t="s">
        <v>30</v>
      </c>
      <c r="C52" s="3" t="s">
        <v>19</v>
      </c>
      <c r="D52" s="3">
        <v>2013</v>
      </c>
      <c r="E52" s="2" t="s">
        <v>20</v>
      </c>
      <c r="F52" s="4">
        <v>-864114</v>
      </c>
      <c r="G52" s="4">
        <v>-798924</v>
      </c>
      <c r="H52" s="4">
        <v>-1397111</v>
      </c>
      <c r="I52" s="4">
        <v>-1424616</v>
      </c>
      <c r="J52" s="4">
        <v>-1408363</v>
      </c>
      <c r="K52" s="4">
        <v>-988295</v>
      </c>
      <c r="L52" s="4">
        <v>-1420613</v>
      </c>
      <c r="M52" s="4">
        <v>-1550303</v>
      </c>
      <c r="N52" s="4">
        <v>-1530986</v>
      </c>
      <c r="O52" s="4">
        <v>-1291985</v>
      </c>
      <c r="P52" s="4">
        <v>-1244998</v>
      </c>
      <c r="Q52" s="4">
        <v>-880628</v>
      </c>
    </row>
    <row r="53" spans="1:17" x14ac:dyDescent="0.25">
      <c r="A53" s="2" t="s">
        <v>26</v>
      </c>
      <c r="B53" s="2" t="s">
        <v>30</v>
      </c>
      <c r="C53" s="3" t="s">
        <v>19</v>
      </c>
      <c r="D53" s="3">
        <v>2013</v>
      </c>
      <c r="E53" s="2" t="s">
        <v>20</v>
      </c>
      <c r="F53" s="4">
        <v>-985386</v>
      </c>
      <c r="G53" s="4">
        <v>-1024168</v>
      </c>
      <c r="H53" s="4">
        <v>-1624588</v>
      </c>
      <c r="I53" s="4">
        <v>-1566421</v>
      </c>
      <c r="J53" s="4">
        <v>-1513745</v>
      </c>
      <c r="K53" s="4">
        <v>-1168867</v>
      </c>
      <c r="L53" s="4">
        <v>-1433907</v>
      </c>
      <c r="M53" s="4">
        <v>-1760511</v>
      </c>
      <c r="N53" s="4">
        <v>-1764055</v>
      </c>
      <c r="O53" s="4">
        <v>-1576381</v>
      </c>
      <c r="P53" s="4">
        <v>-1568287</v>
      </c>
      <c r="Q53" s="4">
        <v>-1109268</v>
      </c>
    </row>
    <row r="54" spans="1:17" x14ac:dyDescent="0.25">
      <c r="A54" s="2" t="s">
        <v>27</v>
      </c>
      <c r="B54" s="2" t="s">
        <v>30</v>
      </c>
      <c r="C54" s="3" t="s">
        <v>19</v>
      </c>
      <c r="D54" s="3">
        <v>2013</v>
      </c>
      <c r="E54" s="2" t="s">
        <v>20</v>
      </c>
      <c r="F54" s="4">
        <v>-1643593</v>
      </c>
      <c r="G54" s="4">
        <v>-1410736</v>
      </c>
      <c r="H54" s="4">
        <v>-2420767</v>
      </c>
      <c r="I54" s="4">
        <v>-2153538</v>
      </c>
      <c r="J54" s="4">
        <v>-2533689</v>
      </c>
      <c r="K54" s="4">
        <v>-1741008</v>
      </c>
      <c r="L54" s="4">
        <v>-2146318</v>
      </c>
      <c r="M54" s="4">
        <v>-2517357</v>
      </c>
      <c r="N54" s="4">
        <v>-2704417</v>
      </c>
      <c r="O54" s="4">
        <v>-2028595</v>
      </c>
      <c r="P54" s="4">
        <v>-2603838</v>
      </c>
      <c r="Q54" s="4">
        <v>-1295382</v>
      </c>
    </row>
    <row r="55" spans="1:17" x14ac:dyDescent="0.25">
      <c r="A55" s="2" t="s">
        <v>28</v>
      </c>
      <c r="B55" s="2" t="s">
        <v>30</v>
      </c>
      <c r="C55" s="3" t="s">
        <v>19</v>
      </c>
      <c r="D55" s="3">
        <v>2013</v>
      </c>
      <c r="E55" s="2" t="s">
        <v>20</v>
      </c>
      <c r="F55" s="4">
        <v>-448703</v>
      </c>
      <c r="G55" s="4">
        <v>-383620</v>
      </c>
      <c r="H55" s="4">
        <v>-615643</v>
      </c>
      <c r="I55" s="4">
        <v>-713736</v>
      </c>
      <c r="J55" s="4">
        <v>-716076</v>
      </c>
      <c r="K55" s="4">
        <v>-430361</v>
      </c>
      <c r="L55" s="4">
        <v>-707885</v>
      </c>
      <c r="M55" s="4">
        <v>-733111</v>
      </c>
      <c r="N55" s="4">
        <v>-799880</v>
      </c>
      <c r="O55" s="4">
        <v>-586058</v>
      </c>
      <c r="P55" s="4">
        <v>-621736</v>
      </c>
      <c r="Q55" s="4">
        <v>-422427</v>
      </c>
    </row>
    <row r="56" spans="1:17" x14ac:dyDescent="0.25">
      <c r="A56" s="2" t="s">
        <v>17</v>
      </c>
      <c r="B56" s="2" t="s">
        <v>18</v>
      </c>
      <c r="C56" s="3" t="s">
        <v>19</v>
      </c>
      <c r="D56" s="3">
        <v>2014</v>
      </c>
      <c r="E56" s="2" t="s">
        <v>20</v>
      </c>
      <c r="F56" s="4">
        <v>73003216</v>
      </c>
      <c r="G56" s="4">
        <v>67583964</v>
      </c>
      <c r="H56" s="4">
        <v>96747422</v>
      </c>
      <c r="I56" s="4">
        <v>54707115</v>
      </c>
      <c r="J56" s="4">
        <v>53295086</v>
      </c>
      <c r="K56" s="4">
        <v>73831265</v>
      </c>
      <c r="L56" s="4">
        <v>60633129</v>
      </c>
      <c r="M56" s="4">
        <v>67453237</v>
      </c>
      <c r="N56" s="4">
        <v>98780894</v>
      </c>
      <c r="O56" s="4">
        <v>52687090</v>
      </c>
      <c r="P56" s="4">
        <v>71258255</v>
      </c>
      <c r="Q56" s="4">
        <v>83507400</v>
      </c>
    </row>
    <row r="57" spans="1:17" x14ac:dyDescent="0.25">
      <c r="A57" s="2" t="s">
        <v>21</v>
      </c>
      <c r="B57" s="2" t="s">
        <v>18</v>
      </c>
      <c r="C57" s="3" t="s">
        <v>19</v>
      </c>
      <c r="D57" s="3">
        <v>2014</v>
      </c>
      <c r="E57" s="2" t="s">
        <v>20</v>
      </c>
      <c r="F57" s="4">
        <v>-35434154</v>
      </c>
      <c r="G57" s="4">
        <v>-33276599</v>
      </c>
      <c r="H57" s="4">
        <v>-46411721</v>
      </c>
      <c r="I57" s="4">
        <v>-25228351</v>
      </c>
      <c r="J57" s="4">
        <v>-24803966</v>
      </c>
      <c r="K57" s="4">
        <v>-34794166</v>
      </c>
      <c r="L57" s="4">
        <v>-25081587</v>
      </c>
      <c r="M57" s="4">
        <v>-32657990</v>
      </c>
      <c r="N57" s="4">
        <v>-47301412</v>
      </c>
      <c r="O57" s="4">
        <v>-23190677</v>
      </c>
      <c r="P57" s="4">
        <v>-33853415</v>
      </c>
      <c r="Q57" s="4">
        <v>-41071028</v>
      </c>
    </row>
    <row r="58" spans="1:17" x14ac:dyDescent="0.25">
      <c r="A58" s="2" t="s">
        <v>22</v>
      </c>
      <c r="B58" s="2" t="s">
        <v>18</v>
      </c>
      <c r="C58" s="3" t="s">
        <v>19</v>
      </c>
      <c r="D58" s="3">
        <v>2014</v>
      </c>
      <c r="E58" s="2" t="s">
        <v>20</v>
      </c>
      <c r="F58" s="4">
        <v>-3225544</v>
      </c>
      <c r="G58" s="4">
        <v>-3006614</v>
      </c>
      <c r="H58" s="4">
        <v>-4716518</v>
      </c>
      <c r="I58" s="4">
        <v>-2637046</v>
      </c>
      <c r="J58" s="4">
        <v>-2192406</v>
      </c>
      <c r="K58" s="4">
        <v>-3440909</v>
      </c>
      <c r="L58" s="4">
        <v>-2564854</v>
      </c>
      <c r="M58" s="4">
        <v>-3195750</v>
      </c>
      <c r="N58" s="4">
        <v>-4621559</v>
      </c>
      <c r="O58" s="4">
        <v>-2594599</v>
      </c>
      <c r="P58" s="4">
        <v>-3474868</v>
      </c>
      <c r="Q58" s="4">
        <v>-3954659</v>
      </c>
    </row>
    <row r="59" spans="1:17" x14ac:dyDescent="0.25">
      <c r="A59" s="2" t="s">
        <v>23</v>
      </c>
      <c r="B59" s="2" t="s">
        <v>18</v>
      </c>
      <c r="C59" s="3" t="s">
        <v>19</v>
      </c>
      <c r="D59" s="3">
        <v>2014</v>
      </c>
      <c r="E59" s="2" t="s">
        <v>20</v>
      </c>
      <c r="F59" s="4">
        <v>-8214482</v>
      </c>
      <c r="G59" s="4">
        <v>-6991832</v>
      </c>
      <c r="H59" s="4">
        <v>-9881604</v>
      </c>
      <c r="I59" s="4">
        <v>-6021642</v>
      </c>
      <c r="J59" s="4">
        <v>-5967905</v>
      </c>
      <c r="K59" s="4">
        <v>-8792535</v>
      </c>
      <c r="L59" s="4">
        <v>-6362428</v>
      </c>
      <c r="M59" s="4">
        <v>-7854754</v>
      </c>
      <c r="N59" s="4">
        <v>-10736101</v>
      </c>
      <c r="O59" s="4">
        <v>-6185030</v>
      </c>
      <c r="P59" s="4">
        <v>-8422442</v>
      </c>
      <c r="Q59" s="4">
        <v>-8853593</v>
      </c>
    </row>
    <row r="60" spans="1:17" x14ac:dyDescent="0.25">
      <c r="A60" s="2" t="s">
        <v>24</v>
      </c>
      <c r="B60" s="2" t="s">
        <v>18</v>
      </c>
      <c r="C60" s="3" t="s">
        <v>19</v>
      </c>
      <c r="D60" s="3">
        <v>2014</v>
      </c>
      <c r="E60" s="2" t="s">
        <v>20</v>
      </c>
      <c r="F60" s="4">
        <v>-812381</v>
      </c>
      <c r="G60" s="4">
        <v>-823867</v>
      </c>
      <c r="H60" s="4">
        <v>-1084164</v>
      </c>
      <c r="I60" s="4">
        <v>-547555</v>
      </c>
      <c r="J60" s="4">
        <v>-657107</v>
      </c>
      <c r="K60" s="4">
        <v>-785991</v>
      </c>
      <c r="L60" s="4">
        <v>-693944</v>
      </c>
      <c r="M60" s="4">
        <v>-790029</v>
      </c>
      <c r="N60" s="4">
        <v>-1063936</v>
      </c>
      <c r="O60" s="4">
        <v>-528306</v>
      </c>
      <c r="P60" s="4">
        <v>-837702</v>
      </c>
      <c r="Q60" s="4">
        <v>-949150</v>
      </c>
    </row>
    <row r="61" spans="1:17" x14ac:dyDescent="0.25">
      <c r="A61" s="2" t="s">
        <v>25</v>
      </c>
      <c r="B61" s="2" t="s">
        <v>18</v>
      </c>
      <c r="C61" s="3" t="s">
        <v>19</v>
      </c>
      <c r="D61" s="3">
        <v>2014</v>
      </c>
      <c r="E61" s="2" t="s">
        <v>20</v>
      </c>
      <c r="F61" s="4">
        <v>-3200785</v>
      </c>
      <c r="G61" s="4">
        <v>-3236733</v>
      </c>
      <c r="H61" s="4">
        <v>-4576715</v>
      </c>
      <c r="I61" s="4">
        <v>-2677342</v>
      </c>
      <c r="J61" s="4">
        <v>-2564086</v>
      </c>
      <c r="K61" s="4">
        <v>-3201135</v>
      </c>
      <c r="L61" s="4">
        <v>-2673923</v>
      </c>
      <c r="M61" s="4">
        <v>-2759863</v>
      </c>
      <c r="N61" s="4">
        <v>-4136323</v>
      </c>
      <c r="O61" s="4">
        <v>-2161622</v>
      </c>
      <c r="P61" s="4">
        <v>-2908571</v>
      </c>
      <c r="Q61" s="4">
        <v>-3459881</v>
      </c>
    </row>
    <row r="62" spans="1:17" x14ac:dyDescent="0.25">
      <c r="A62" s="2" t="s">
        <v>26</v>
      </c>
      <c r="B62" s="2" t="s">
        <v>18</v>
      </c>
      <c r="C62" s="3" t="s">
        <v>19</v>
      </c>
      <c r="D62" s="3">
        <v>2014</v>
      </c>
      <c r="E62" s="2" t="s">
        <v>20</v>
      </c>
      <c r="F62" s="4">
        <v>-4510094</v>
      </c>
      <c r="G62" s="4">
        <v>-4148358</v>
      </c>
      <c r="H62" s="4">
        <v>-5977214</v>
      </c>
      <c r="I62" s="4">
        <v>-2757866</v>
      </c>
      <c r="J62" s="4">
        <v>-2721806</v>
      </c>
      <c r="K62" s="4">
        <v>-3827683</v>
      </c>
      <c r="L62" s="4">
        <v>-3316938</v>
      </c>
      <c r="M62" s="4">
        <v>-3803865</v>
      </c>
      <c r="N62" s="4">
        <v>-5738434</v>
      </c>
      <c r="O62" s="4">
        <v>-3196559</v>
      </c>
      <c r="P62" s="4">
        <v>-3787807</v>
      </c>
      <c r="Q62" s="4">
        <v>-4251787</v>
      </c>
    </row>
    <row r="63" spans="1:17" x14ac:dyDescent="0.25">
      <c r="A63" s="2" t="s">
        <v>27</v>
      </c>
      <c r="B63" s="2" t="s">
        <v>18</v>
      </c>
      <c r="C63" s="3" t="s">
        <v>19</v>
      </c>
      <c r="D63" s="3">
        <v>2014</v>
      </c>
      <c r="E63" s="2" t="s">
        <v>20</v>
      </c>
      <c r="F63" s="4">
        <v>-5157077</v>
      </c>
      <c r="G63" s="4">
        <v>-4893590</v>
      </c>
      <c r="H63" s="4">
        <v>-7177731</v>
      </c>
      <c r="I63" s="4">
        <v>-4525995</v>
      </c>
      <c r="J63" s="4">
        <v>-3788018</v>
      </c>
      <c r="K63" s="4">
        <v>-5727447</v>
      </c>
      <c r="L63" s="4">
        <v>-5302649</v>
      </c>
      <c r="M63" s="4">
        <v>-5621094</v>
      </c>
      <c r="N63" s="4">
        <v>-7901949</v>
      </c>
      <c r="O63" s="4">
        <v>-4053787</v>
      </c>
      <c r="P63" s="4">
        <v>-5484871</v>
      </c>
      <c r="Q63" s="4">
        <v>-5860902</v>
      </c>
    </row>
    <row r="64" spans="1:17" x14ac:dyDescent="0.25">
      <c r="A64" s="2" t="s">
        <v>28</v>
      </c>
      <c r="B64" s="2" t="s">
        <v>18</v>
      </c>
      <c r="C64" s="3" t="s">
        <v>19</v>
      </c>
      <c r="D64" s="3">
        <v>2014</v>
      </c>
      <c r="E64" s="2" t="s">
        <v>20</v>
      </c>
      <c r="F64" s="4">
        <v>-1561407</v>
      </c>
      <c r="G64" s="4">
        <v>-1626403</v>
      </c>
      <c r="H64" s="4">
        <v>-2267623</v>
      </c>
      <c r="I64" s="4">
        <v>-1199024</v>
      </c>
      <c r="J64" s="4">
        <v>-1272883</v>
      </c>
      <c r="K64" s="4">
        <v>-1678802</v>
      </c>
      <c r="L64" s="4">
        <v>-1497786</v>
      </c>
      <c r="M64" s="4">
        <v>-1414558</v>
      </c>
      <c r="N64" s="4">
        <v>-2426938</v>
      </c>
      <c r="O64" s="4">
        <v>-1075041</v>
      </c>
      <c r="P64" s="4">
        <v>-1500397</v>
      </c>
      <c r="Q64" s="4">
        <v>-1915308</v>
      </c>
    </row>
    <row r="65" spans="1:17" x14ac:dyDescent="0.25">
      <c r="A65" s="2" t="s">
        <v>17</v>
      </c>
      <c r="B65" s="2" t="s">
        <v>29</v>
      </c>
      <c r="C65" s="3" t="s">
        <v>19</v>
      </c>
      <c r="D65" s="3">
        <v>2014</v>
      </c>
      <c r="E65" s="2" t="s">
        <v>20</v>
      </c>
      <c r="F65" s="4">
        <v>18250804</v>
      </c>
      <c r="G65" s="4">
        <v>14868472.08</v>
      </c>
      <c r="H65" s="4">
        <v>28056752.379999999</v>
      </c>
      <c r="I65" s="4">
        <v>14223849.9</v>
      </c>
      <c r="J65" s="4">
        <v>13323771.5</v>
      </c>
      <c r="K65" s="4">
        <v>14766253</v>
      </c>
      <c r="L65" s="4">
        <v>16977276.120000001</v>
      </c>
      <c r="M65" s="4">
        <v>16188776.879999999</v>
      </c>
      <c r="N65" s="4">
        <v>29634268.199999999</v>
      </c>
      <c r="O65" s="4">
        <v>11064288.9</v>
      </c>
      <c r="P65" s="4">
        <v>19952311.400000002</v>
      </c>
      <c r="Q65" s="4">
        <v>20041776</v>
      </c>
    </row>
    <row r="66" spans="1:17" x14ac:dyDescent="0.25">
      <c r="A66" s="2" t="s">
        <v>21</v>
      </c>
      <c r="B66" s="2" t="s">
        <v>29</v>
      </c>
      <c r="C66" s="3" t="s">
        <v>19</v>
      </c>
      <c r="D66" s="3">
        <v>2014</v>
      </c>
      <c r="E66" s="2" t="s">
        <v>20</v>
      </c>
      <c r="F66" s="4">
        <v>-7843283</v>
      </c>
      <c r="G66" s="4">
        <v>-6796938</v>
      </c>
      <c r="H66" s="4">
        <v>-12240526</v>
      </c>
      <c r="I66" s="4">
        <v>-6869228</v>
      </c>
      <c r="J66" s="4">
        <v>-5372673</v>
      </c>
      <c r="K66" s="4">
        <v>-6236231</v>
      </c>
      <c r="L66" s="4">
        <v>-7200608</v>
      </c>
      <c r="M66" s="4">
        <v>-6556026</v>
      </c>
      <c r="N66" s="4">
        <v>-13129869</v>
      </c>
      <c r="O66" s="4">
        <v>-4676077</v>
      </c>
      <c r="P66" s="4">
        <v>-9364018</v>
      </c>
      <c r="Q66" s="4">
        <v>-9803799</v>
      </c>
    </row>
    <row r="67" spans="1:17" x14ac:dyDescent="0.25">
      <c r="A67" s="2" t="s">
        <v>22</v>
      </c>
      <c r="B67" s="2" t="s">
        <v>29</v>
      </c>
      <c r="C67" s="3" t="s">
        <v>19</v>
      </c>
      <c r="D67" s="3">
        <v>2014</v>
      </c>
      <c r="E67" s="2" t="s">
        <v>20</v>
      </c>
      <c r="F67" s="4">
        <v>-883645</v>
      </c>
      <c r="G67" s="4">
        <v>-676768</v>
      </c>
      <c r="H67" s="4">
        <v>-1122338</v>
      </c>
      <c r="I67" s="4">
        <v>-683326</v>
      </c>
      <c r="J67" s="4">
        <v>-609325</v>
      </c>
      <c r="K67" s="4">
        <v>-684846</v>
      </c>
      <c r="L67" s="4">
        <v>-753131</v>
      </c>
      <c r="M67" s="4">
        <v>-685580</v>
      </c>
      <c r="N67" s="4">
        <v>-1414587</v>
      </c>
      <c r="O67" s="4">
        <v>-442590</v>
      </c>
      <c r="P67" s="4">
        <v>-979960</v>
      </c>
      <c r="Q67" s="4">
        <v>-943903</v>
      </c>
    </row>
    <row r="68" spans="1:17" x14ac:dyDescent="0.25">
      <c r="A68" s="2" t="s">
        <v>23</v>
      </c>
      <c r="B68" s="2" t="s">
        <v>29</v>
      </c>
      <c r="C68" s="3" t="s">
        <v>19</v>
      </c>
      <c r="D68" s="3">
        <v>2014</v>
      </c>
      <c r="E68" s="2" t="s">
        <v>20</v>
      </c>
      <c r="F68" s="4">
        <v>-2008709</v>
      </c>
      <c r="G68" s="4">
        <v>-1487720</v>
      </c>
      <c r="H68" s="4">
        <v>-3285627</v>
      </c>
      <c r="I68" s="4">
        <v>-1508088</v>
      </c>
      <c r="J68" s="4">
        <v>-1391093</v>
      </c>
      <c r="K68" s="4">
        <v>-1775032</v>
      </c>
      <c r="L68" s="4">
        <v>-2004898</v>
      </c>
      <c r="M68" s="4">
        <v>-1838656</v>
      </c>
      <c r="N68" s="4">
        <v>-3448390</v>
      </c>
      <c r="O68" s="4">
        <v>-1361565</v>
      </c>
      <c r="P68" s="4">
        <v>-2442401</v>
      </c>
      <c r="Q68" s="4">
        <v>-2495975</v>
      </c>
    </row>
    <row r="69" spans="1:17" x14ac:dyDescent="0.25">
      <c r="A69" s="2" t="s">
        <v>24</v>
      </c>
      <c r="B69" s="2" t="s">
        <v>29</v>
      </c>
      <c r="C69" s="3" t="s">
        <v>19</v>
      </c>
      <c r="D69" s="3">
        <v>2014</v>
      </c>
      <c r="E69" s="2" t="s">
        <v>20</v>
      </c>
      <c r="F69" s="4">
        <v>-219648</v>
      </c>
      <c r="G69" s="4">
        <v>-183425</v>
      </c>
      <c r="H69" s="4">
        <v>-341821</v>
      </c>
      <c r="I69" s="4">
        <v>-173916</v>
      </c>
      <c r="J69" s="4">
        <v>-154994</v>
      </c>
      <c r="K69" s="4">
        <v>-154234</v>
      </c>
      <c r="L69" s="4">
        <v>-197334</v>
      </c>
      <c r="M69" s="4">
        <v>-175394</v>
      </c>
      <c r="N69" s="4">
        <v>-313187</v>
      </c>
      <c r="O69" s="4">
        <v>-112737</v>
      </c>
      <c r="P69" s="4">
        <v>-237479</v>
      </c>
      <c r="Q69" s="4">
        <v>-203441</v>
      </c>
    </row>
    <row r="70" spans="1:17" x14ac:dyDescent="0.25">
      <c r="A70" s="2" t="s">
        <v>25</v>
      </c>
      <c r="B70" s="2" t="s">
        <v>29</v>
      </c>
      <c r="C70" s="3" t="s">
        <v>19</v>
      </c>
      <c r="D70" s="3">
        <v>2014</v>
      </c>
      <c r="E70" s="2" t="s">
        <v>20</v>
      </c>
      <c r="F70" s="4">
        <v>-878705</v>
      </c>
      <c r="G70" s="4">
        <v>-691557</v>
      </c>
      <c r="H70" s="4">
        <v>-1382445</v>
      </c>
      <c r="I70" s="4">
        <v>-644432</v>
      </c>
      <c r="J70" s="4">
        <v>-585524</v>
      </c>
      <c r="K70" s="4">
        <v>-704915</v>
      </c>
      <c r="L70" s="4">
        <v>-777313</v>
      </c>
      <c r="M70" s="4">
        <v>-745066</v>
      </c>
      <c r="N70" s="4">
        <v>-1466348</v>
      </c>
      <c r="O70" s="4">
        <v>-520870</v>
      </c>
      <c r="P70" s="4">
        <v>-799241</v>
      </c>
      <c r="Q70" s="4">
        <v>-926859</v>
      </c>
    </row>
    <row r="71" spans="1:17" x14ac:dyDescent="0.25">
      <c r="A71" s="2" t="s">
        <v>26</v>
      </c>
      <c r="B71" s="2" t="s">
        <v>29</v>
      </c>
      <c r="C71" s="3" t="s">
        <v>19</v>
      </c>
      <c r="D71" s="3">
        <v>2014</v>
      </c>
      <c r="E71" s="2" t="s">
        <v>20</v>
      </c>
      <c r="F71" s="4">
        <v>-1101772</v>
      </c>
      <c r="G71" s="4">
        <v>-896778</v>
      </c>
      <c r="H71" s="4">
        <v>-1443616</v>
      </c>
      <c r="I71" s="4">
        <v>-741177</v>
      </c>
      <c r="J71" s="4">
        <v>-698199</v>
      </c>
      <c r="K71" s="4">
        <v>-899590</v>
      </c>
      <c r="L71" s="4">
        <v>-965921</v>
      </c>
      <c r="M71" s="4">
        <v>-952907</v>
      </c>
      <c r="N71" s="4">
        <v>-1522010</v>
      </c>
      <c r="O71" s="4">
        <v>-581521</v>
      </c>
      <c r="P71" s="4">
        <v>-1167492</v>
      </c>
      <c r="Q71" s="4">
        <v>-1042503</v>
      </c>
    </row>
    <row r="72" spans="1:17" x14ac:dyDescent="0.25">
      <c r="A72" s="2" t="s">
        <v>27</v>
      </c>
      <c r="B72" s="2" t="s">
        <v>29</v>
      </c>
      <c r="C72" s="3" t="s">
        <v>19</v>
      </c>
      <c r="D72" s="3">
        <v>2014</v>
      </c>
      <c r="E72" s="2" t="s">
        <v>20</v>
      </c>
      <c r="F72" s="4">
        <v>-1592251</v>
      </c>
      <c r="G72" s="4">
        <v>-1260716</v>
      </c>
      <c r="H72" s="4">
        <v>-2347593</v>
      </c>
      <c r="I72" s="4">
        <v>-1012501</v>
      </c>
      <c r="J72" s="4">
        <v>-1124904</v>
      </c>
      <c r="K72" s="4">
        <v>-1261974</v>
      </c>
      <c r="L72" s="4">
        <v>-1354606</v>
      </c>
      <c r="M72" s="4">
        <v>-1335325</v>
      </c>
      <c r="N72" s="4">
        <v>-2087610</v>
      </c>
      <c r="O72" s="4">
        <v>-780627</v>
      </c>
      <c r="P72" s="4">
        <v>-1615540</v>
      </c>
      <c r="Q72" s="4">
        <v>-1677444</v>
      </c>
    </row>
    <row r="73" spans="1:17" x14ac:dyDescent="0.25">
      <c r="A73" s="2" t="s">
        <v>28</v>
      </c>
      <c r="B73" s="2" t="s">
        <v>29</v>
      </c>
      <c r="C73" s="3" t="s">
        <v>19</v>
      </c>
      <c r="D73" s="3">
        <v>2014</v>
      </c>
      <c r="E73" s="2" t="s">
        <v>20</v>
      </c>
      <c r="F73" s="4">
        <v>-451604</v>
      </c>
      <c r="G73" s="4">
        <v>-299487</v>
      </c>
      <c r="H73" s="4">
        <v>-598692</v>
      </c>
      <c r="I73" s="4">
        <v>-290908</v>
      </c>
      <c r="J73" s="4">
        <v>-275494</v>
      </c>
      <c r="K73" s="4">
        <v>-315325</v>
      </c>
      <c r="L73" s="4">
        <v>-362086</v>
      </c>
      <c r="M73" s="4">
        <v>-403555</v>
      </c>
      <c r="N73" s="4">
        <v>-723809</v>
      </c>
      <c r="O73" s="4">
        <v>-246577</v>
      </c>
      <c r="P73" s="4">
        <v>-423325</v>
      </c>
      <c r="Q73" s="4">
        <v>-404866</v>
      </c>
    </row>
    <row r="74" spans="1:17" x14ac:dyDescent="0.25">
      <c r="A74" s="2" t="s">
        <v>17</v>
      </c>
      <c r="B74" s="2" t="s">
        <v>30</v>
      </c>
      <c r="C74" s="3" t="s">
        <v>19</v>
      </c>
      <c r="D74" s="3">
        <v>2014</v>
      </c>
      <c r="E74" s="2" t="s">
        <v>20</v>
      </c>
      <c r="F74" s="4">
        <v>25551125.599999998</v>
      </c>
      <c r="G74" s="4">
        <v>27033585.600000001</v>
      </c>
      <c r="H74" s="4">
        <v>35796546.140000001</v>
      </c>
      <c r="I74" s="4">
        <v>18053347.949999999</v>
      </c>
      <c r="J74" s="4">
        <v>17054427.52</v>
      </c>
      <c r="K74" s="4">
        <v>27317568.050000001</v>
      </c>
      <c r="L74" s="4">
        <v>18796269.989999998</v>
      </c>
      <c r="M74" s="4">
        <v>20235971.099999998</v>
      </c>
      <c r="N74" s="4">
        <v>32597695.020000003</v>
      </c>
      <c r="O74" s="4">
        <v>20547965.100000001</v>
      </c>
      <c r="P74" s="4">
        <v>28503302</v>
      </c>
      <c r="Q74" s="4">
        <v>33402960</v>
      </c>
    </row>
    <row r="75" spans="1:17" x14ac:dyDescent="0.25">
      <c r="A75" s="2" t="s">
        <v>21</v>
      </c>
      <c r="B75" s="2" t="s">
        <v>30</v>
      </c>
      <c r="C75" s="3" t="s">
        <v>19</v>
      </c>
      <c r="D75" s="3">
        <v>2014</v>
      </c>
      <c r="E75" s="2" t="s">
        <v>20</v>
      </c>
      <c r="F75" s="4">
        <v>-12281785</v>
      </c>
      <c r="G75" s="4">
        <v>-11806223</v>
      </c>
      <c r="H75" s="4">
        <v>-16195590</v>
      </c>
      <c r="I75" s="4">
        <v>-8716303</v>
      </c>
      <c r="J75" s="4">
        <v>-7594755</v>
      </c>
      <c r="K75" s="4">
        <v>-12346026</v>
      </c>
      <c r="L75" s="4">
        <v>-8571654</v>
      </c>
      <c r="M75" s="4">
        <v>-8792279</v>
      </c>
      <c r="N75" s="4">
        <v>-13697258</v>
      </c>
      <c r="O75" s="4">
        <v>-9660014</v>
      </c>
      <c r="P75" s="4">
        <v>-12192298</v>
      </c>
      <c r="Q75" s="4">
        <v>-13616846</v>
      </c>
    </row>
    <row r="76" spans="1:17" x14ac:dyDescent="0.25">
      <c r="A76" s="2" t="s">
        <v>22</v>
      </c>
      <c r="B76" s="2" t="s">
        <v>30</v>
      </c>
      <c r="C76" s="3" t="s">
        <v>19</v>
      </c>
      <c r="D76" s="3">
        <v>2014</v>
      </c>
      <c r="E76" s="2" t="s">
        <v>20</v>
      </c>
      <c r="F76" s="4">
        <v>-1071411</v>
      </c>
      <c r="G76" s="4">
        <v>-1096480</v>
      </c>
      <c r="H76" s="4">
        <v>-1629789</v>
      </c>
      <c r="I76" s="4">
        <v>-758301</v>
      </c>
      <c r="J76" s="4">
        <v>-754325</v>
      </c>
      <c r="K76" s="4">
        <v>-1304916</v>
      </c>
      <c r="L76" s="4">
        <v>-823868</v>
      </c>
      <c r="M76" s="4">
        <v>-817673</v>
      </c>
      <c r="N76" s="4">
        <v>-1590942</v>
      </c>
      <c r="O76" s="4">
        <v>-938741</v>
      </c>
      <c r="P76" s="4">
        <v>-1163913</v>
      </c>
      <c r="Q76" s="4">
        <v>-1561563</v>
      </c>
    </row>
    <row r="77" spans="1:17" x14ac:dyDescent="0.25">
      <c r="A77" s="2" t="s">
        <v>23</v>
      </c>
      <c r="B77" s="2" t="s">
        <v>30</v>
      </c>
      <c r="C77" s="3" t="s">
        <v>19</v>
      </c>
      <c r="D77" s="3">
        <v>2014</v>
      </c>
      <c r="E77" s="2" t="s">
        <v>20</v>
      </c>
      <c r="F77" s="4">
        <v>-2862315</v>
      </c>
      <c r="G77" s="4">
        <v>-2916140</v>
      </c>
      <c r="H77" s="4">
        <v>-3680507</v>
      </c>
      <c r="I77" s="4">
        <v>-2237785</v>
      </c>
      <c r="J77" s="4">
        <v>-2017248</v>
      </c>
      <c r="K77" s="4">
        <v>-2969483</v>
      </c>
      <c r="L77" s="4">
        <v>-1933361</v>
      </c>
      <c r="M77" s="4">
        <v>-2483806</v>
      </c>
      <c r="N77" s="4">
        <v>-3462148</v>
      </c>
      <c r="O77" s="4">
        <v>-2092959</v>
      </c>
      <c r="P77" s="4">
        <v>-3143791</v>
      </c>
      <c r="Q77" s="4">
        <v>-3950404</v>
      </c>
    </row>
    <row r="78" spans="1:17" x14ac:dyDescent="0.25">
      <c r="A78" s="2" t="s">
        <v>24</v>
      </c>
      <c r="B78" s="2" t="s">
        <v>30</v>
      </c>
      <c r="C78" s="3" t="s">
        <v>19</v>
      </c>
      <c r="D78" s="3">
        <v>2014</v>
      </c>
      <c r="E78" s="2" t="s">
        <v>20</v>
      </c>
      <c r="F78" s="4">
        <v>-295032</v>
      </c>
      <c r="G78" s="4">
        <v>-281721</v>
      </c>
      <c r="H78" s="4">
        <v>-360010</v>
      </c>
      <c r="I78" s="4">
        <v>-215094</v>
      </c>
      <c r="J78" s="4">
        <v>-177449</v>
      </c>
      <c r="K78" s="4">
        <v>-277921</v>
      </c>
      <c r="L78" s="4">
        <v>-210549</v>
      </c>
      <c r="M78" s="4">
        <v>-251945</v>
      </c>
      <c r="N78" s="4">
        <v>-394839</v>
      </c>
      <c r="O78" s="4">
        <v>-241749</v>
      </c>
      <c r="P78" s="4">
        <v>-339129</v>
      </c>
      <c r="Q78" s="4">
        <v>-403062</v>
      </c>
    </row>
    <row r="79" spans="1:17" x14ac:dyDescent="0.25">
      <c r="A79" s="2" t="s">
        <v>25</v>
      </c>
      <c r="B79" s="2" t="s">
        <v>30</v>
      </c>
      <c r="C79" s="3" t="s">
        <v>19</v>
      </c>
      <c r="D79" s="3">
        <v>2014</v>
      </c>
      <c r="E79" s="2" t="s">
        <v>20</v>
      </c>
      <c r="F79" s="4">
        <v>-1184703</v>
      </c>
      <c r="G79" s="4">
        <v>-1206612</v>
      </c>
      <c r="H79" s="4">
        <v>-1706514</v>
      </c>
      <c r="I79" s="4">
        <v>-787069</v>
      </c>
      <c r="J79" s="4">
        <v>-719494</v>
      </c>
      <c r="K79" s="4">
        <v>-1217784</v>
      </c>
      <c r="L79" s="4">
        <v>-802138</v>
      </c>
      <c r="M79" s="4">
        <v>-1010960</v>
      </c>
      <c r="N79" s="4">
        <v>-1342224</v>
      </c>
      <c r="O79" s="4">
        <v>-929984</v>
      </c>
      <c r="P79" s="4">
        <v>-1347763</v>
      </c>
      <c r="Q79" s="4">
        <v>-1538947</v>
      </c>
    </row>
    <row r="80" spans="1:17" x14ac:dyDescent="0.25">
      <c r="A80" s="2" t="s">
        <v>26</v>
      </c>
      <c r="B80" s="2" t="s">
        <v>30</v>
      </c>
      <c r="C80" s="3" t="s">
        <v>19</v>
      </c>
      <c r="D80" s="3">
        <v>2014</v>
      </c>
      <c r="E80" s="2" t="s">
        <v>20</v>
      </c>
      <c r="F80" s="4">
        <v>-1396550</v>
      </c>
      <c r="G80" s="4">
        <v>-1412122</v>
      </c>
      <c r="H80" s="4">
        <v>-1960177</v>
      </c>
      <c r="I80" s="4">
        <v>-1021805</v>
      </c>
      <c r="J80" s="4">
        <v>-1016393</v>
      </c>
      <c r="K80" s="4">
        <v>-1460281</v>
      </c>
      <c r="L80" s="4">
        <v>-1158758</v>
      </c>
      <c r="M80" s="4">
        <v>-1212490</v>
      </c>
      <c r="N80" s="4">
        <v>-1926307</v>
      </c>
      <c r="O80" s="4">
        <v>-1095283</v>
      </c>
      <c r="P80" s="4">
        <v>-1655140</v>
      </c>
      <c r="Q80" s="4">
        <v>-2087346</v>
      </c>
    </row>
    <row r="81" spans="1:17" x14ac:dyDescent="0.25">
      <c r="A81" s="2" t="s">
        <v>27</v>
      </c>
      <c r="B81" s="2" t="s">
        <v>30</v>
      </c>
      <c r="C81" s="3" t="s">
        <v>19</v>
      </c>
      <c r="D81" s="3">
        <v>2014</v>
      </c>
      <c r="E81" s="2" t="s">
        <v>20</v>
      </c>
      <c r="F81" s="4">
        <v>-2055703</v>
      </c>
      <c r="G81" s="4">
        <v>-1910219</v>
      </c>
      <c r="H81" s="4">
        <v>-2832136</v>
      </c>
      <c r="I81" s="4">
        <v>-1380565</v>
      </c>
      <c r="J81" s="4">
        <v>-1364825</v>
      </c>
      <c r="K81" s="4">
        <v>-2260644</v>
      </c>
      <c r="L81" s="4">
        <v>-1615169</v>
      </c>
      <c r="M81" s="4">
        <v>-1655450</v>
      </c>
      <c r="N81" s="4">
        <v>-2372522</v>
      </c>
      <c r="O81" s="4">
        <v>-1789944</v>
      </c>
      <c r="P81" s="4">
        <v>-2194746</v>
      </c>
      <c r="Q81" s="4">
        <v>-2825224</v>
      </c>
    </row>
    <row r="82" spans="1:17" x14ac:dyDescent="0.25">
      <c r="A82" s="2" t="s">
        <v>28</v>
      </c>
      <c r="B82" s="2" t="s">
        <v>30</v>
      </c>
      <c r="C82" s="3" t="s">
        <v>19</v>
      </c>
      <c r="D82" s="3">
        <v>2014</v>
      </c>
      <c r="E82" s="2" t="s">
        <v>20</v>
      </c>
      <c r="F82" s="4">
        <v>-551509</v>
      </c>
      <c r="G82" s="4">
        <v>-553460</v>
      </c>
      <c r="H82" s="4">
        <v>-858779</v>
      </c>
      <c r="I82" s="4">
        <v>-444914</v>
      </c>
      <c r="J82" s="4">
        <v>-346671</v>
      </c>
      <c r="K82" s="4">
        <v>-561327</v>
      </c>
      <c r="L82" s="4">
        <v>-421945</v>
      </c>
      <c r="M82" s="4">
        <v>-459673</v>
      </c>
      <c r="N82" s="4">
        <v>-699116</v>
      </c>
      <c r="O82" s="4">
        <v>-436835</v>
      </c>
      <c r="P82" s="4">
        <v>-646474</v>
      </c>
      <c r="Q82" s="4">
        <v>-790325</v>
      </c>
    </row>
    <row r="83" spans="1:17" x14ac:dyDescent="0.25">
      <c r="A83" s="2" t="s">
        <v>17</v>
      </c>
      <c r="B83" s="2" t="s">
        <v>18</v>
      </c>
      <c r="C83" s="3" t="s">
        <v>19</v>
      </c>
      <c r="D83" s="3">
        <v>2015</v>
      </c>
      <c r="E83" s="2" t="s">
        <v>20</v>
      </c>
      <c r="F83" s="4">
        <v>56564696</v>
      </c>
      <c r="G83" s="4">
        <v>53003500</v>
      </c>
      <c r="H83" s="4">
        <v>57123654</v>
      </c>
      <c r="I83" s="4">
        <v>51517884</v>
      </c>
      <c r="J83" s="4">
        <v>86240365</v>
      </c>
      <c r="K83" s="4">
        <v>83822589</v>
      </c>
      <c r="L83" s="4">
        <v>99534990</v>
      </c>
      <c r="M83" s="4">
        <v>56551959</v>
      </c>
      <c r="N83" s="4">
        <v>75595351</v>
      </c>
      <c r="O83" s="4">
        <v>87960046</v>
      </c>
      <c r="P83" s="4">
        <v>75992432</v>
      </c>
      <c r="Q83" s="4">
        <v>87753553</v>
      </c>
    </row>
    <row r="84" spans="1:17" x14ac:dyDescent="0.25">
      <c r="A84" s="2" t="s">
        <v>21</v>
      </c>
      <c r="B84" s="2" t="s">
        <v>18</v>
      </c>
      <c r="C84" s="3" t="s">
        <v>19</v>
      </c>
      <c r="D84" s="3">
        <v>2015</v>
      </c>
      <c r="E84" s="2" t="s">
        <v>20</v>
      </c>
      <c r="F84" s="4">
        <v>-26025524</v>
      </c>
      <c r="G84" s="4">
        <v>-24023570</v>
      </c>
      <c r="H84" s="4">
        <v>-23452691</v>
      </c>
      <c r="I84" s="4">
        <v>-24109262</v>
      </c>
      <c r="J84" s="4">
        <v>-38340811</v>
      </c>
      <c r="K84" s="4">
        <v>-34138458</v>
      </c>
      <c r="L84" s="4">
        <v>-48369463</v>
      </c>
      <c r="M84" s="4">
        <v>-26510883</v>
      </c>
      <c r="N84" s="4">
        <v>-31307040</v>
      </c>
      <c r="O84" s="4">
        <v>-36132005</v>
      </c>
      <c r="P84" s="4">
        <v>-37770955</v>
      </c>
      <c r="Q84" s="4">
        <v>-35668763</v>
      </c>
    </row>
    <row r="85" spans="1:17" x14ac:dyDescent="0.25">
      <c r="A85" s="2" t="s">
        <v>22</v>
      </c>
      <c r="B85" s="2" t="s">
        <v>18</v>
      </c>
      <c r="C85" s="3" t="s">
        <v>19</v>
      </c>
      <c r="D85" s="3">
        <v>2015</v>
      </c>
      <c r="E85" s="2" t="s">
        <v>20</v>
      </c>
      <c r="F85" s="4">
        <v>-2693681</v>
      </c>
      <c r="G85" s="4">
        <v>-2344026</v>
      </c>
      <c r="H85" s="4">
        <v>-2342553</v>
      </c>
      <c r="I85" s="4">
        <v>-2075015</v>
      </c>
      <c r="J85" s="4">
        <v>-3959339</v>
      </c>
      <c r="K85" s="4">
        <v>-3442089</v>
      </c>
      <c r="L85" s="4">
        <v>-4021826</v>
      </c>
      <c r="M85" s="4">
        <v>-2656419</v>
      </c>
      <c r="N85" s="4">
        <v>-3439053</v>
      </c>
      <c r="O85" s="4">
        <v>-3864192</v>
      </c>
      <c r="P85" s="4">
        <v>-3553160</v>
      </c>
      <c r="Q85" s="4">
        <v>-4368917</v>
      </c>
    </row>
    <row r="86" spans="1:17" x14ac:dyDescent="0.25">
      <c r="A86" s="2" t="s">
        <v>23</v>
      </c>
      <c r="B86" s="2" t="s">
        <v>18</v>
      </c>
      <c r="C86" s="3" t="s">
        <v>19</v>
      </c>
      <c r="D86" s="3">
        <v>2015</v>
      </c>
      <c r="E86" s="2" t="s">
        <v>20</v>
      </c>
      <c r="F86" s="4">
        <v>-6107421</v>
      </c>
      <c r="G86" s="4">
        <v>-5810585</v>
      </c>
      <c r="H86" s="4">
        <v>-7021257</v>
      </c>
      <c r="I86" s="4">
        <v>-6051373</v>
      </c>
      <c r="J86" s="4">
        <v>-10773242</v>
      </c>
      <c r="K86" s="4">
        <v>-9081939</v>
      </c>
      <c r="L86" s="4">
        <v>-10994327</v>
      </c>
      <c r="M86" s="4">
        <v>-6548834</v>
      </c>
      <c r="N86" s="4">
        <v>-7861085</v>
      </c>
      <c r="O86" s="4">
        <v>-9613130</v>
      </c>
      <c r="P86" s="4">
        <v>-9183322</v>
      </c>
      <c r="Q86" s="4">
        <v>-9278911</v>
      </c>
    </row>
    <row r="87" spans="1:17" x14ac:dyDescent="0.25">
      <c r="A87" s="2" t="s">
        <v>24</v>
      </c>
      <c r="B87" s="2" t="s">
        <v>18</v>
      </c>
      <c r="C87" s="3" t="s">
        <v>19</v>
      </c>
      <c r="D87" s="3">
        <v>2015</v>
      </c>
      <c r="E87" s="2" t="s">
        <v>20</v>
      </c>
      <c r="F87" s="4">
        <v>-587893</v>
      </c>
      <c r="G87" s="4">
        <v>-545279</v>
      </c>
      <c r="H87" s="4">
        <v>-588026</v>
      </c>
      <c r="I87" s="4">
        <v>-545095</v>
      </c>
      <c r="J87" s="4">
        <v>-985449</v>
      </c>
      <c r="K87" s="4">
        <v>-855026</v>
      </c>
      <c r="L87" s="4">
        <v>-1098610</v>
      </c>
      <c r="M87" s="4">
        <v>-701066</v>
      </c>
      <c r="N87" s="4">
        <v>-809897</v>
      </c>
      <c r="O87" s="4">
        <v>-1016017</v>
      </c>
      <c r="P87" s="4">
        <v>-880356</v>
      </c>
      <c r="Q87" s="4">
        <v>-987089</v>
      </c>
    </row>
    <row r="88" spans="1:17" x14ac:dyDescent="0.25">
      <c r="A88" s="2" t="s">
        <v>25</v>
      </c>
      <c r="B88" s="2" t="s">
        <v>18</v>
      </c>
      <c r="C88" s="3" t="s">
        <v>19</v>
      </c>
      <c r="D88" s="3">
        <v>2015</v>
      </c>
      <c r="E88" s="2" t="s">
        <v>20</v>
      </c>
      <c r="F88" s="4">
        <v>-2724738</v>
      </c>
      <c r="G88" s="4">
        <v>-2462961</v>
      </c>
      <c r="H88" s="4">
        <v>-2377917</v>
      </c>
      <c r="I88" s="4">
        <v>-2391429</v>
      </c>
      <c r="J88" s="4">
        <v>-4192334</v>
      </c>
      <c r="K88" s="4">
        <v>-3632483</v>
      </c>
      <c r="L88" s="4">
        <v>-3981861</v>
      </c>
      <c r="M88" s="4">
        <v>-2692169</v>
      </c>
      <c r="N88" s="4">
        <v>-3621911</v>
      </c>
      <c r="O88" s="4">
        <v>-3866225</v>
      </c>
      <c r="P88" s="4">
        <v>-3114375</v>
      </c>
      <c r="Q88" s="4">
        <v>-3960801</v>
      </c>
    </row>
    <row r="89" spans="1:17" x14ac:dyDescent="0.25">
      <c r="A89" s="2" t="s">
        <v>26</v>
      </c>
      <c r="B89" s="2" t="s">
        <v>18</v>
      </c>
      <c r="C89" s="3" t="s">
        <v>19</v>
      </c>
      <c r="D89" s="3">
        <v>2015</v>
      </c>
      <c r="E89" s="2" t="s">
        <v>20</v>
      </c>
      <c r="F89" s="4">
        <v>-3196353</v>
      </c>
      <c r="G89" s="4">
        <v>-3030650</v>
      </c>
      <c r="H89" s="4">
        <v>-3299636</v>
      </c>
      <c r="I89" s="4">
        <v>-2687879</v>
      </c>
      <c r="J89" s="4">
        <v>-5147180</v>
      </c>
      <c r="K89" s="4">
        <v>-4667697</v>
      </c>
      <c r="L89" s="4">
        <v>-5350859</v>
      </c>
      <c r="M89" s="4">
        <v>-3211296</v>
      </c>
      <c r="N89" s="4">
        <v>-4194381</v>
      </c>
      <c r="O89" s="4">
        <v>-5144107</v>
      </c>
      <c r="P89" s="4">
        <v>-3882597</v>
      </c>
      <c r="Q89" s="4">
        <v>-4467813</v>
      </c>
    </row>
    <row r="90" spans="1:17" x14ac:dyDescent="0.25">
      <c r="A90" s="2" t="s">
        <v>27</v>
      </c>
      <c r="B90" s="2" t="s">
        <v>18</v>
      </c>
      <c r="C90" s="3" t="s">
        <v>19</v>
      </c>
      <c r="D90" s="3">
        <v>2015</v>
      </c>
      <c r="E90" s="2" t="s">
        <v>20</v>
      </c>
      <c r="F90" s="4">
        <v>-4765178</v>
      </c>
      <c r="G90" s="4">
        <v>-3830881</v>
      </c>
      <c r="H90" s="4">
        <v>-4742612</v>
      </c>
      <c r="I90" s="4">
        <v>-4411760</v>
      </c>
      <c r="J90" s="4">
        <v>-7247016</v>
      </c>
      <c r="K90" s="4">
        <v>-7070792</v>
      </c>
      <c r="L90" s="4">
        <v>-7460187</v>
      </c>
      <c r="M90" s="4">
        <v>-4155646</v>
      </c>
      <c r="N90" s="4">
        <v>-6058210</v>
      </c>
      <c r="O90" s="4">
        <v>-6830492</v>
      </c>
      <c r="P90" s="4">
        <v>-5760591</v>
      </c>
      <c r="Q90" s="4">
        <v>-7218683</v>
      </c>
    </row>
    <row r="91" spans="1:17" x14ac:dyDescent="0.25">
      <c r="A91" s="2" t="s">
        <v>28</v>
      </c>
      <c r="B91" s="2" t="s">
        <v>18</v>
      </c>
      <c r="C91" s="3" t="s">
        <v>19</v>
      </c>
      <c r="D91" s="3">
        <v>2015</v>
      </c>
      <c r="E91" s="2" t="s">
        <v>20</v>
      </c>
      <c r="F91" s="4">
        <v>-1373322</v>
      </c>
      <c r="G91" s="4">
        <v>-1152623</v>
      </c>
      <c r="H91" s="4">
        <v>-1366324</v>
      </c>
      <c r="I91" s="4">
        <v>-1216887</v>
      </c>
      <c r="J91" s="4">
        <v>-1771647</v>
      </c>
      <c r="K91" s="4">
        <v>-1846409</v>
      </c>
      <c r="L91" s="4">
        <v>-2254182</v>
      </c>
      <c r="M91" s="4">
        <v>-1313623</v>
      </c>
      <c r="N91" s="4">
        <v>-1753534</v>
      </c>
      <c r="O91" s="4">
        <v>-1859575</v>
      </c>
      <c r="P91" s="4">
        <v>-1782794</v>
      </c>
      <c r="Q91" s="4">
        <v>-2038375</v>
      </c>
    </row>
    <row r="92" spans="1:17" x14ac:dyDescent="0.25">
      <c r="A92" s="2" t="s">
        <v>17</v>
      </c>
      <c r="B92" s="2" t="s">
        <v>29</v>
      </c>
      <c r="C92" s="3" t="s">
        <v>19</v>
      </c>
      <c r="D92" s="3">
        <v>2015</v>
      </c>
      <c r="E92" s="2" t="s">
        <v>20</v>
      </c>
      <c r="F92" s="4">
        <v>13575527.039999999</v>
      </c>
      <c r="G92" s="4">
        <v>13250875</v>
      </c>
      <c r="H92" s="4">
        <v>12567203.880000001</v>
      </c>
      <c r="I92" s="4">
        <v>11849113.32</v>
      </c>
      <c r="J92" s="4">
        <v>17248073</v>
      </c>
      <c r="K92" s="4">
        <v>22632099.030000001</v>
      </c>
      <c r="L92" s="4">
        <v>29860497</v>
      </c>
      <c r="M92" s="4">
        <v>11875911.389999999</v>
      </c>
      <c r="N92" s="4">
        <v>21166698.280000001</v>
      </c>
      <c r="O92" s="4">
        <v>21110411.039999999</v>
      </c>
      <c r="P92" s="4">
        <v>18998108</v>
      </c>
      <c r="Q92" s="4">
        <v>20183317.190000001</v>
      </c>
    </row>
    <row r="93" spans="1:17" x14ac:dyDescent="0.25">
      <c r="A93" s="2" t="s">
        <v>21</v>
      </c>
      <c r="B93" s="2" t="s">
        <v>29</v>
      </c>
      <c r="C93" s="3" t="s">
        <v>19</v>
      </c>
      <c r="D93" s="3">
        <v>2015</v>
      </c>
      <c r="E93" s="2" t="s">
        <v>20</v>
      </c>
      <c r="F93" s="4">
        <v>-6729976</v>
      </c>
      <c r="G93" s="4">
        <v>-6401417</v>
      </c>
      <c r="H93" s="4">
        <v>-5214635</v>
      </c>
      <c r="I93" s="4">
        <v>-5538678</v>
      </c>
      <c r="J93" s="4">
        <v>-8186261</v>
      </c>
      <c r="K93" s="4">
        <v>-10063433</v>
      </c>
      <c r="L93" s="4">
        <v>-14362489</v>
      </c>
      <c r="M93" s="4">
        <v>-5530666</v>
      </c>
      <c r="N93" s="4">
        <v>-10502083</v>
      </c>
      <c r="O93" s="4">
        <v>-10387292</v>
      </c>
      <c r="P93" s="4">
        <v>-7767663</v>
      </c>
      <c r="Q93" s="4">
        <v>-9444026</v>
      </c>
    </row>
    <row r="94" spans="1:17" x14ac:dyDescent="0.25">
      <c r="A94" s="2" t="s">
        <v>22</v>
      </c>
      <c r="B94" s="2" t="s">
        <v>29</v>
      </c>
      <c r="C94" s="3" t="s">
        <v>19</v>
      </c>
      <c r="D94" s="3">
        <v>2015</v>
      </c>
      <c r="E94" s="2" t="s">
        <v>20</v>
      </c>
      <c r="F94" s="4">
        <v>-573757</v>
      </c>
      <c r="G94" s="4">
        <v>-581423</v>
      </c>
      <c r="H94" s="4">
        <v>-551830</v>
      </c>
      <c r="I94" s="4">
        <v>-577052</v>
      </c>
      <c r="J94" s="4">
        <v>-788385</v>
      </c>
      <c r="K94" s="4">
        <v>-946266</v>
      </c>
      <c r="L94" s="4">
        <v>-1320510</v>
      </c>
      <c r="M94" s="4">
        <v>-513412</v>
      </c>
      <c r="N94" s="4">
        <v>-965560</v>
      </c>
      <c r="O94" s="4">
        <v>-992444</v>
      </c>
      <c r="P94" s="4">
        <v>-880529</v>
      </c>
      <c r="Q94" s="4">
        <v>-838505</v>
      </c>
    </row>
    <row r="95" spans="1:17" x14ac:dyDescent="0.25">
      <c r="A95" s="2" t="s">
        <v>23</v>
      </c>
      <c r="B95" s="2" t="s">
        <v>29</v>
      </c>
      <c r="C95" s="3" t="s">
        <v>19</v>
      </c>
      <c r="D95" s="3">
        <v>2015</v>
      </c>
      <c r="E95" s="2" t="s">
        <v>20</v>
      </c>
      <c r="F95" s="4">
        <v>-1568759</v>
      </c>
      <c r="G95" s="4">
        <v>-1452547</v>
      </c>
      <c r="H95" s="4">
        <v>-1515316</v>
      </c>
      <c r="I95" s="4">
        <v>-1374790</v>
      </c>
      <c r="J95" s="4">
        <v>-1918417</v>
      </c>
      <c r="K95" s="4">
        <v>-2647780</v>
      </c>
      <c r="L95" s="4">
        <v>-3326590</v>
      </c>
      <c r="M95" s="4">
        <v>-1280946</v>
      </c>
      <c r="N95" s="4">
        <v>-2625789</v>
      </c>
      <c r="O95" s="4">
        <v>-2383045</v>
      </c>
      <c r="P95" s="4">
        <v>-2237769</v>
      </c>
      <c r="Q95" s="4">
        <v>-2381177</v>
      </c>
    </row>
    <row r="96" spans="1:17" x14ac:dyDescent="0.25">
      <c r="A96" s="2" t="s">
        <v>24</v>
      </c>
      <c r="B96" s="2" t="s">
        <v>29</v>
      </c>
      <c r="C96" s="3" t="s">
        <v>19</v>
      </c>
      <c r="D96" s="3">
        <v>2015</v>
      </c>
      <c r="E96" s="2" t="s">
        <v>20</v>
      </c>
      <c r="F96" s="4">
        <v>-158356</v>
      </c>
      <c r="G96" s="4">
        <v>-153332</v>
      </c>
      <c r="H96" s="4">
        <v>-156029</v>
      </c>
      <c r="I96" s="4">
        <v>-135853</v>
      </c>
      <c r="J96" s="4">
        <v>-212057</v>
      </c>
      <c r="K96" s="4">
        <v>-251822</v>
      </c>
      <c r="L96" s="4">
        <v>-317201</v>
      </c>
      <c r="M96" s="4">
        <v>-144379</v>
      </c>
      <c r="N96" s="4">
        <v>-235638</v>
      </c>
      <c r="O96" s="4">
        <v>-237761</v>
      </c>
      <c r="P96" s="4">
        <v>-194390</v>
      </c>
      <c r="Q96" s="4">
        <v>-241255</v>
      </c>
    </row>
    <row r="97" spans="1:17" x14ac:dyDescent="0.25">
      <c r="A97" s="2" t="s">
        <v>25</v>
      </c>
      <c r="B97" s="2" t="s">
        <v>29</v>
      </c>
      <c r="C97" s="3" t="s">
        <v>19</v>
      </c>
      <c r="D97" s="3">
        <v>2015</v>
      </c>
      <c r="E97" s="2" t="s">
        <v>20</v>
      </c>
      <c r="F97" s="4">
        <v>-628560</v>
      </c>
      <c r="G97" s="4">
        <v>-607225</v>
      </c>
      <c r="H97" s="4">
        <v>-605967</v>
      </c>
      <c r="I97" s="4">
        <v>-523211</v>
      </c>
      <c r="J97" s="4">
        <v>-761411</v>
      </c>
      <c r="K97" s="4">
        <v>-942950</v>
      </c>
      <c r="L97" s="4">
        <v>-1259315</v>
      </c>
      <c r="M97" s="4">
        <v>-593077</v>
      </c>
      <c r="N97" s="4">
        <v>-932114</v>
      </c>
      <c r="O97" s="4">
        <v>-888540</v>
      </c>
      <c r="P97" s="4">
        <v>-848637</v>
      </c>
      <c r="Q97" s="4">
        <v>-811089</v>
      </c>
    </row>
    <row r="98" spans="1:17" x14ac:dyDescent="0.25">
      <c r="A98" s="2" t="s">
        <v>26</v>
      </c>
      <c r="B98" s="2" t="s">
        <v>29</v>
      </c>
      <c r="C98" s="3" t="s">
        <v>19</v>
      </c>
      <c r="D98" s="3">
        <v>2015</v>
      </c>
      <c r="E98" s="2" t="s">
        <v>20</v>
      </c>
      <c r="F98" s="4">
        <v>-840546</v>
      </c>
      <c r="G98" s="4">
        <v>-680213</v>
      </c>
      <c r="H98" s="4">
        <v>-638286</v>
      </c>
      <c r="I98" s="4">
        <v>-639841</v>
      </c>
      <c r="J98" s="4">
        <v>-1072470</v>
      </c>
      <c r="K98" s="4">
        <v>-1382250</v>
      </c>
      <c r="L98" s="4">
        <v>-1632544</v>
      </c>
      <c r="M98" s="4">
        <v>-636013</v>
      </c>
      <c r="N98" s="4">
        <v>-1152236</v>
      </c>
      <c r="O98" s="4">
        <v>-1315230</v>
      </c>
      <c r="P98" s="4">
        <v>-1048976</v>
      </c>
      <c r="Q98" s="4">
        <v>-1063853</v>
      </c>
    </row>
    <row r="99" spans="1:17" x14ac:dyDescent="0.25">
      <c r="A99" s="2" t="s">
        <v>27</v>
      </c>
      <c r="B99" s="2" t="s">
        <v>29</v>
      </c>
      <c r="C99" s="3" t="s">
        <v>19</v>
      </c>
      <c r="D99" s="3">
        <v>2015</v>
      </c>
      <c r="E99" s="2" t="s">
        <v>20</v>
      </c>
      <c r="F99" s="4">
        <v>-1050093</v>
      </c>
      <c r="G99" s="4">
        <v>-1048268</v>
      </c>
      <c r="H99" s="4">
        <v>-966784</v>
      </c>
      <c r="I99" s="4">
        <v>-928678</v>
      </c>
      <c r="J99" s="4">
        <v>-1460786</v>
      </c>
      <c r="K99" s="4">
        <v>-1852892</v>
      </c>
      <c r="L99" s="4">
        <v>-2327627</v>
      </c>
      <c r="M99" s="4">
        <v>-836034</v>
      </c>
      <c r="N99" s="4">
        <v>-1595638</v>
      </c>
      <c r="O99" s="4">
        <v>-1616163</v>
      </c>
      <c r="P99" s="4">
        <v>-1534232</v>
      </c>
      <c r="Q99" s="4">
        <v>-1707959</v>
      </c>
    </row>
    <row r="100" spans="1:17" x14ac:dyDescent="0.25">
      <c r="A100" s="2" t="s">
        <v>28</v>
      </c>
      <c r="B100" s="2" t="s">
        <v>29</v>
      </c>
      <c r="C100" s="3" t="s">
        <v>19</v>
      </c>
      <c r="D100" s="3">
        <v>2015</v>
      </c>
      <c r="E100" s="2" t="s">
        <v>20</v>
      </c>
      <c r="F100" s="4">
        <v>-275227</v>
      </c>
      <c r="G100" s="4">
        <v>-327777</v>
      </c>
      <c r="H100" s="4">
        <v>-292639</v>
      </c>
      <c r="I100" s="4">
        <v>-286019</v>
      </c>
      <c r="J100" s="4">
        <v>-377546</v>
      </c>
      <c r="K100" s="4">
        <v>-453403</v>
      </c>
      <c r="L100" s="4">
        <v>-714292</v>
      </c>
      <c r="M100" s="4">
        <v>-263464</v>
      </c>
      <c r="N100" s="4">
        <v>-517575</v>
      </c>
      <c r="O100" s="4">
        <v>-425453</v>
      </c>
      <c r="P100" s="4">
        <v>-389907</v>
      </c>
      <c r="Q100" s="4">
        <v>-456591</v>
      </c>
    </row>
    <row r="101" spans="1:17" x14ac:dyDescent="0.25">
      <c r="A101" s="2" t="s">
        <v>17</v>
      </c>
      <c r="B101" s="2" t="s">
        <v>30</v>
      </c>
      <c r="C101" s="3" t="s">
        <v>19</v>
      </c>
      <c r="D101" s="3">
        <v>2015</v>
      </c>
      <c r="E101" s="2" t="s">
        <v>20</v>
      </c>
      <c r="F101" s="4">
        <v>16969408.800000001</v>
      </c>
      <c r="G101" s="4">
        <v>20671365</v>
      </c>
      <c r="H101" s="4">
        <v>21706988.52</v>
      </c>
      <c r="I101" s="4">
        <v>16485722.880000001</v>
      </c>
      <c r="J101" s="4">
        <v>33633742.350000001</v>
      </c>
      <c r="K101" s="4">
        <v>25985002.59</v>
      </c>
      <c r="L101" s="4">
        <v>30855846.899999999</v>
      </c>
      <c r="M101" s="4">
        <v>22620783.600000001</v>
      </c>
      <c r="N101" s="4">
        <v>30238140.400000002</v>
      </c>
      <c r="O101" s="4">
        <v>33424817.48</v>
      </c>
      <c r="P101" s="4">
        <v>28877124.16</v>
      </c>
      <c r="Q101" s="4">
        <v>31591279.079999998</v>
      </c>
    </row>
    <row r="102" spans="1:17" x14ac:dyDescent="0.25">
      <c r="A102" s="2" t="s">
        <v>21</v>
      </c>
      <c r="B102" s="2" t="s">
        <v>30</v>
      </c>
      <c r="C102" s="3" t="s">
        <v>19</v>
      </c>
      <c r="D102" s="3">
        <v>2015</v>
      </c>
      <c r="E102" s="2" t="s">
        <v>20</v>
      </c>
      <c r="F102" s="4">
        <v>-7450571</v>
      </c>
      <c r="G102" s="4">
        <v>-10294064</v>
      </c>
      <c r="H102" s="4">
        <v>-9221253</v>
      </c>
      <c r="I102" s="4">
        <v>-7725376</v>
      </c>
      <c r="J102" s="4">
        <v>-13917348</v>
      </c>
      <c r="K102" s="4">
        <v>-12519321</v>
      </c>
      <c r="L102" s="4">
        <v>-13571742</v>
      </c>
      <c r="M102" s="4">
        <v>-9837654</v>
      </c>
      <c r="N102" s="4">
        <v>-12678165</v>
      </c>
      <c r="O102" s="4">
        <v>-16340698</v>
      </c>
      <c r="P102" s="4">
        <v>-12993746</v>
      </c>
      <c r="Q102" s="4">
        <v>-13172331</v>
      </c>
    </row>
    <row r="103" spans="1:17" x14ac:dyDescent="0.25">
      <c r="A103" s="2" t="s">
        <v>22</v>
      </c>
      <c r="B103" s="2" t="s">
        <v>30</v>
      </c>
      <c r="C103" s="3" t="s">
        <v>19</v>
      </c>
      <c r="D103" s="3">
        <v>2015</v>
      </c>
      <c r="E103" s="2" t="s">
        <v>20</v>
      </c>
      <c r="F103" s="4">
        <v>-715290</v>
      </c>
      <c r="G103" s="4">
        <v>-904129</v>
      </c>
      <c r="H103" s="4">
        <v>-931252</v>
      </c>
      <c r="I103" s="4">
        <v>-711157</v>
      </c>
      <c r="J103" s="4">
        <v>-1659270</v>
      </c>
      <c r="K103" s="4">
        <v>-1221659</v>
      </c>
      <c r="L103" s="4">
        <v>-1350283</v>
      </c>
      <c r="M103" s="4">
        <v>-929404</v>
      </c>
      <c r="N103" s="4">
        <v>-1347979</v>
      </c>
      <c r="O103" s="4">
        <v>-1470024</v>
      </c>
      <c r="P103" s="4">
        <v>-1389785</v>
      </c>
      <c r="Q103" s="4">
        <v>-1287585</v>
      </c>
    </row>
    <row r="104" spans="1:17" x14ac:dyDescent="0.25">
      <c r="A104" s="2" t="s">
        <v>23</v>
      </c>
      <c r="B104" s="2" t="s">
        <v>30</v>
      </c>
      <c r="C104" s="3" t="s">
        <v>19</v>
      </c>
      <c r="D104" s="3">
        <v>2015</v>
      </c>
      <c r="E104" s="2" t="s">
        <v>20</v>
      </c>
      <c r="F104" s="4">
        <v>-1988528</v>
      </c>
      <c r="G104" s="4">
        <v>-2459353</v>
      </c>
      <c r="H104" s="4">
        <v>-2709458</v>
      </c>
      <c r="I104" s="4">
        <v>-2003559</v>
      </c>
      <c r="J104" s="4">
        <v>-3552022</v>
      </c>
      <c r="K104" s="4">
        <v>-2709456</v>
      </c>
      <c r="L104" s="4">
        <v>-3252981</v>
      </c>
      <c r="M104" s="4">
        <v>-2779126</v>
      </c>
      <c r="N104" s="4">
        <v>-3172400</v>
      </c>
      <c r="O104" s="4">
        <v>-3896025</v>
      </c>
      <c r="P104" s="4">
        <v>-3318030</v>
      </c>
      <c r="Q104" s="4">
        <v>-3813684</v>
      </c>
    </row>
    <row r="105" spans="1:17" x14ac:dyDescent="0.25">
      <c r="A105" s="2" t="s">
        <v>24</v>
      </c>
      <c r="B105" s="2" t="s">
        <v>30</v>
      </c>
      <c r="C105" s="3" t="s">
        <v>19</v>
      </c>
      <c r="D105" s="3">
        <v>2015</v>
      </c>
      <c r="E105" s="2" t="s">
        <v>20</v>
      </c>
      <c r="F105" s="4">
        <v>-205282</v>
      </c>
      <c r="G105" s="4">
        <v>-225837</v>
      </c>
      <c r="H105" s="4">
        <v>-227747</v>
      </c>
      <c r="I105" s="4">
        <v>-169757</v>
      </c>
      <c r="J105" s="4">
        <v>-347847</v>
      </c>
      <c r="K105" s="4">
        <v>-269530</v>
      </c>
      <c r="L105" s="4">
        <v>-324152</v>
      </c>
      <c r="M105" s="4">
        <v>-253011</v>
      </c>
      <c r="N105" s="4">
        <v>-324488</v>
      </c>
      <c r="O105" s="4">
        <v>-370035</v>
      </c>
      <c r="P105" s="4">
        <v>-330614</v>
      </c>
      <c r="Q105" s="4">
        <v>-360629</v>
      </c>
    </row>
    <row r="106" spans="1:17" x14ac:dyDescent="0.25">
      <c r="A106" s="2" t="s">
        <v>25</v>
      </c>
      <c r="B106" s="2" t="s">
        <v>30</v>
      </c>
      <c r="C106" s="3" t="s">
        <v>19</v>
      </c>
      <c r="D106" s="3">
        <v>2015</v>
      </c>
      <c r="E106" s="2" t="s">
        <v>20</v>
      </c>
      <c r="F106" s="4">
        <v>-723600</v>
      </c>
      <c r="G106" s="4">
        <v>-1004867</v>
      </c>
      <c r="H106" s="4">
        <v>-965808</v>
      </c>
      <c r="I106" s="4">
        <v>-689206</v>
      </c>
      <c r="J106" s="4">
        <v>-1499915</v>
      </c>
      <c r="K106" s="4">
        <v>-1141605</v>
      </c>
      <c r="L106" s="4">
        <v>-1507171</v>
      </c>
      <c r="M106" s="4">
        <v>-1075555</v>
      </c>
      <c r="N106" s="4">
        <v>-1237536</v>
      </c>
      <c r="O106" s="4">
        <v>-1515831</v>
      </c>
      <c r="P106" s="4">
        <v>-1394273</v>
      </c>
      <c r="Q106" s="4">
        <v>-1442698</v>
      </c>
    </row>
    <row r="107" spans="1:17" x14ac:dyDescent="0.25">
      <c r="A107" s="2" t="s">
        <v>26</v>
      </c>
      <c r="B107" s="2" t="s">
        <v>30</v>
      </c>
      <c r="C107" s="3" t="s">
        <v>19</v>
      </c>
      <c r="D107" s="3">
        <v>2015</v>
      </c>
      <c r="E107" s="2" t="s">
        <v>20</v>
      </c>
      <c r="F107" s="4">
        <v>-1017910</v>
      </c>
      <c r="G107" s="4">
        <v>-1145770</v>
      </c>
      <c r="H107" s="4">
        <v>-1136471</v>
      </c>
      <c r="I107" s="4">
        <v>-873995</v>
      </c>
      <c r="J107" s="4">
        <v>-1914496</v>
      </c>
      <c r="K107" s="4">
        <v>-1546855</v>
      </c>
      <c r="L107" s="4">
        <v>-1592349</v>
      </c>
      <c r="M107" s="4">
        <v>-1318910</v>
      </c>
      <c r="N107" s="4">
        <v>-1733965</v>
      </c>
      <c r="O107" s="4">
        <v>-2010672</v>
      </c>
      <c r="P107" s="4">
        <v>-1596932</v>
      </c>
      <c r="Q107" s="4">
        <v>-1693505</v>
      </c>
    </row>
    <row r="108" spans="1:17" x14ac:dyDescent="0.25">
      <c r="A108" s="2" t="s">
        <v>27</v>
      </c>
      <c r="B108" s="2" t="s">
        <v>30</v>
      </c>
      <c r="C108" s="3" t="s">
        <v>19</v>
      </c>
      <c r="D108" s="3">
        <v>2015</v>
      </c>
      <c r="E108" s="2" t="s">
        <v>20</v>
      </c>
      <c r="F108" s="4">
        <v>-1206195</v>
      </c>
      <c r="G108" s="4">
        <v>-1591750</v>
      </c>
      <c r="H108" s="4">
        <v>-1622068</v>
      </c>
      <c r="I108" s="4">
        <v>-1226905</v>
      </c>
      <c r="J108" s="4">
        <v>-2863033</v>
      </c>
      <c r="K108" s="4">
        <v>-2160356</v>
      </c>
      <c r="L108" s="4">
        <v>-2268443</v>
      </c>
      <c r="M108" s="4">
        <v>-1907784</v>
      </c>
      <c r="N108" s="4">
        <v>-2503681</v>
      </c>
      <c r="O108" s="4">
        <v>-2409168</v>
      </c>
      <c r="P108" s="4">
        <v>-2141293</v>
      </c>
      <c r="Q108" s="4">
        <v>-2275942</v>
      </c>
    </row>
    <row r="109" spans="1:17" x14ac:dyDescent="0.25">
      <c r="A109" s="2" t="s">
        <v>28</v>
      </c>
      <c r="B109" s="2" t="s">
        <v>30</v>
      </c>
      <c r="C109" s="3" t="s">
        <v>19</v>
      </c>
      <c r="D109" s="3">
        <v>2015</v>
      </c>
      <c r="E109" s="2" t="s">
        <v>20</v>
      </c>
      <c r="F109" s="4">
        <v>-361779</v>
      </c>
      <c r="G109" s="4">
        <v>-465522</v>
      </c>
      <c r="H109" s="4">
        <v>-435154</v>
      </c>
      <c r="I109" s="4">
        <v>-387703</v>
      </c>
      <c r="J109" s="4">
        <v>-771709</v>
      </c>
      <c r="K109" s="4">
        <v>-598031</v>
      </c>
      <c r="L109" s="4">
        <v>-742056</v>
      </c>
      <c r="M109" s="4">
        <v>-491851</v>
      </c>
      <c r="N109" s="4">
        <v>-630665</v>
      </c>
      <c r="O109" s="4">
        <v>-803064</v>
      </c>
      <c r="P109" s="4">
        <v>-602653</v>
      </c>
      <c r="Q109" s="4">
        <v>-683941</v>
      </c>
    </row>
    <row r="110" spans="1:17" x14ac:dyDescent="0.25">
      <c r="A110" s="2" t="s">
        <v>17</v>
      </c>
      <c r="B110" s="2" t="s">
        <v>18</v>
      </c>
      <c r="C110" s="3" t="s">
        <v>19</v>
      </c>
      <c r="D110" s="3">
        <v>2016</v>
      </c>
      <c r="E110" s="2" t="s">
        <v>20</v>
      </c>
      <c r="F110" s="4">
        <v>81655883</v>
      </c>
      <c r="G110" s="4">
        <v>83561516</v>
      </c>
      <c r="H110" s="4">
        <v>61969697</v>
      </c>
      <c r="I110" s="4">
        <v>63610791</v>
      </c>
      <c r="J110" s="4">
        <v>86214061</v>
      </c>
      <c r="K110" s="4">
        <v>90524362</v>
      </c>
      <c r="L110" s="4">
        <v>96670862</v>
      </c>
      <c r="M110" s="4">
        <v>98454552</v>
      </c>
      <c r="N110" s="4">
        <v>87844733</v>
      </c>
      <c r="O110" s="4">
        <v>87853084</v>
      </c>
      <c r="P110" s="4">
        <v>51372015</v>
      </c>
      <c r="Q110" s="4">
        <v>84700526</v>
      </c>
    </row>
    <row r="111" spans="1:17" x14ac:dyDescent="0.25">
      <c r="A111" s="2" t="s">
        <v>21</v>
      </c>
      <c r="B111" s="2" t="s">
        <v>18</v>
      </c>
      <c r="C111" s="3" t="s">
        <v>19</v>
      </c>
      <c r="D111" s="3">
        <v>2016</v>
      </c>
      <c r="E111" s="2" t="s">
        <v>20</v>
      </c>
      <c r="F111" s="4">
        <v>-38152005</v>
      </c>
      <c r="G111" s="4">
        <v>-36699482</v>
      </c>
      <c r="H111" s="4">
        <v>-26110465</v>
      </c>
      <c r="I111" s="4">
        <v>-26145811</v>
      </c>
      <c r="J111" s="4">
        <v>-40139858</v>
      </c>
      <c r="K111" s="4">
        <v>-39539223</v>
      </c>
      <c r="L111" s="4">
        <v>-44836102</v>
      </c>
      <c r="M111" s="4">
        <v>-40988911</v>
      </c>
      <c r="N111" s="4">
        <v>-41450728</v>
      </c>
      <c r="O111" s="4">
        <v>-39579231</v>
      </c>
      <c r="P111" s="4">
        <v>-22047375</v>
      </c>
      <c r="Q111" s="4">
        <v>-40435685</v>
      </c>
    </row>
    <row r="112" spans="1:17" x14ac:dyDescent="0.25">
      <c r="A112" s="2" t="s">
        <v>22</v>
      </c>
      <c r="B112" s="2" t="s">
        <v>18</v>
      </c>
      <c r="C112" s="3" t="s">
        <v>19</v>
      </c>
      <c r="D112" s="3">
        <v>2016</v>
      </c>
      <c r="E112" s="2" t="s">
        <v>20</v>
      </c>
      <c r="F112" s="4">
        <v>-3341830</v>
      </c>
      <c r="G112" s="4">
        <v>-3367712</v>
      </c>
      <c r="H112" s="4">
        <v>-3012406</v>
      </c>
      <c r="I112" s="4">
        <v>-2916215</v>
      </c>
      <c r="J112" s="4">
        <v>-3678680</v>
      </c>
      <c r="K112" s="4">
        <v>-4445902</v>
      </c>
      <c r="L112" s="4">
        <v>-4606371</v>
      </c>
      <c r="M112" s="4">
        <v>-4440472</v>
      </c>
      <c r="N112" s="4">
        <v>-3909828</v>
      </c>
      <c r="O112" s="4">
        <v>-3623312</v>
      </c>
      <c r="P112" s="4">
        <v>-2189989</v>
      </c>
      <c r="Q112" s="4">
        <v>-3526159</v>
      </c>
    </row>
    <row r="113" spans="1:17" x14ac:dyDescent="0.25">
      <c r="A113" s="2" t="s">
        <v>23</v>
      </c>
      <c r="B113" s="2" t="s">
        <v>18</v>
      </c>
      <c r="C113" s="3" t="s">
        <v>19</v>
      </c>
      <c r="D113" s="3">
        <v>2016</v>
      </c>
      <c r="E113" s="2" t="s">
        <v>20</v>
      </c>
      <c r="F113" s="4">
        <v>-8921600</v>
      </c>
      <c r="G113" s="4">
        <v>-9786168</v>
      </c>
      <c r="H113" s="4">
        <v>-7486614</v>
      </c>
      <c r="I113" s="4">
        <v>-7556025</v>
      </c>
      <c r="J113" s="4">
        <v>-9181290</v>
      </c>
      <c r="K113" s="4">
        <v>-9459380</v>
      </c>
      <c r="L113" s="4">
        <v>-9844151</v>
      </c>
      <c r="M113" s="4">
        <v>-11206389</v>
      </c>
      <c r="N113" s="4">
        <v>-9392546</v>
      </c>
      <c r="O113" s="4">
        <v>-10596859</v>
      </c>
      <c r="P113" s="4">
        <v>-6122880</v>
      </c>
      <c r="Q113" s="4">
        <v>-9147690</v>
      </c>
    </row>
    <row r="114" spans="1:17" x14ac:dyDescent="0.25">
      <c r="A114" s="2" t="s">
        <v>24</v>
      </c>
      <c r="B114" s="2" t="s">
        <v>18</v>
      </c>
      <c r="C114" s="3" t="s">
        <v>19</v>
      </c>
      <c r="D114" s="3">
        <v>2016</v>
      </c>
      <c r="E114" s="2" t="s">
        <v>20</v>
      </c>
      <c r="F114" s="4">
        <v>-818929</v>
      </c>
      <c r="G114" s="4">
        <v>-966024</v>
      </c>
      <c r="H114" s="4">
        <v>-654648</v>
      </c>
      <c r="I114" s="4">
        <v>-664349</v>
      </c>
      <c r="J114" s="4">
        <v>-946095</v>
      </c>
      <c r="K114" s="4">
        <v>-942468</v>
      </c>
      <c r="L114" s="4">
        <v>-1062404</v>
      </c>
      <c r="M114" s="4">
        <v>-1074006</v>
      </c>
      <c r="N114" s="4">
        <v>-1051917</v>
      </c>
      <c r="O114" s="4">
        <v>-1038774</v>
      </c>
      <c r="P114" s="4">
        <v>-587646</v>
      </c>
      <c r="Q114" s="4">
        <v>-958050</v>
      </c>
    </row>
    <row r="115" spans="1:17" x14ac:dyDescent="0.25">
      <c r="A115" s="2" t="s">
        <v>25</v>
      </c>
      <c r="B115" s="2" t="s">
        <v>18</v>
      </c>
      <c r="C115" s="3" t="s">
        <v>19</v>
      </c>
      <c r="D115" s="3">
        <v>2016</v>
      </c>
      <c r="E115" s="2" t="s">
        <v>20</v>
      </c>
      <c r="F115" s="4">
        <v>-3683094</v>
      </c>
      <c r="G115" s="4">
        <v>-4113810</v>
      </c>
      <c r="H115" s="4">
        <v>-2921017</v>
      </c>
      <c r="I115" s="4">
        <v>-2963375</v>
      </c>
      <c r="J115" s="4">
        <v>-4130479</v>
      </c>
      <c r="K115" s="4">
        <v>-3623041</v>
      </c>
      <c r="L115" s="4">
        <v>-4437334</v>
      </c>
      <c r="M115" s="4">
        <v>-4585982</v>
      </c>
      <c r="N115" s="4">
        <v>-3983309</v>
      </c>
      <c r="O115" s="4">
        <v>-3581303</v>
      </c>
      <c r="P115" s="4">
        <v>-2334662</v>
      </c>
      <c r="Q115" s="4">
        <v>-3982432</v>
      </c>
    </row>
    <row r="116" spans="1:17" x14ac:dyDescent="0.25">
      <c r="A116" s="2" t="s">
        <v>26</v>
      </c>
      <c r="B116" s="2" t="s">
        <v>18</v>
      </c>
      <c r="C116" s="3" t="s">
        <v>19</v>
      </c>
      <c r="D116" s="3">
        <v>2016</v>
      </c>
      <c r="E116" s="2" t="s">
        <v>20</v>
      </c>
      <c r="F116" s="4">
        <v>-4657393</v>
      </c>
      <c r="G116" s="4">
        <v>-4809923</v>
      </c>
      <c r="H116" s="4">
        <v>-3513189</v>
      </c>
      <c r="I116" s="4">
        <v>-3762203</v>
      </c>
      <c r="J116" s="4">
        <v>-4709694</v>
      </c>
      <c r="K116" s="4">
        <v>-4861754</v>
      </c>
      <c r="L116" s="4">
        <v>-6015899</v>
      </c>
      <c r="M116" s="4">
        <v>-6024947</v>
      </c>
      <c r="N116" s="4">
        <v>-4995099</v>
      </c>
      <c r="O116" s="4">
        <v>-4476716</v>
      </c>
      <c r="P116" s="4">
        <v>-3081661</v>
      </c>
      <c r="Q116" s="4">
        <v>-4598465</v>
      </c>
    </row>
    <row r="117" spans="1:17" x14ac:dyDescent="0.25">
      <c r="A117" s="2" t="s">
        <v>27</v>
      </c>
      <c r="B117" s="2" t="s">
        <v>18</v>
      </c>
      <c r="C117" s="3" t="s">
        <v>19</v>
      </c>
      <c r="D117" s="3">
        <v>2016</v>
      </c>
      <c r="E117" s="2" t="s">
        <v>20</v>
      </c>
      <c r="F117" s="4">
        <v>-6635711</v>
      </c>
      <c r="G117" s="4">
        <v>-6811558</v>
      </c>
      <c r="H117" s="4">
        <v>-5169120</v>
      </c>
      <c r="I117" s="4">
        <v>-4461078</v>
      </c>
      <c r="J117" s="4">
        <v>-6428260</v>
      </c>
      <c r="K117" s="4">
        <v>-7226569</v>
      </c>
      <c r="L117" s="4">
        <v>-7271478</v>
      </c>
      <c r="M117" s="4">
        <v>-7234272</v>
      </c>
      <c r="N117" s="4">
        <v>-7651080</v>
      </c>
      <c r="O117" s="4">
        <v>-7315956</v>
      </c>
      <c r="P117" s="4">
        <v>-4150345</v>
      </c>
      <c r="Q117" s="4">
        <v>-7372199</v>
      </c>
    </row>
    <row r="118" spans="1:17" x14ac:dyDescent="0.25">
      <c r="A118" s="2" t="s">
        <v>28</v>
      </c>
      <c r="B118" s="2" t="s">
        <v>18</v>
      </c>
      <c r="C118" s="3" t="s">
        <v>19</v>
      </c>
      <c r="D118" s="3">
        <v>2016</v>
      </c>
      <c r="E118" s="2" t="s">
        <v>20</v>
      </c>
      <c r="F118" s="4">
        <v>-1704389</v>
      </c>
      <c r="G118" s="4">
        <v>-1870382</v>
      </c>
      <c r="H118" s="4">
        <v>-1528250</v>
      </c>
      <c r="I118" s="4">
        <v>-1331140</v>
      </c>
      <c r="J118" s="4">
        <v>-1910352</v>
      </c>
      <c r="K118" s="4">
        <v>-1853220</v>
      </c>
      <c r="L118" s="4">
        <v>-2355911</v>
      </c>
      <c r="M118" s="4">
        <v>-2020196</v>
      </c>
      <c r="N118" s="4">
        <v>-1806635</v>
      </c>
      <c r="O118" s="4">
        <v>-2153880</v>
      </c>
      <c r="P118" s="4">
        <v>-1244194</v>
      </c>
      <c r="Q118" s="4">
        <v>-2026172</v>
      </c>
    </row>
    <row r="119" spans="1:17" x14ac:dyDescent="0.25">
      <c r="A119" s="2" t="s">
        <v>17</v>
      </c>
      <c r="B119" s="2" t="s">
        <v>29</v>
      </c>
      <c r="C119" s="3" t="s">
        <v>19</v>
      </c>
      <c r="D119" s="3">
        <v>2016</v>
      </c>
      <c r="E119" s="2" t="s">
        <v>20</v>
      </c>
      <c r="F119" s="4">
        <v>20413970.75</v>
      </c>
      <c r="G119" s="4">
        <v>18383533.52</v>
      </c>
      <c r="H119" s="4">
        <v>15492424.25</v>
      </c>
      <c r="I119" s="4">
        <v>16538805.66</v>
      </c>
      <c r="J119" s="4">
        <v>17242812.199999999</v>
      </c>
      <c r="K119" s="4">
        <v>26252064.979999997</v>
      </c>
      <c r="L119" s="4">
        <v>26101132.740000002</v>
      </c>
      <c r="M119" s="4">
        <v>26582729.040000003</v>
      </c>
      <c r="N119" s="4">
        <v>23718077.91</v>
      </c>
      <c r="O119" s="4">
        <v>24598863.520000003</v>
      </c>
      <c r="P119" s="4">
        <v>12843003.75</v>
      </c>
      <c r="Q119" s="4">
        <v>18634115.719999999</v>
      </c>
    </row>
    <row r="120" spans="1:17" x14ac:dyDescent="0.25">
      <c r="A120" s="2" t="s">
        <v>21</v>
      </c>
      <c r="B120" s="2" t="s">
        <v>29</v>
      </c>
      <c r="C120" s="3" t="s">
        <v>19</v>
      </c>
      <c r="D120" s="3">
        <v>2016</v>
      </c>
      <c r="E120" s="2" t="s">
        <v>20</v>
      </c>
      <c r="F120" s="4">
        <v>-8524021</v>
      </c>
      <c r="G120" s="4">
        <v>-8516858</v>
      </c>
      <c r="H120" s="4">
        <v>-6701327</v>
      </c>
      <c r="I120" s="4">
        <v>-8243024</v>
      </c>
      <c r="J120" s="4">
        <v>-8514600</v>
      </c>
      <c r="K120" s="4">
        <v>-12755210</v>
      </c>
      <c r="L120" s="4">
        <v>-12071942</v>
      </c>
      <c r="M120" s="4">
        <v>-12906190</v>
      </c>
      <c r="N120" s="4">
        <v>-10492468</v>
      </c>
      <c r="O120" s="4">
        <v>-11272305</v>
      </c>
      <c r="P120" s="4">
        <v>-6080186</v>
      </c>
      <c r="Q120" s="4">
        <v>-8918973</v>
      </c>
    </row>
    <row r="121" spans="1:17" x14ac:dyDescent="0.25">
      <c r="A121" s="2" t="s">
        <v>22</v>
      </c>
      <c r="B121" s="2" t="s">
        <v>29</v>
      </c>
      <c r="C121" s="3" t="s">
        <v>19</v>
      </c>
      <c r="D121" s="3">
        <v>2016</v>
      </c>
      <c r="E121" s="2" t="s">
        <v>20</v>
      </c>
      <c r="F121" s="4">
        <v>-941449</v>
      </c>
      <c r="G121" s="4">
        <v>-887985</v>
      </c>
      <c r="H121" s="4">
        <v>-710304</v>
      </c>
      <c r="I121" s="4">
        <v>-703199</v>
      </c>
      <c r="J121" s="4">
        <v>-802703</v>
      </c>
      <c r="K121" s="4">
        <v>-1110078</v>
      </c>
      <c r="L121" s="4">
        <v>-1236047</v>
      </c>
      <c r="M121" s="4">
        <v>-1269614</v>
      </c>
      <c r="N121" s="4">
        <v>-999276</v>
      </c>
      <c r="O121" s="4">
        <v>-1060656</v>
      </c>
      <c r="P121" s="4">
        <v>-634536</v>
      </c>
      <c r="Q121" s="4">
        <v>-754854</v>
      </c>
    </row>
    <row r="122" spans="1:17" x14ac:dyDescent="0.25">
      <c r="A122" s="2" t="s">
        <v>23</v>
      </c>
      <c r="B122" s="2" t="s">
        <v>29</v>
      </c>
      <c r="C122" s="3" t="s">
        <v>19</v>
      </c>
      <c r="D122" s="3">
        <v>2016</v>
      </c>
      <c r="E122" s="2" t="s">
        <v>20</v>
      </c>
      <c r="F122" s="4">
        <v>-2536097</v>
      </c>
      <c r="G122" s="4">
        <v>-2115231</v>
      </c>
      <c r="H122" s="4">
        <v>-1737031</v>
      </c>
      <c r="I122" s="4">
        <v>-1784309</v>
      </c>
      <c r="J122" s="4">
        <v>-1880938</v>
      </c>
      <c r="K122" s="4">
        <v>-3062612</v>
      </c>
      <c r="L122" s="4">
        <v>-2803819</v>
      </c>
      <c r="M122" s="4">
        <v>-2677425</v>
      </c>
      <c r="N122" s="4">
        <v>-2631419</v>
      </c>
      <c r="O122" s="4">
        <v>-2469520</v>
      </c>
      <c r="P122" s="4">
        <v>-1439108</v>
      </c>
      <c r="Q122" s="4">
        <v>-2142808</v>
      </c>
    </row>
    <row r="123" spans="1:17" x14ac:dyDescent="0.25">
      <c r="A123" s="2" t="s">
        <v>24</v>
      </c>
      <c r="B123" s="2" t="s">
        <v>29</v>
      </c>
      <c r="C123" s="3" t="s">
        <v>19</v>
      </c>
      <c r="D123" s="3">
        <v>2016</v>
      </c>
      <c r="E123" s="2" t="s">
        <v>20</v>
      </c>
      <c r="F123" s="4">
        <v>-205336</v>
      </c>
      <c r="G123" s="4">
        <v>-194814</v>
      </c>
      <c r="H123" s="4">
        <v>-193218</v>
      </c>
      <c r="I123" s="4">
        <v>-183673</v>
      </c>
      <c r="J123" s="4">
        <v>-189826</v>
      </c>
      <c r="K123" s="4">
        <v>-284932</v>
      </c>
      <c r="L123" s="4">
        <v>-280179</v>
      </c>
      <c r="M123" s="4">
        <v>-311287</v>
      </c>
      <c r="N123" s="4">
        <v>-285374</v>
      </c>
      <c r="O123" s="4">
        <v>-296625</v>
      </c>
      <c r="P123" s="4">
        <v>-142198</v>
      </c>
      <c r="Q123" s="4">
        <v>-226382</v>
      </c>
    </row>
    <row r="124" spans="1:17" x14ac:dyDescent="0.25">
      <c r="A124" s="2" t="s">
        <v>25</v>
      </c>
      <c r="B124" s="2" t="s">
        <v>29</v>
      </c>
      <c r="C124" s="3" t="s">
        <v>19</v>
      </c>
      <c r="D124" s="3">
        <v>2016</v>
      </c>
      <c r="E124" s="2" t="s">
        <v>20</v>
      </c>
      <c r="F124" s="4">
        <v>-851979</v>
      </c>
      <c r="G124" s="4">
        <v>-905765</v>
      </c>
      <c r="H124" s="4">
        <v>-710782</v>
      </c>
      <c r="I124" s="4">
        <v>-775323</v>
      </c>
      <c r="J124" s="4">
        <v>-798120</v>
      </c>
      <c r="K124" s="4">
        <v>-1110337</v>
      </c>
      <c r="L124" s="4">
        <v>-1084014</v>
      </c>
      <c r="M124" s="4">
        <v>-1222396</v>
      </c>
      <c r="N124" s="4">
        <v>-1026824</v>
      </c>
      <c r="O124" s="4">
        <v>-1130889</v>
      </c>
      <c r="P124" s="4">
        <v>-526140</v>
      </c>
      <c r="Q124" s="4">
        <v>-887310</v>
      </c>
    </row>
    <row r="125" spans="1:17" x14ac:dyDescent="0.25">
      <c r="A125" s="2" t="s">
        <v>26</v>
      </c>
      <c r="B125" s="2" t="s">
        <v>29</v>
      </c>
      <c r="C125" s="3" t="s">
        <v>19</v>
      </c>
      <c r="D125" s="3">
        <v>2016</v>
      </c>
      <c r="E125" s="2" t="s">
        <v>20</v>
      </c>
      <c r="F125" s="4">
        <v>-1231645</v>
      </c>
      <c r="G125" s="4">
        <v>-1088760</v>
      </c>
      <c r="H125" s="4">
        <v>-892572</v>
      </c>
      <c r="I125" s="4">
        <v>-1033128</v>
      </c>
      <c r="J125" s="4">
        <v>-1048111</v>
      </c>
      <c r="K125" s="4">
        <v>-1490618</v>
      </c>
      <c r="L125" s="4">
        <v>-1380862</v>
      </c>
      <c r="M125" s="4">
        <v>-1524075</v>
      </c>
      <c r="N125" s="4">
        <v>-1466230</v>
      </c>
      <c r="O125" s="4">
        <v>-1289535</v>
      </c>
      <c r="P125" s="4">
        <v>-724095</v>
      </c>
      <c r="Q125" s="4">
        <v>-1163422</v>
      </c>
    </row>
    <row r="126" spans="1:17" x14ac:dyDescent="0.25">
      <c r="A126" s="2" t="s">
        <v>27</v>
      </c>
      <c r="B126" s="2" t="s">
        <v>29</v>
      </c>
      <c r="C126" s="3" t="s">
        <v>19</v>
      </c>
      <c r="D126" s="3">
        <v>2016</v>
      </c>
      <c r="E126" s="2" t="s">
        <v>20</v>
      </c>
      <c r="F126" s="4">
        <v>-1760584</v>
      </c>
      <c r="G126" s="4">
        <v>-1456013</v>
      </c>
      <c r="H126" s="4">
        <v>-1085771</v>
      </c>
      <c r="I126" s="4">
        <v>-1337440</v>
      </c>
      <c r="J126" s="4">
        <v>-1406326</v>
      </c>
      <c r="K126" s="4">
        <v>-2265055</v>
      </c>
      <c r="L126" s="4">
        <v>-1986127</v>
      </c>
      <c r="M126" s="4">
        <v>-2165067</v>
      </c>
      <c r="N126" s="4">
        <v>-1996836</v>
      </c>
      <c r="O126" s="4">
        <v>-1966531</v>
      </c>
      <c r="P126" s="4">
        <v>-1083014</v>
      </c>
      <c r="Q126" s="4">
        <v>-1464640</v>
      </c>
    </row>
    <row r="127" spans="1:17" x14ac:dyDescent="0.25">
      <c r="A127" s="2" t="s">
        <v>28</v>
      </c>
      <c r="B127" s="2" t="s">
        <v>29</v>
      </c>
      <c r="C127" s="3" t="s">
        <v>19</v>
      </c>
      <c r="D127" s="3">
        <v>2016</v>
      </c>
      <c r="E127" s="2" t="s">
        <v>20</v>
      </c>
      <c r="F127" s="4">
        <v>-487605</v>
      </c>
      <c r="G127" s="4">
        <v>-439530</v>
      </c>
      <c r="H127" s="4">
        <v>-319530</v>
      </c>
      <c r="I127" s="4">
        <v>-366239</v>
      </c>
      <c r="J127" s="4">
        <v>-365704</v>
      </c>
      <c r="K127" s="4">
        <v>-593597</v>
      </c>
      <c r="L127" s="4">
        <v>-645238</v>
      </c>
      <c r="M127" s="4">
        <v>-588468</v>
      </c>
      <c r="N127" s="4">
        <v>-508124</v>
      </c>
      <c r="O127" s="4">
        <v>-492524</v>
      </c>
      <c r="P127" s="4">
        <v>-271335</v>
      </c>
      <c r="Q127" s="4">
        <v>-390316</v>
      </c>
    </row>
    <row r="128" spans="1:17" x14ac:dyDescent="0.25">
      <c r="A128" s="2" t="s">
        <v>17</v>
      </c>
      <c r="B128" s="2" t="s">
        <v>30</v>
      </c>
      <c r="C128" s="3" t="s">
        <v>19</v>
      </c>
      <c r="D128" s="3">
        <v>2016</v>
      </c>
      <c r="E128" s="2" t="s">
        <v>20</v>
      </c>
      <c r="F128" s="4">
        <v>31845794.370000001</v>
      </c>
      <c r="G128" s="4">
        <v>30082145.759999998</v>
      </c>
      <c r="H128" s="4">
        <v>18590909.099999998</v>
      </c>
      <c r="I128" s="4">
        <v>19719345.210000001</v>
      </c>
      <c r="J128" s="4">
        <v>31899202.57</v>
      </c>
      <c r="K128" s="4">
        <v>28967795.84</v>
      </c>
      <c r="L128" s="4">
        <v>35768218.939999998</v>
      </c>
      <c r="M128" s="4">
        <v>34459093.199999996</v>
      </c>
      <c r="N128" s="4">
        <v>27231867.23</v>
      </c>
      <c r="O128" s="4">
        <v>29870048.560000002</v>
      </c>
      <c r="P128" s="4">
        <v>16952764.949999999</v>
      </c>
      <c r="Q128" s="4">
        <v>32186199.879999999</v>
      </c>
    </row>
    <row r="129" spans="1:17" x14ac:dyDescent="0.25">
      <c r="A129" s="2" t="s">
        <v>21</v>
      </c>
      <c r="B129" s="2" t="s">
        <v>30</v>
      </c>
      <c r="C129" s="3" t="s">
        <v>19</v>
      </c>
      <c r="D129" s="3">
        <v>2016</v>
      </c>
      <c r="E129" s="2" t="s">
        <v>20</v>
      </c>
      <c r="F129" s="4">
        <v>-13200712</v>
      </c>
      <c r="G129" s="4">
        <v>-12724470</v>
      </c>
      <c r="H129" s="4">
        <v>-8005672</v>
      </c>
      <c r="I129" s="4">
        <v>-8313897</v>
      </c>
      <c r="J129" s="4">
        <v>-13789811</v>
      </c>
      <c r="K129" s="4">
        <v>-12486225</v>
      </c>
      <c r="L129" s="4">
        <v>-14967747</v>
      </c>
      <c r="M129" s="4">
        <v>-16272271</v>
      </c>
      <c r="N129" s="4">
        <v>-13336587</v>
      </c>
      <c r="O129" s="4">
        <v>-14070961</v>
      </c>
      <c r="P129" s="4">
        <v>-7089539</v>
      </c>
      <c r="Q129" s="4">
        <v>-13748549</v>
      </c>
    </row>
    <row r="130" spans="1:17" x14ac:dyDescent="0.25">
      <c r="A130" s="2" t="s">
        <v>22</v>
      </c>
      <c r="B130" s="2" t="s">
        <v>30</v>
      </c>
      <c r="C130" s="3" t="s">
        <v>19</v>
      </c>
      <c r="D130" s="3">
        <v>2016</v>
      </c>
      <c r="E130" s="2" t="s">
        <v>20</v>
      </c>
      <c r="F130" s="4">
        <v>-1382258</v>
      </c>
      <c r="G130" s="4">
        <v>-1379467</v>
      </c>
      <c r="H130" s="4">
        <v>-909010</v>
      </c>
      <c r="I130" s="4">
        <v>-890247</v>
      </c>
      <c r="J130" s="4">
        <v>-1385535</v>
      </c>
      <c r="K130" s="4">
        <v>-1190803</v>
      </c>
      <c r="L130" s="4">
        <v>-1478432</v>
      </c>
      <c r="M130" s="4">
        <v>-1441730</v>
      </c>
      <c r="N130" s="4">
        <v>-1319597</v>
      </c>
      <c r="O130" s="4">
        <v>-1318334</v>
      </c>
      <c r="P130" s="4">
        <v>-716994</v>
      </c>
      <c r="Q130" s="4">
        <v>-1489139</v>
      </c>
    </row>
    <row r="131" spans="1:17" x14ac:dyDescent="0.25">
      <c r="A131" s="2" t="s">
        <v>23</v>
      </c>
      <c r="B131" s="2" t="s">
        <v>30</v>
      </c>
      <c r="C131" s="3" t="s">
        <v>19</v>
      </c>
      <c r="D131" s="3">
        <v>2016</v>
      </c>
      <c r="E131" s="2" t="s">
        <v>20</v>
      </c>
      <c r="F131" s="4">
        <v>-3529710</v>
      </c>
      <c r="G131" s="4">
        <v>-3352789</v>
      </c>
      <c r="H131" s="4">
        <v>-2066872</v>
      </c>
      <c r="I131" s="4">
        <v>-2137102</v>
      </c>
      <c r="J131" s="4">
        <v>-3900848</v>
      </c>
      <c r="K131" s="4">
        <v>-3360650</v>
      </c>
      <c r="L131" s="4">
        <v>-4456741</v>
      </c>
      <c r="M131" s="4">
        <v>-4184978</v>
      </c>
      <c r="N131" s="4">
        <v>-2924927</v>
      </c>
      <c r="O131" s="4">
        <v>-3047539</v>
      </c>
      <c r="P131" s="4">
        <v>-1933137</v>
      </c>
      <c r="Q131" s="4">
        <v>-3711354</v>
      </c>
    </row>
    <row r="132" spans="1:17" x14ac:dyDescent="0.25">
      <c r="A132" s="2" t="s">
        <v>24</v>
      </c>
      <c r="B132" s="2" t="s">
        <v>30</v>
      </c>
      <c r="C132" s="3" t="s">
        <v>19</v>
      </c>
      <c r="D132" s="3">
        <v>2016</v>
      </c>
      <c r="E132" s="2" t="s">
        <v>20</v>
      </c>
      <c r="F132" s="4">
        <v>-360600</v>
      </c>
      <c r="G132" s="4">
        <v>-355602</v>
      </c>
      <c r="H132" s="4">
        <v>-225838</v>
      </c>
      <c r="I132" s="4">
        <v>-214931</v>
      </c>
      <c r="J132" s="4">
        <v>-385660</v>
      </c>
      <c r="K132" s="4">
        <v>-318347</v>
      </c>
      <c r="L132" s="4">
        <v>-416340</v>
      </c>
      <c r="M132" s="4">
        <v>-345090</v>
      </c>
      <c r="N132" s="4">
        <v>-319634</v>
      </c>
      <c r="O132" s="4">
        <v>-339599</v>
      </c>
      <c r="P132" s="4">
        <v>-205616</v>
      </c>
      <c r="Q132" s="4">
        <v>-397272</v>
      </c>
    </row>
    <row r="133" spans="1:17" x14ac:dyDescent="0.25">
      <c r="A133" s="2" t="s">
        <v>25</v>
      </c>
      <c r="B133" s="2" t="s">
        <v>30</v>
      </c>
      <c r="C133" s="3" t="s">
        <v>19</v>
      </c>
      <c r="D133" s="3">
        <v>2016</v>
      </c>
      <c r="E133" s="2" t="s">
        <v>20</v>
      </c>
      <c r="F133" s="4">
        <v>-1448404</v>
      </c>
      <c r="G133" s="4">
        <v>-1354372</v>
      </c>
      <c r="H133" s="4">
        <v>-843964</v>
      </c>
      <c r="I133" s="4">
        <v>-793282</v>
      </c>
      <c r="J133" s="4">
        <v>-1336026</v>
      </c>
      <c r="K133" s="4">
        <v>-1175987</v>
      </c>
      <c r="L133" s="4">
        <v>-1479244</v>
      </c>
      <c r="M133" s="4">
        <v>-1546344</v>
      </c>
      <c r="N133" s="4">
        <v>-1131760</v>
      </c>
      <c r="O133" s="4">
        <v>-1471727</v>
      </c>
      <c r="P133" s="4">
        <v>-821928</v>
      </c>
      <c r="Q133" s="4">
        <v>-1349035</v>
      </c>
    </row>
    <row r="134" spans="1:17" x14ac:dyDescent="0.25">
      <c r="A134" s="2" t="s">
        <v>26</v>
      </c>
      <c r="B134" s="2" t="s">
        <v>30</v>
      </c>
      <c r="C134" s="3" t="s">
        <v>19</v>
      </c>
      <c r="D134" s="3">
        <v>2016</v>
      </c>
      <c r="E134" s="2" t="s">
        <v>20</v>
      </c>
      <c r="F134" s="4">
        <v>-1648622</v>
      </c>
      <c r="G134" s="4">
        <v>-1786593</v>
      </c>
      <c r="H134" s="4">
        <v>-1136110</v>
      </c>
      <c r="I134" s="4">
        <v>-1080438</v>
      </c>
      <c r="J134" s="4">
        <v>-1938602</v>
      </c>
      <c r="K134" s="4">
        <v>-1649632</v>
      </c>
      <c r="L134" s="4">
        <v>-1997676</v>
      </c>
      <c r="M134" s="4">
        <v>-2104863</v>
      </c>
      <c r="N134" s="4">
        <v>-1516483</v>
      </c>
      <c r="O134" s="4">
        <v>-1584186</v>
      </c>
      <c r="P134" s="4">
        <v>-985271</v>
      </c>
      <c r="Q134" s="4">
        <v>-1919097</v>
      </c>
    </row>
    <row r="135" spans="1:17" x14ac:dyDescent="0.25">
      <c r="A135" s="2" t="s">
        <v>27</v>
      </c>
      <c r="B135" s="2" t="s">
        <v>30</v>
      </c>
      <c r="C135" s="3" t="s">
        <v>19</v>
      </c>
      <c r="D135" s="3">
        <v>2016</v>
      </c>
      <c r="E135" s="2" t="s">
        <v>20</v>
      </c>
      <c r="F135" s="4">
        <v>-2309056</v>
      </c>
      <c r="G135" s="4">
        <v>-2423602</v>
      </c>
      <c r="H135" s="4">
        <v>-1559611</v>
      </c>
      <c r="I135" s="4">
        <v>-1703087</v>
      </c>
      <c r="J135" s="4">
        <v>-2723160</v>
      </c>
      <c r="K135" s="4">
        <v>-2034072</v>
      </c>
      <c r="L135" s="4">
        <v>-2704842</v>
      </c>
      <c r="M135" s="4">
        <v>-2801318</v>
      </c>
      <c r="N135" s="4">
        <v>-2243456</v>
      </c>
      <c r="O135" s="4">
        <v>-2327951</v>
      </c>
      <c r="P135" s="4">
        <v>-1466294</v>
      </c>
      <c r="Q135" s="4">
        <v>-2665088</v>
      </c>
    </row>
    <row r="136" spans="1:17" x14ac:dyDescent="0.25">
      <c r="A136" s="2" t="s">
        <v>28</v>
      </c>
      <c r="B136" s="2" t="s">
        <v>30</v>
      </c>
      <c r="C136" s="3" t="s">
        <v>19</v>
      </c>
      <c r="D136" s="3">
        <v>2016</v>
      </c>
      <c r="E136" s="2" t="s">
        <v>20</v>
      </c>
      <c r="F136" s="4">
        <v>-741378</v>
      </c>
      <c r="G136" s="4">
        <v>-643670</v>
      </c>
      <c r="H136" s="4">
        <v>-387401</v>
      </c>
      <c r="I136" s="4">
        <v>-424256</v>
      </c>
      <c r="J136" s="4">
        <v>-741907</v>
      </c>
      <c r="K136" s="4">
        <v>-614784</v>
      </c>
      <c r="L136" s="4">
        <v>-893758</v>
      </c>
      <c r="M136" s="4">
        <v>-799193</v>
      </c>
      <c r="N136" s="4">
        <v>-553098</v>
      </c>
      <c r="O136" s="4">
        <v>-643339</v>
      </c>
      <c r="P136" s="4">
        <v>-417847</v>
      </c>
      <c r="Q136" s="4">
        <v>-692029</v>
      </c>
    </row>
    <row r="137" spans="1:17" x14ac:dyDescent="0.25">
      <c r="A137" s="2" t="s">
        <v>17</v>
      </c>
      <c r="B137" s="2" t="s">
        <v>18</v>
      </c>
      <c r="C137" s="3" t="s">
        <v>19</v>
      </c>
      <c r="D137" s="3">
        <v>2017</v>
      </c>
      <c r="E137" s="2" t="s">
        <v>20</v>
      </c>
      <c r="F137" s="4">
        <v>90594765</v>
      </c>
      <c r="G137" s="4">
        <v>64091321</v>
      </c>
      <c r="H137" s="4">
        <v>90832224</v>
      </c>
      <c r="I137" s="4">
        <v>90566899</v>
      </c>
      <c r="J137" s="4">
        <v>61790341</v>
      </c>
      <c r="K137" s="4">
        <v>89637185</v>
      </c>
      <c r="L137" s="4">
        <v>97015607</v>
      </c>
      <c r="M137" s="4">
        <v>57860421</v>
      </c>
      <c r="N137" s="4">
        <v>93873947</v>
      </c>
      <c r="O137" s="4">
        <v>56762897</v>
      </c>
      <c r="P137" s="4">
        <v>74155238</v>
      </c>
      <c r="Q137" s="4">
        <v>99732691</v>
      </c>
    </row>
    <row r="138" spans="1:17" x14ac:dyDescent="0.25">
      <c r="A138" s="2" t="s">
        <v>21</v>
      </c>
      <c r="B138" s="2" t="s">
        <v>18</v>
      </c>
      <c r="C138" s="3" t="s">
        <v>19</v>
      </c>
      <c r="D138" s="3">
        <v>2017</v>
      </c>
      <c r="E138" s="2" t="s">
        <v>20</v>
      </c>
      <c r="F138" s="4">
        <v>-39951806</v>
      </c>
      <c r="G138" s="4">
        <v>-30670039</v>
      </c>
      <c r="H138" s="4">
        <v>-38962942</v>
      </c>
      <c r="I138" s="4">
        <v>-38993954</v>
      </c>
      <c r="J138" s="4">
        <v>-30894645</v>
      </c>
      <c r="K138" s="4">
        <v>-42444634</v>
      </c>
      <c r="L138" s="4">
        <v>-47268030</v>
      </c>
      <c r="M138" s="4">
        <v>-25201882</v>
      </c>
      <c r="N138" s="4">
        <v>-42405906</v>
      </c>
      <c r="O138" s="4">
        <v>-26532237</v>
      </c>
      <c r="P138" s="4">
        <v>-33578994</v>
      </c>
      <c r="Q138" s="4">
        <v>-40232513</v>
      </c>
    </row>
    <row r="139" spans="1:17" x14ac:dyDescent="0.25">
      <c r="A139" s="2" t="s">
        <v>22</v>
      </c>
      <c r="B139" s="2" t="s">
        <v>18</v>
      </c>
      <c r="C139" s="3" t="s">
        <v>19</v>
      </c>
      <c r="D139" s="3">
        <v>2017</v>
      </c>
      <c r="E139" s="2" t="s">
        <v>20</v>
      </c>
      <c r="F139" s="4">
        <v>-4200214</v>
      </c>
      <c r="G139" s="4">
        <v>-3202859</v>
      </c>
      <c r="H139" s="4">
        <v>-3773718</v>
      </c>
      <c r="I139" s="4">
        <v>-3631480</v>
      </c>
      <c r="J139" s="4">
        <v>-2998975</v>
      </c>
      <c r="K139" s="4">
        <v>-3862374</v>
      </c>
      <c r="L139" s="4">
        <v>-4168148</v>
      </c>
      <c r="M139" s="4">
        <v>-2328089</v>
      </c>
      <c r="N139" s="4">
        <v>-4439610</v>
      </c>
      <c r="O139" s="4">
        <v>-2553968</v>
      </c>
      <c r="P139" s="4">
        <v>-3433607</v>
      </c>
      <c r="Q139" s="4">
        <v>-4346873</v>
      </c>
    </row>
    <row r="140" spans="1:17" x14ac:dyDescent="0.25">
      <c r="A140" s="2" t="s">
        <v>23</v>
      </c>
      <c r="B140" s="2" t="s">
        <v>18</v>
      </c>
      <c r="C140" s="3" t="s">
        <v>19</v>
      </c>
      <c r="D140" s="3">
        <v>2017</v>
      </c>
      <c r="E140" s="2" t="s">
        <v>20</v>
      </c>
      <c r="F140" s="4">
        <v>-9773658</v>
      </c>
      <c r="G140" s="4">
        <v>-7625235</v>
      </c>
      <c r="H140" s="4">
        <v>-9175082</v>
      </c>
      <c r="I140" s="4">
        <v>-10606715</v>
      </c>
      <c r="J140" s="4">
        <v>-7184780</v>
      </c>
      <c r="K140" s="4">
        <v>-8981143</v>
      </c>
      <c r="L140" s="4">
        <v>-11594344</v>
      </c>
      <c r="M140" s="4">
        <v>-6449339</v>
      </c>
      <c r="N140" s="4">
        <v>-11285602</v>
      </c>
      <c r="O140" s="4">
        <v>-6584691</v>
      </c>
      <c r="P140" s="4">
        <v>-8971630</v>
      </c>
      <c r="Q140" s="4">
        <v>-11594872</v>
      </c>
    </row>
    <row r="141" spans="1:17" x14ac:dyDescent="0.25">
      <c r="A141" s="2" t="s">
        <v>24</v>
      </c>
      <c r="B141" s="2" t="s">
        <v>18</v>
      </c>
      <c r="C141" s="3" t="s">
        <v>19</v>
      </c>
      <c r="D141" s="3">
        <v>2017</v>
      </c>
      <c r="E141" s="2" t="s">
        <v>20</v>
      </c>
      <c r="F141" s="4">
        <v>-1011934</v>
      </c>
      <c r="G141" s="4">
        <v>-681792</v>
      </c>
      <c r="H141" s="4">
        <v>-964632</v>
      </c>
      <c r="I141" s="4">
        <v>-1071676</v>
      </c>
      <c r="J141" s="4">
        <v>-618377</v>
      </c>
      <c r="K141" s="4">
        <v>-935846</v>
      </c>
      <c r="L141" s="4">
        <v>-1181022</v>
      </c>
      <c r="M141" s="4">
        <v>-585603</v>
      </c>
      <c r="N141" s="4">
        <v>-1064714</v>
      </c>
      <c r="O141" s="4">
        <v>-640750</v>
      </c>
      <c r="P141" s="4">
        <v>-863683</v>
      </c>
      <c r="Q141" s="4">
        <v>-1014103</v>
      </c>
    </row>
    <row r="142" spans="1:17" x14ac:dyDescent="0.25">
      <c r="A142" s="2" t="s">
        <v>25</v>
      </c>
      <c r="B142" s="2" t="s">
        <v>18</v>
      </c>
      <c r="C142" s="3" t="s">
        <v>19</v>
      </c>
      <c r="D142" s="3">
        <v>2017</v>
      </c>
      <c r="E142" s="2" t="s">
        <v>20</v>
      </c>
      <c r="F142" s="4">
        <v>-4172768</v>
      </c>
      <c r="G142" s="4">
        <v>-2645823</v>
      </c>
      <c r="H142" s="4">
        <v>-4323239</v>
      </c>
      <c r="I142" s="4">
        <v>-3683650</v>
      </c>
      <c r="J142" s="4">
        <v>-2610683</v>
      </c>
      <c r="K142" s="4">
        <v>-3792727</v>
      </c>
      <c r="L142" s="4">
        <v>-4293112</v>
      </c>
      <c r="M142" s="4">
        <v>-2846435</v>
      </c>
      <c r="N142" s="4">
        <v>-4283488</v>
      </c>
      <c r="O142" s="4">
        <v>-2423797</v>
      </c>
      <c r="P142" s="4">
        <v>-3357266</v>
      </c>
      <c r="Q142" s="4">
        <v>-4441468</v>
      </c>
    </row>
    <row r="143" spans="1:17" x14ac:dyDescent="0.25">
      <c r="A143" s="2" t="s">
        <v>26</v>
      </c>
      <c r="B143" s="2" t="s">
        <v>18</v>
      </c>
      <c r="C143" s="3" t="s">
        <v>19</v>
      </c>
      <c r="D143" s="3">
        <v>2017</v>
      </c>
      <c r="E143" s="2" t="s">
        <v>20</v>
      </c>
      <c r="F143" s="4">
        <v>-5202064</v>
      </c>
      <c r="G143" s="4">
        <v>-3712680</v>
      </c>
      <c r="H143" s="4">
        <v>-5671365</v>
      </c>
      <c r="I143" s="4">
        <v>-5347644</v>
      </c>
      <c r="J143" s="4">
        <v>-3808190</v>
      </c>
      <c r="K143" s="4">
        <v>-4711668</v>
      </c>
      <c r="L143" s="4">
        <v>-6016591</v>
      </c>
      <c r="M143" s="4">
        <v>-3209594</v>
      </c>
      <c r="N143" s="4">
        <v>-5650365</v>
      </c>
      <c r="O143" s="4">
        <v>-3478094</v>
      </c>
      <c r="P143" s="4">
        <v>-4533548</v>
      </c>
      <c r="Q143" s="4">
        <v>-5854118</v>
      </c>
    </row>
    <row r="144" spans="1:17" x14ac:dyDescent="0.25">
      <c r="A144" s="2" t="s">
        <v>27</v>
      </c>
      <c r="B144" s="2" t="s">
        <v>18</v>
      </c>
      <c r="C144" s="3" t="s">
        <v>19</v>
      </c>
      <c r="D144" s="3">
        <v>2017</v>
      </c>
      <c r="E144" s="2" t="s">
        <v>20</v>
      </c>
      <c r="F144" s="4">
        <v>-6815756</v>
      </c>
      <c r="G144" s="4">
        <v>-4840574</v>
      </c>
      <c r="H144" s="4">
        <v>-6818595</v>
      </c>
      <c r="I144" s="4">
        <v>-6537701</v>
      </c>
      <c r="J144" s="4">
        <v>-4506878</v>
      </c>
      <c r="K144" s="4">
        <v>-6673167</v>
      </c>
      <c r="L144" s="4">
        <v>-7844506</v>
      </c>
      <c r="M144" s="4">
        <v>-4267450</v>
      </c>
      <c r="N144" s="4">
        <v>-7389303</v>
      </c>
      <c r="O144" s="4">
        <v>-4761855</v>
      </c>
      <c r="P144" s="4">
        <v>-5368585</v>
      </c>
      <c r="Q144" s="4">
        <v>-7437361</v>
      </c>
    </row>
    <row r="145" spans="1:17" x14ac:dyDescent="0.25">
      <c r="A145" s="2" t="s">
        <v>28</v>
      </c>
      <c r="B145" s="2" t="s">
        <v>18</v>
      </c>
      <c r="C145" s="3" t="s">
        <v>19</v>
      </c>
      <c r="D145" s="3">
        <v>2017</v>
      </c>
      <c r="E145" s="2" t="s">
        <v>20</v>
      </c>
      <c r="F145" s="4">
        <v>-2126102</v>
      </c>
      <c r="G145" s="4">
        <v>-1571597</v>
      </c>
      <c r="H145" s="4">
        <v>-1909683</v>
      </c>
      <c r="I145" s="4">
        <v>-1950375</v>
      </c>
      <c r="J145" s="4">
        <v>-1267839</v>
      </c>
      <c r="K145" s="4">
        <v>-2206505</v>
      </c>
      <c r="L145" s="4">
        <v>-2311953</v>
      </c>
      <c r="M145" s="4">
        <v>-1337686</v>
      </c>
      <c r="N145" s="4">
        <v>-2110424</v>
      </c>
      <c r="O145" s="4">
        <v>-1215239</v>
      </c>
      <c r="P145" s="4">
        <v>-1688551</v>
      </c>
      <c r="Q145" s="4">
        <v>-2310478</v>
      </c>
    </row>
    <row r="146" spans="1:17" x14ac:dyDescent="0.25">
      <c r="A146" s="2" t="s">
        <v>17</v>
      </c>
      <c r="B146" s="2" t="s">
        <v>29</v>
      </c>
      <c r="C146" s="3" t="s">
        <v>19</v>
      </c>
      <c r="D146" s="3">
        <v>2017</v>
      </c>
      <c r="E146" s="2" t="s">
        <v>20</v>
      </c>
      <c r="F146" s="4">
        <v>21742743.599999998</v>
      </c>
      <c r="G146" s="4">
        <v>17304656.670000002</v>
      </c>
      <c r="H146" s="4">
        <v>23616378.240000002</v>
      </c>
      <c r="I146" s="4">
        <v>26264400.709999997</v>
      </c>
      <c r="J146" s="4">
        <v>14211778.43</v>
      </c>
      <c r="K146" s="4">
        <v>19720180.699999999</v>
      </c>
      <c r="L146" s="4">
        <v>19403121.400000002</v>
      </c>
      <c r="M146" s="4">
        <v>15043709.460000001</v>
      </c>
      <c r="N146" s="4">
        <v>25345965.690000001</v>
      </c>
      <c r="O146" s="4">
        <v>11352579.4</v>
      </c>
      <c r="P146" s="4">
        <v>19280361.879999999</v>
      </c>
      <c r="Q146" s="4">
        <v>27925153.480000004</v>
      </c>
    </row>
    <row r="147" spans="1:17" x14ac:dyDescent="0.25">
      <c r="A147" s="2" t="s">
        <v>21</v>
      </c>
      <c r="B147" s="2" t="s">
        <v>29</v>
      </c>
      <c r="C147" s="3" t="s">
        <v>19</v>
      </c>
      <c r="D147" s="3">
        <v>2017</v>
      </c>
      <c r="E147" s="2" t="s">
        <v>20</v>
      </c>
      <c r="F147" s="4">
        <v>-9733073</v>
      </c>
      <c r="G147" s="4">
        <v>-7319150</v>
      </c>
      <c r="H147" s="4">
        <v>-9538845</v>
      </c>
      <c r="I147" s="4">
        <v>-10780711</v>
      </c>
      <c r="J147" s="4">
        <v>-6715269</v>
      </c>
      <c r="K147" s="4">
        <v>-7919308</v>
      </c>
      <c r="L147" s="4">
        <v>-9007474</v>
      </c>
      <c r="M147" s="4">
        <v>-6627053</v>
      </c>
      <c r="N147" s="4">
        <v>-11225719</v>
      </c>
      <c r="O147" s="4">
        <v>-5419873</v>
      </c>
      <c r="P147" s="4">
        <v>-8415726</v>
      </c>
      <c r="Q147" s="4">
        <v>-11619625</v>
      </c>
    </row>
    <row r="148" spans="1:17" x14ac:dyDescent="0.25">
      <c r="A148" s="2" t="s">
        <v>22</v>
      </c>
      <c r="B148" s="2" t="s">
        <v>29</v>
      </c>
      <c r="C148" s="3" t="s">
        <v>19</v>
      </c>
      <c r="D148" s="3">
        <v>2017</v>
      </c>
      <c r="E148" s="2" t="s">
        <v>20</v>
      </c>
      <c r="F148" s="4">
        <v>-997908</v>
      </c>
      <c r="G148" s="4">
        <v>-722794</v>
      </c>
      <c r="H148" s="4">
        <v>-1156017</v>
      </c>
      <c r="I148" s="4">
        <v>-1160645</v>
      </c>
      <c r="J148" s="4">
        <v>-583037</v>
      </c>
      <c r="K148" s="4">
        <v>-890851</v>
      </c>
      <c r="L148" s="4">
        <v>-877624</v>
      </c>
      <c r="M148" s="4">
        <v>-615771</v>
      </c>
      <c r="N148" s="4">
        <v>-1070440</v>
      </c>
      <c r="O148" s="4">
        <v>-566381</v>
      </c>
      <c r="P148" s="4">
        <v>-923583</v>
      </c>
      <c r="Q148" s="4">
        <v>-1264328</v>
      </c>
    </row>
    <row r="149" spans="1:17" x14ac:dyDescent="0.25">
      <c r="A149" s="2" t="s">
        <v>23</v>
      </c>
      <c r="B149" s="2" t="s">
        <v>29</v>
      </c>
      <c r="C149" s="3" t="s">
        <v>19</v>
      </c>
      <c r="D149" s="3">
        <v>2017</v>
      </c>
      <c r="E149" s="2" t="s">
        <v>20</v>
      </c>
      <c r="F149" s="4">
        <v>-2275216</v>
      </c>
      <c r="G149" s="4">
        <v>-1900402</v>
      </c>
      <c r="H149" s="4">
        <v>-2684124</v>
      </c>
      <c r="I149" s="4">
        <v>-2725657</v>
      </c>
      <c r="J149" s="4">
        <v>-1725315</v>
      </c>
      <c r="K149" s="4">
        <v>-2308388</v>
      </c>
      <c r="L149" s="4">
        <v>-2313499</v>
      </c>
      <c r="M149" s="4">
        <v>-1869056</v>
      </c>
      <c r="N149" s="4">
        <v>-2612036</v>
      </c>
      <c r="O149" s="4">
        <v>-1255719</v>
      </c>
      <c r="P149" s="4">
        <v>-2164141</v>
      </c>
      <c r="Q149" s="4">
        <v>-3382499</v>
      </c>
    </row>
    <row r="150" spans="1:17" x14ac:dyDescent="0.25">
      <c r="A150" s="2" t="s">
        <v>24</v>
      </c>
      <c r="B150" s="2" t="s">
        <v>29</v>
      </c>
      <c r="C150" s="3" t="s">
        <v>19</v>
      </c>
      <c r="D150" s="3">
        <v>2017</v>
      </c>
      <c r="E150" s="2" t="s">
        <v>20</v>
      </c>
      <c r="F150" s="4">
        <v>-241370</v>
      </c>
      <c r="G150" s="4">
        <v>-201204</v>
      </c>
      <c r="H150" s="4">
        <v>-254089</v>
      </c>
      <c r="I150" s="4">
        <v>-316915</v>
      </c>
      <c r="J150" s="4">
        <v>-155835</v>
      </c>
      <c r="K150" s="4">
        <v>-207613</v>
      </c>
      <c r="L150" s="4">
        <v>-207549</v>
      </c>
      <c r="M150" s="4">
        <v>-168184</v>
      </c>
      <c r="N150" s="4">
        <v>-254264</v>
      </c>
      <c r="O150" s="4">
        <v>-130948</v>
      </c>
      <c r="P150" s="4">
        <v>-192816</v>
      </c>
      <c r="Q150" s="4">
        <v>-345557</v>
      </c>
    </row>
    <row r="151" spans="1:17" x14ac:dyDescent="0.25">
      <c r="A151" s="2" t="s">
        <v>25</v>
      </c>
      <c r="B151" s="2" t="s">
        <v>29</v>
      </c>
      <c r="C151" s="3" t="s">
        <v>19</v>
      </c>
      <c r="D151" s="3">
        <v>2017</v>
      </c>
      <c r="E151" s="2" t="s">
        <v>20</v>
      </c>
      <c r="F151" s="4">
        <v>-981507</v>
      </c>
      <c r="G151" s="4">
        <v>-800779</v>
      </c>
      <c r="H151" s="4">
        <v>-1036791</v>
      </c>
      <c r="I151" s="4">
        <v>-1126434</v>
      </c>
      <c r="J151" s="4">
        <v>-689387</v>
      </c>
      <c r="K151" s="4">
        <v>-851864</v>
      </c>
      <c r="L151" s="4">
        <v>-847534</v>
      </c>
      <c r="M151" s="4">
        <v>-648186</v>
      </c>
      <c r="N151" s="4">
        <v>-1181485</v>
      </c>
      <c r="O151" s="4">
        <v>-521786</v>
      </c>
      <c r="P151" s="4">
        <v>-908073</v>
      </c>
      <c r="Q151" s="4">
        <v>-1316006</v>
      </c>
    </row>
    <row r="152" spans="1:17" x14ac:dyDescent="0.25">
      <c r="A152" s="2" t="s">
        <v>26</v>
      </c>
      <c r="B152" s="2" t="s">
        <v>29</v>
      </c>
      <c r="C152" s="3" t="s">
        <v>19</v>
      </c>
      <c r="D152" s="3">
        <v>2017</v>
      </c>
      <c r="E152" s="2" t="s">
        <v>20</v>
      </c>
      <c r="F152" s="4">
        <v>-1260803</v>
      </c>
      <c r="G152" s="4">
        <v>-887301</v>
      </c>
      <c r="H152" s="4">
        <v>-1380264</v>
      </c>
      <c r="I152" s="4">
        <v>-1318077</v>
      </c>
      <c r="J152" s="4">
        <v>-739907</v>
      </c>
      <c r="K152" s="4">
        <v>-1082894</v>
      </c>
      <c r="L152" s="4">
        <v>-1002999</v>
      </c>
      <c r="M152" s="4">
        <v>-928770</v>
      </c>
      <c r="N152" s="4">
        <v>-1457766</v>
      </c>
      <c r="O152" s="4">
        <v>-689135</v>
      </c>
      <c r="P152" s="4">
        <v>-1121473</v>
      </c>
      <c r="Q152" s="4">
        <v>-1741924</v>
      </c>
    </row>
    <row r="153" spans="1:17" x14ac:dyDescent="0.25">
      <c r="A153" s="2" t="s">
        <v>27</v>
      </c>
      <c r="B153" s="2" t="s">
        <v>29</v>
      </c>
      <c r="C153" s="3" t="s">
        <v>19</v>
      </c>
      <c r="D153" s="3">
        <v>2017</v>
      </c>
      <c r="E153" s="2" t="s">
        <v>20</v>
      </c>
      <c r="F153" s="4">
        <v>-1775770</v>
      </c>
      <c r="G153" s="4">
        <v>-1442574</v>
      </c>
      <c r="H153" s="4">
        <v>-1726011</v>
      </c>
      <c r="I153" s="4">
        <v>-2270737</v>
      </c>
      <c r="J153" s="4">
        <v>-1088722</v>
      </c>
      <c r="K153" s="4">
        <v>-1586631</v>
      </c>
      <c r="L153" s="4">
        <v>-1464615</v>
      </c>
      <c r="M153" s="4">
        <v>-1067050</v>
      </c>
      <c r="N153" s="4">
        <v>-2213537</v>
      </c>
      <c r="O153" s="4">
        <v>-960228</v>
      </c>
      <c r="P153" s="4">
        <v>-1352565</v>
      </c>
      <c r="Q153" s="4">
        <v>-2173270</v>
      </c>
    </row>
    <row r="154" spans="1:17" x14ac:dyDescent="0.25">
      <c r="A154" s="2" t="s">
        <v>28</v>
      </c>
      <c r="B154" s="2" t="s">
        <v>29</v>
      </c>
      <c r="C154" s="3" t="s">
        <v>19</v>
      </c>
      <c r="D154" s="3">
        <v>2017</v>
      </c>
      <c r="E154" s="2" t="s">
        <v>20</v>
      </c>
      <c r="F154" s="4">
        <v>-483691</v>
      </c>
      <c r="G154" s="4">
        <v>-372543</v>
      </c>
      <c r="H154" s="4">
        <v>-545725</v>
      </c>
      <c r="I154" s="4">
        <v>-535319</v>
      </c>
      <c r="J154" s="4">
        <v>-297206</v>
      </c>
      <c r="K154" s="4">
        <v>-401618</v>
      </c>
      <c r="L154" s="4">
        <v>-417457</v>
      </c>
      <c r="M154" s="4">
        <v>-362171</v>
      </c>
      <c r="N154" s="4">
        <v>-556569</v>
      </c>
      <c r="O154" s="4">
        <v>-247191</v>
      </c>
      <c r="P154" s="4">
        <v>-397019</v>
      </c>
      <c r="Q154" s="4">
        <v>-605393</v>
      </c>
    </row>
    <row r="155" spans="1:17" x14ac:dyDescent="0.25">
      <c r="A155" s="2" t="s">
        <v>17</v>
      </c>
      <c r="B155" s="2" t="s">
        <v>30</v>
      </c>
      <c r="C155" s="3" t="s">
        <v>19</v>
      </c>
      <c r="D155" s="3">
        <v>2017</v>
      </c>
      <c r="E155" s="2" t="s">
        <v>20</v>
      </c>
      <c r="F155" s="4">
        <v>35331958.350000001</v>
      </c>
      <c r="G155" s="4">
        <v>24354701.98</v>
      </c>
      <c r="H155" s="4">
        <v>33607922.880000003</v>
      </c>
      <c r="I155" s="4">
        <v>36226759.600000001</v>
      </c>
      <c r="J155" s="4">
        <v>22862426.169999998</v>
      </c>
      <c r="K155" s="4">
        <v>33165758.449999999</v>
      </c>
      <c r="L155" s="4">
        <v>38806242.800000004</v>
      </c>
      <c r="M155" s="4">
        <v>17358126.300000001</v>
      </c>
      <c r="N155" s="4">
        <v>29100923.57</v>
      </c>
      <c r="O155" s="4">
        <v>19299384.98</v>
      </c>
      <c r="P155" s="4">
        <v>26695885.68</v>
      </c>
      <c r="Q155" s="4">
        <v>31914461.120000001</v>
      </c>
    </row>
    <row r="156" spans="1:17" x14ac:dyDescent="0.25">
      <c r="A156" s="2" t="s">
        <v>21</v>
      </c>
      <c r="B156" s="2" t="s">
        <v>30</v>
      </c>
      <c r="C156" s="3" t="s">
        <v>19</v>
      </c>
      <c r="D156" s="3">
        <v>2017</v>
      </c>
      <c r="E156" s="2" t="s">
        <v>20</v>
      </c>
      <c r="F156" s="4">
        <v>-14981390</v>
      </c>
      <c r="G156" s="4">
        <v>-11768480</v>
      </c>
      <c r="H156" s="4">
        <v>-13481513</v>
      </c>
      <c r="I156" s="4">
        <v>-15681576</v>
      </c>
      <c r="J156" s="4">
        <v>-10257861</v>
      </c>
      <c r="K156" s="4">
        <v>-14264605</v>
      </c>
      <c r="L156" s="4">
        <v>-19353821</v>
      </c>
      <c r="M156" s="4">
        <v>-8653531</v>
      </c>
      <c r="N156" s="4">
        <v>-13737554</v>
      </c>
      <c r="O156" s="4">
        <v>-7848305</v>
      </c>
      <c r="P156" s="4">
        <v>-11711526</v>
      </c>
      <c r="Q156" s="4">
        <v>-15747097</v>
      </c>
    </row>
    <row r="157" spans="1:17" x14ac:dyDescent="0.25">
      <c r="A157" s="2" t="s">
        <v>22</v>
      </c>
      <c r="B157" s="2" t="s">
        <v>30</v>
      </c>
      <c r="C157" s="3" t="s">
        <v>19</v>
      </c>
      <c r="D157" s="3">
        <v>2017</v>
      </c>
      <c r="E157" s="2" t="s">
        <v>20</v>
      </c>
      <c r="F157" s="4">
        <v>-1587761</v>
      </c>
      <c r="G157" s="4">
        <v>-1170710</v>
      </c>
      <c r="H157" s="4">
        <v>-1624574</v>
      </c>
      <c r="I157" s="4">
        <v>-1691834</v>
      </c>
      <c r="J157" s="4">
        <v>-1049741</v>
      </c>
      <c r="K157" s="4">
        <v>-1359614</v>
      </c>
      <c r="L157" s="4">
        <v>-1758131</v>
      </c>
      <c r="M157" s="4">
        <v>-711793</v>
      </c>
      <c r="N157" s="4">
        <v>-1388918</v>
      </c>
      <c r="O157" s="4">
        <v>-779205</v>
      </c>
      <c r="P157" s="4">
        <v>-1144606</v>
      </c>
      <c r="Q157" s="4">
        <v>-1522730</v>
      </c>
    </row>
    <row r="158" spans="1:17" x14ac:dyDescent="0.25">
      <c r="A158" s="2" t="s">
        <v>23</v>
      </c>
      <c r="B158" s="2" t="s">
        <v>30</v>
      </c>
      <c r="C158" s="3" t="s">
        <v>19</v>
      </c>
      <c r="D158" s="3">
        <v>2017</v>
      </c>
      <c r="E158" s="2" t="s">
        <v>20</v>
      </c>
      <c r="F158" s="4">
        <v>-4033118</v>
      </c>
      <c r="G158" s="4">
        <v>-2804073</v>
      </c>
      <c r="H158" s="4">
        <v>-4114440</v>
      </c>
      <c r="I158" s="4">
        <v>-4458834</v>
      </c>
      <c r="J158" s="4">
        <v>-2464577</v>
      </c>
      <c r="K158" s="4">
        <v>-3718795</v>
      </c>
      <c r="L158" s="4">
        <v>-4094125</v>
      </c>
      <c r="M158" s="4">
        <v>-1938707</v>
      </c>
      <c r="N158" s="4">
        <v>-3630932</v>
      </c>
      <c r="O158" s="4">
        <v>-1950807</v>
      </c>
      <c r="P158" s="4">
        <v>-2705544</v>
      </c>
      <c r="Q158" s="4">
        <v>-3793540</v>
      </c>
    </row>
    <row r="159" spans="1:17" x14ac:dyDescent="0.25">
      <c r="A159" s="2" t="s">
        <v>24</v>
      </c>
      <c r="B159" s="2" t="s">
        <v>30</v>
      </c>
      <c r="C159" s="3" t="s">
        <v>19</v>
      </c>
      <c r="D159" s="3">
        <v>2017</v>
      </c>
      <c r="E159" s="2" t="s">
        <v>20</v>
      </c>
      <c r="F159" s="4">
        <v>-398121</v>
      </c>
      <c r="G159" s="4">
        <v>-274894</v>
      </c>
      <c r="H159" s="4">
        <v>-376456</v>
      </c>
      <c r="I159" s="4">
        <v>-391528</v>
      </c>
      <c r="J159" s="4">
        <v>-237490</v>
      </c>
      <c r="K159" s="4">
        <v>-368441</v>
      </c>
      <c r="L159" s="4">
        <v>-448153</v>
      </c>
      <c r="M159" s="4">
        <v>-216891</v>
      </c>
      <c r="N159" s="4">
        <v>-307907</v>
      </c>
      <c r="O159" s="4">
        <v>-218441</v>
      </c>
      <c r="P159" s="4">
        <v>-324610</v>
      </c>
      <c r="Q159" s="4">
        <v>-329602</v>
      </c>
    </row>
    <row r="160" spans="1:17" x14ac:dyDescent="0.25">
      <c r="A160" s="2" t="s">
        <v>25</v>
      </c>
      <c r="B160" s="2" t="s">
        <v>30</v>
      </c>
      <c r="C160" s="3" t="s">
        <v>19</v>
      </c>
      <c r="D160" s="3">
        <v>2017</v>
      </c>
      <c r="E160" s="2" t="s">
        <v>20</v>
      </c>
      <c r="F160" s="4">
        <v>-1635112</v>
      </c>
      <c r="G160" s="4">
        <v>-1019814</v>
      </c>
      <c r="H160" s="4">
        <v>-1426689</v>
      </c>
      <c r="I160" s="4">
        <v>-1679837</v>
      </c>
      <c r="J160" s="4">
        <v>-1135315</v>
      </c>
      <c r="K160" s="4">
        <v>-1541375</v>
      </c>
      <c r="L160" s="4">
        <v>-1814752</v>
      </c>
      <c r="M160" s="4">
        <v>-836674</v>
      </c>
      <c r="N160" s="4">
        <v>-1253636</v>
      </c>
      <c r="O160" s="4">
        <v>-853717</v>
      </c>
      <c r="P160" s="4">
        <v>-1294484</v>
      </c>
      <c r="Q160" s="4">
        <v>-1425518</v>
      </c>
    </row>
    <row r="161" spans="1:17" x14ac:dyDescent="0.25">
      <c r="A161" s="2" t="s">
        <v>26</v>
      </c>
      <c r="B161" s="2" t="s">
        <v>30</v>
      </c>
      <c r="C161" s="3" t="s">
        <v>19</v>
      </c>
      <c r="D161" s="3">
        <v>2017</v>
      </c>
      <c r="E161" s="2" t="s">
        <v>20</v>
      </c>
      <c r="F161" s="4">
        <v>-1927676</v>
      </c>
      <c r="G161" s="4">
        <v>-1328400</v>
      </c>
      <c r="H161" s="4">
        <v>-2069551</v>
      </c>
      <c r="I161" s="4">
        <v>-1887355</v>
      </c>
      <c r="J161" s="4">
        <v>-1156009</v>
      </c>
      <c r="K161" s="4">
        <v>-1784928</v>
      </c>
      <c r="L161" s="4">
        <v>-2248306</v>
      </c>
      <c r="M161" s="4">
        <v>-910768</v>
      </c>
      <c r="N161" s="4">
        <v>-1580888</v>
      </c>
      <c r="O161" s="4">
        <v>-1158277</v>
      </c>
      <c r="P161" s="4">
        <v>-1560426</v>
      </c>
      <c r="Q161" s="4">
        <v>-1837473</v>
      </c>
    </row>
    <row r="162" spans="1:17" x14ac:dyDescent="0.25">
      <c r="A162" s="2" t="s">
        <v>27</v>
      </c>
      <c r="B162" s="2" t="s">
        <v>30</v>
      </c>
      <c r="C162" s="3" t="s">
        <v>19</v>
      </c>
      <c r="D162" s="3">
        <v>2017</v>
      </c>
      <c r="E162" s="2" t="s">
        <v>20</v>
      </c>
      <c r="F162" s="4">
        <v>-3044114</v>
      </c>
      <c r="G162" s="4">
        <v>-1819545</v>
      </c>
      <c r="H162" s="4">
        <v>-2617322</v>
      </c>
      <c r="I162" s="4">
        <v>-2755287</v>
      </c>
      <c r="J162" s="4">
        <v>-1805785</v>
      </c>
      <c r="K162" s="4">
        <v>-2873587</v>
      </c>
      <c r="L162" s="4">
        <v>-2847737</v>
      </c>
      <c r="M162" s="4">
        <v>-1476154</v>
      </c>
      <c r="N162" s="4">
        <v>-2221842</v>
      </c>
      <c r="O162" s="4">
        <v>-1549413</v>
      </c>
      <c r="P162" s="4">
        <v>-2203496</v>
      </c>
      <c r="Q162" s="4">
        <v>-2541935</v>
      </c>
    </row>
    <row r="163" spans="1:17" x14ac:dyDescent="0.25">
      <c r="A163" s="2" t="s">
        <v>28</v>
      </c>
      <c r="B163" s="2" t="s">
        <v>30</v>
      </c>
      <c r="C163" s="3" t="s">
        <v>19</v>
      </c>
      <c r="D163" s="3">
        <v>2017</v>
      </c>
      <c r="E163" s="2" t="s">
        <v>20</v>
      </c>
      <c r="F163" s="4">
        <v>-776342</v>
      </c>
      <c r="G163" s="4">
        <v>-495765</v>
      </c>
      <c r="H163" s="4">
        <v>-711063</v>
      </c>
      <c r="I163" s="4">
        <v>-748765</v>
      </c>
      <c r="J163" s="4">
        <v>-469993</v>
      </c>
      <c r="K163" s="4">
        <v>-773003</v>
      </c>
      <c r="L163" s="4">
        <v>-859144</v>
      </c>
      <c r="M163" s="4">
        <v>-386918</v>
      </c>
      <c r="N163" s="4">
        <v>-662455</v>
      </c>
      <c r="O163" s="4">
        <v>-414101</v>
      </c>
      <c r="P163" s="4">
        <v>-546738</v>
      </c>
      <c r="Q163" s="4">
        <v>-757113</v>
      </c>
    </row>
    <row r="164" spans="1:17" x14ac:dyDescent="0.25">
      <c r="A164" s="2" t="s">
        <v>17</v>
      </c>
      <c r="B164" s="2" t="s">
        <v>18</v>
      </c>
      <c r="C164" s="3" t="s">
        <v>19</v>
      </c>
      <c r="D164" s="3">
        <v>2018</v>
      </c>
      <c r="E164" s="2" t="s">
        <v>20</v>
      </c>
      <c r="F164" s="4">
        <v>66435319</v>
      </c>
      <c r="G164" s="4">
        <v>60115140</v>
      </c>
      <c r="H164" s="4">
        <v>90236987</v>
      </c>
      <c r="I164" s="4">
        <v>54994813</v>
      </c>
      <c r="J164" s="4">
        <v>77231074</v>
      </c>
      <c r="K164" s="4">
        <v>97709573</v>
      </c>
      <c r="L164" s="4">
        <v>64318085</v>
      </c>
      <c r="M164" s="4">
        <v>79972600</v>
      </c>
      <c r="N164" s="4">
        <v>62710249</v>
      </c>
      <c r="O164" s="4">
        <v>73998780</v>
      </c>
      <c r="P164" s="4">
        <v>82673488</v>
      </c>
      <c r="Q164" s="4">
        <v>70499145</v>
      </c>
    </row>
    <row r="165" spans="1:17" x14ac:dyDescent="0.25">
      <c r="A165" s="2" t="s">
        <v>21</v>
      </c>
      <c r="B165" s="2" t="s">
        <v>18</v>
      </c>
      <c r="C165" s="3" t="s">
        <v>19</v>
      </c>
      <c r="D165" s="3">
        <v>2018</v>
      </c>
      <c r="E165" s="2" t="s">
        <v>20</v>
      </c>
      <c r="F165" s="4">
        <v>-27104860</v>
      </c>
      <c r="G165" s="4">
        <v>-25436907</v>
      </c>
      <c r="H165" s="4">
        <v>-38384450</v>
      </c>
      <c r="I165" s="4">
        <v>-23720725</v>
      </c>
      <c r="J165" s="4">
        <v>-36998377</v>
      </c>
      <c r="K165" s="4">
        <v>-46943978</v>
      </c>
      <c r="L165" s="4">
        <v>-31836477</v>
      </c>
      <c r="M165" s="4">
        <v>-36494840</v>
      </c>
      <c r="N165" s="4">
        <v>-29353102</v>
      </c>
      <c r="O165" s="4">
        <v>-35974519</v>
      </c>
      <c r="P165" s="4">
        <v>-40171071</v>
      </c>
      <c r="Q165" s="4">
        <v>-30494072</v>
      </c>
    </row>
    <row r="166" spans="1:17" x14ac:dyDescent="0.25">
      <c r="A166" s="2" t="s">
        <v>22</v>
      </c>
      <c r="B166" s="2" t="s">
        <v>18</v>
      </c>
      <c r="C166" s="3" t="s">
        <v>19</v>
      </c>
      <c r="D166" s="3">
        <v>2018</v>
      </c>
      <c r="E166" s="2" t="s">
        <v>20</v>
      </c>
      <c r="F166" s="4">
        <v>-2713289</v>
      </c>
      <c r="G166" s="4">
        <v>-2643762</v>
      </c>
      <c r="H166" s="4">
        <v>-4018302</v>
      </c>
      <c r="I166" s="4">
        <v>-2737615</v>
      </c>
      <c r="J166" s="4">
        <v>-3424073</v>
      </c>
      <c r="K166" s="4">
        <v>-4573850</v>
      </c>
      <c r="L166" s="4">
        <v>-2772432</v>
      </c>
      <c r="M166" s="4">
        <v>-3672921</v>
      </c>
      <c r="N166" s="4">
        <v>-2644431</v>
      </c>
      <c r="O166" s="4">
        <v>-3537843</v>
      </c>
      <c r="P166" s="4">
        <v>-4098546</v>
      </c>
      <c r="Q166" s="4">
        <v>-3359690</v>
      </c>
    </row>
    <row r="167" spans="1:17" x14ac:dyDescent="0.25">
      <c r="A167" s="2" t="s">
        <v>23</v>
      </c>
      <c r="B167" s="2" t="s">
        <v>18</v>
      </c>
      <c r="C167" s="3" t="s">
        <v>19</v>
      </c>
      <c r="D167" s="3">
        <v>2018</v>
      </c>
      <c r="E167" s="2" t="s">
        <v>20</v>
      </c>
      <c r="F167" s="4">
        <v>-8280603</v>
      </c>
      <c r="G167" s="4">
        <v>-6867597</v>
      </c>
      <c r="H167" s="4">
        <v>-10628214</v>
      </c>
      <c r="I167" s="4">
        <v>-6468370</v>
      </c>
      <c r="J167" s="4">
        <v>-8682088</v>
      </c>
      <c r="K167" s="4">
        <v>-11568082</v>
      </c>
      <c r="L167" s="4">
        <v>-7856495</v>
      </c>
      <c r="M167" s="4">
        <v>-8885299</v>
      </c>
      <c r="N167" s="4">
        <v>-6676267</v>
      </c>
      <c r="O167" s="4">
        <v>-8373131</v>
      </c>
      <c r="P167" s="4">
        <v>-8920804</v>
      </c>
      <c r="Q167" s="4">
        <v>-8578713</v>
      </c>
    </row>
    <row r="168" spans="1:17" x14ac:dyDescent="0.25">
      <c r="A168" s="2" t="s">
        <v>24</v>
      </c>
      <c r="B168" s="2" t="s">
        <v>18</v>
      </c>
      <c r="C168" s="3" t="s">
        <v>19</v>
      </c>
      <c r="D168" s="3">
        <v>2018</v>
      </c>
      <c r="E168" s="2" t="s">
        <v>20</v>
      </c>
      <c r="F168" s="4">
        <v>-761347</v>
      </c>
      <c r="G168" s="4">
        <v>-628778</v>
      </c>
      <c r="H168" s="4">
        <v>-1073369</v>
      </c>
      <c r="I168" s="4">
        <v>-560203</v>
      </c>
      <c r="J168" s="4">
        <v>-871981</v>
      </c>
      <c r="K168" s="4">
        <v>-1080688</v>
      </c>
      <c r="L168" s="4">
        <v>-688880</v>
      </c>
      <c r="M168" s="4">
        <v>-947587</v>
      </c>
      <c r="N168" s="4">
        <v>-676254</v>
      </c>
      <c r="O168" s="4">
        <v>-923896</v>
      </c>
      <c r="P168" s="4">
        <v>-962429</v>
      </c>
      <c r="Q168" s="4">
        <v>-855002</v>
      </c>
    </row>
    <row r="169" spans="1:17" x14ac:dyDescent="0.25">
      <c r="A169" s="2" t="s">
        <v>25</v>
      </c>
      <c r="B169" s="2" t="s">
        <v>18</v>
      </c>
      <c r="C169" s="3" t="s">
        <v>19</v>
      </c>
      <c r="D169" s="3">
        <v>2018</v>
      </c>
      <c r="E169" s="2" t="s">
        <v>20</v>
      </c>
      <c r="F169" s="4">
        <v>-3297070</v>
      </c>
      <c r="G169" s="4">
        <v>-2664533</v>
      </c>
      <c r="H169" s="4">
        <v>-3735439</v>
      </c>
      <c r="I169" s="4">
        <v>-2501090</v>
      </c>
      <c r="J169" s="4">
        <v>-3836860</v>
      </c>
      <c r="K169" s="4">
        <v>-4417304</v>
      </c>
      <c r="L169" s="4">
        <v>-2616145</v>
      </c>
      <c r="M169" s="4">
        <v>-3898946</v>
      </c>
      <c r="N169" s="4">
        <v>-2650136</v>
      </c>
      <c r="O169" s="4">
        <v>-3476472</v>
      </c>
      <c r="P169" s="4">
        <v>-3736829</v>
      </c>
      <c r="Q169" s="4">
        <v>-3209049</v>
      </c>
    </row>
    <row r="170" spans="1:17" x14ac:dyDescent="0.25">
      <c r="A170" s="2" t="s">
        <v>26</v>
      </c>
      <c r="B170" s="2" t="s">
        <v>18</v>
      </c>
      <c r="C170" s="3" t="s">
        <v>19</v>
      </c>
      <c r="D170" s="3">
        <v>2018</v>
      </c>
      <c r="E170" s="2" t="s">
        <v>20</v>
      </c>
      <c r="F170" s="4">
        <v>-3652403</v>
      </c>
      <c r="G170" s="4">
        <v>-3552663</v>
      </c>
      <c r="H170" s="4">
        <v>-5623204</v>
      </c>
      <c r="I170" s="4">
        <v>-3054682</v>
      </c>
      <c r="J170" s="4">
        <v>-4799777</v>
      </c>
      <c r="K170" s="4">
        <v>-5403494</v>
      </c>
      <c r="L170" s="4">
        <v>-3641178</v>
      </c>
      <c r="M170" s="4">
        <v>-4648622</v>
      </c>
      <c r="N170" s="4">
        <v>-3871484</v>
      </c>
      <c r="O170" s="4">
        <v>-4221212</v>
      </c>
      <c r="P170" s="4">
        <v>-4985822</v>
      </c>
      <c r="Q170" s="4">
        <v>-4096376</v>
      </c>
    </row>
    <row r="171" spans="1:17" x14ac:dyDescent="0.25">
      <c r="A171" s="2" t="s">
        <v>27</v>
      </c>
      <c r="B171" s="2" t="s">
        <v>18</v>
      </c>
      <c r="C171" s="3" t="s">
        <v>19</v>
      </c>
      <c r="D171" s="3">
        <v>2018</v>
      </c>
      <c r="E171" s="2" t="s">
        <v>20</v>
      </c>
      <c r="F171" s="4">
        <v>-5091475</v>
      </c>
      <c r="G171" s="4">
        <v>-4367071</v>
      </c>
      <c r="H171" s="4">
        <v>-6833347</v>
      </c>
      <c r="I171" s="4">
        <v>-4733816</v>
      </c>
      <c r="J171" s="4">
        <v>-5744222</v>
      </c>
      <c r="K171" s="4">
        <v>-6903913</v>
      </c>
      <c r="L171" s="4">
        <v>-4696016</v>
      </c>
      <c r="M171" s="4">
        <v>-6896595</v>
      </c>
      <c r="N171" s="4">
        <v>-5081194</v>
      </c>
      <c r="O171" s="4">
        <v>-5804680</v>
      </c>
      <c r="P171" s="4">
        <v>-6640954</v>
      </c>
      <c r="Q171" s="4">
        <v>-5266263</v>
      </c>
    </row>
    <row r="172" spans="1:17" x14ac:dyDescent="0.25">
      <c r="A172" s="2" t="s">
        <v>28</v>
      </c>
      <c r="B172" s="2" t="s">
        <v>18</v>
      </c>
      <c r="C172" s="3" t="s">
        <v>19</v>
      </c>
      <c r="D172" s="3">
        <v>2018</v>
      </c>
      <c r="E172" s="2" t="s">
        <v>20</v>
      </c>
      <c r="F172" s="4">
        <v>-1645124</v>
      </c>
      <c r="G172" s="4">
        <v>-1278801</v>
      </c>
      <c r="H172" s="4">
        <v>-2131484</v>
      </c>
      <c r="I172" s="4">
        <v>-1100717</v>
      </c>
      <c r="J172" s="4">
        <v>-1826309</v>
      </c>
      <c r="K172" s="4">
        <v>-2015110</v>
      </c>
      <c r="L172" s="4">
        <v>-1398743</v>
      </c>
      <c r="M172" s="4">
        <v>-1918888</v>
      </c>
      <c r="N172" s="4">
        <v>-1344274</v>
      </c>
      <c r="O172" s="4">
        <v>-1671309</v>
      </c>
      <c r="P172" s="4">
        <v>-1653663</v>
      </c>
      <c r="Q172" s="4">
        <v>-1643350</v>
      </c>
    </row>
    <row r="173" spans="1:17" x14ac:dyDescent="0.25">
      <c r="A173" s="2" t="s">
        <v>17</v>
      </c>
      <c r="B173" s="2" t="s">
        <v>29</v>
      </c>
      <c r="C173" s="3" t="s">
        <v>19</v>
      </c>
      <c r="D173" s="3">
        <v>2018</v>
      </c>
      <c r="E173" s="2" t="s">
        <v>20</v>
      </c>
      <c r="F173" s="4">
        <v>16608829.75</v>
      </c>
      <c r="G173" s="4">
        <v>16832239.200000003</v>
      </c>
      <c r="H173" s="4">
        <v>25266356.360000003</v>
      </c>
      <c r="I173" s="4">
        <v>10998962.600000001</v>
      </c>
      <c r="J173" s="4">
        <v>16990836.280000001</v>
      </c>
      <c r="K173" s="4">
        <v>25404488.98</v>
      </c>
      <c r="L173" s="4">
        <v>14149978.699999999</v>
      </c>
      <c r="M173" s="4">
        <v>23991780</v>
      </c>
      <c r="N173" s="4">
        <v>16304664.74</v>
      </c>
      <c r="O173" s="4">
        <v>19979670.600000001</v>
      </c>
      <c r="P173" s="4">
        <v>23148576.640000001</v>
      </c>
      <c r="Q173" s="4">
        <v>19739760.600000001</v>
      </c>
    </row>
    <row r="174" spans="1:17" x14ac:dyDescent="0.25">
      <c r="A174" s="2" t="s">
        <v>21</v>
      </c>
      <c r="B174" s="2" t="s">
        <v>29</v>
      </c>
      <c r="C174" s="3" t="s">
        <v>19</v>
      </c>
      <c r="D174" s="3">
        <v>2018</v>
      </c>
      <c r="E174" s="2" t="s">
        <v>20</v>
      </c>
      <c r="F174" s="4">
        <v>-8236344</v>
      </c>
      <c r="G174" s="4">
        <v>-8042610</v>
      </c>
      <c r="H174" s="4">
        <v>-12117107</v>
      </c>
      <c r="I174" s="4">
        <v>-4675346</v>
      </c>
      <c r="J174" s="4">
        <v>-7100562</v>
      </c>
      <c r="K174" s="4">
        <v>-12588151</v>
      </c>
      <c r="L174" s="4">
        <v>-6704128</v>
      </c>
      <c r="M174" s="4">
        <v>-9779210</v>
      </c>
      <c r="N174" s="4">
        <v>-6610140</v>
      </c>
      <c r="O174" s="4">
        <v>-8562162</v>
      </c>
      <c r="P174" s="4">
        <v>-10079814</v>
      </c>
      <c r="Q174" s="4">
        <v>-9396643</v>
      </c>
    </row>
    <row r="175" spans="1:17" x14ac:dyDescent="0.25">
      <c r="A175" s="2" t="s">
        <v>22</v>
      </c>
      <c r="B175" s="2" t="s">
        <v>29</v>
      </c>
      <c r="C175" s="3" t="s">
        <v>19</v>
      </c>
      <c r="D175" s="3">
        <v>2018</v>
      </c>
      <c r="E175" s="2" t="s">
        <v>20</v>
      </c>
      <c r="F175" s="4">
        <v>-766208</v>
      </c>
      <c r="G175" s="4">
        <v>-784700</v>
      </c>
      <c r="H175" s="4">
        <v>-1035635</v>
      </c>
      <c r="I175" s="4">
        <v>-524075</v>
      </c>
      <c r="J175" s="4">
        <v>-787515</v>
      </c>
      <c r="K175" s="4">
        <v>-1019983</v>
      </c>
      <c r="L175" s="4">
        <v>-649211</v>
      </c>
      <c r="M175" s="4">
        <v>-1055240</v>
      </c>
      <c r="N175" s="4">
        <v>-806585</v>
      </c>
      <c r="O175" s="4">
        <v>-868806</v>
      </c>
      <c r="P175" s="4">
        <v>-1036773</v>
      </c>
      <c r="Q175" s="4">
        <v>-865246</v>
      </c>
    </row>
    <row r="176" spans="1:17" x14ac:dyDescent="0.25">
      <c r="A176" s="2" t="s">
        <v>23</v>
      </c>
      <c r="B176" s="2" t="s">
        <v>29</v>
      </c>
      <c r="C176" s="3" t="s">
        <v>19</v>
      </c>
      <c r="D176" s="3">
        <v>2018</v>
      </c>
      <c r="E176" s="2" t="s">
        <v>20</v>
      </c>
      <c r="F176" s="4">
        <v>-1687861</v>
      </c>
      <c r="G176" s="4">
        <v>-1908906</v>
      </c>
      <c r="H176" s="4">
        <v>-3099461</v>
      </c>
      <c r="I176" s="4">
        <v>-1158181</v>
      </c>
      <c r="J176" s="4">
        <v>-2113347</v>
      </c>
      <c r="K176" s="4">
        <v>-3001777</v>
      </c>
      <c r="L176" s="4">
        <v>-1491212</v>
      </c>
      <c r="M176" s="4">
        <v>-2710528</v>
      </c>
      <c r="N176" s="4">
        <v>-1710242</v>
      </c>
      <c r="O176" s="4">
        <v>-2053307</v>
      </c>
      <c r="P176" s="4">
        <v>-2397887</v>
      </c>
      <c r="Q176" s="4">
        <v>-2075965</v>
      </c>
    </row>
    <row r="177" spans="1:17" x14ac:dyDescent="0.25">
      <c r="A177" s="2" t="s">
        <v>24</v>
      </c>
      <c r="B177" s="2" t="s">
        <v>29</v>
      </c>
      <c r="C177" s="3" t="s">
        <v>19</v>
      </c>
      <c r="D177" s="3">
        <v>2018</v>
      </c>
      <c r="E177" s="2" t="s">
        <v>20</v>
      </c>
      <c r="F177" s="4">
        <v>-178587</v>
      </c>
      <c r="G177" s="4">
        <v>-177141</v>
      </c>
      <c r="H177" s="4">
        <v>-265218</v>
      </c>
      <c r="I177" s="4">
        <v>-116156</v>
      </c>
      <c r="J177" s="4">
        <v>-182402</v>
      </c>
      <c r="K177" s="4">
        <v>-286611</v>
      </c>
      <c r="L177" s="4">
        <v>-172955</v>
      </c>
      <c r="M177" s="4">
        <v>-254330</v>
      </c>
      <c r="N177" s="4">
        <v>-201909</v>
      </c>
      <c r="O177" s="4">
        <v>-219276</v>
      </c>
      <c r="P177" s="4">
        <v>-272949</v>
      </c>
      <c r="Q177" s="4">
        <v>-226471</v>
      </c>
    </row>
    <row r="178" spans="1:17" x14ac:dyDescent="0.25">
      <c r="A178" s="2" t="s">
        <v>25</v>
      </c>
      <c r="B178" s="2" t="s">
        <v>29</v>
      </c>
      <c r="C178" s="3" t="s">
        <v>19</v>
      </c>
      <c r="D178" s="3">
        <v>2018</v>
      </c>
      <c r="E178" s="2" t="s">
        <v>20</v>
      </c>
      <c r="F178" s="4">
        <v>-822885</v>
      </c>
      <c r="G178" s="4">
        <v>-719356</v>
      </c>
      <c r="H178" s="4">
        <v>-1228124</v>
      </c>
      <c r="I178" s="4">
        <v>-506867</v>
      </c>
      <c r="J178" s="4">
        <v>-775835</v>
      </c>
      <c r="K178" s="4">
        <v>-1025959</v>
      </c>
      <c r="L178" s="4">
        <v>-702957</v>
      </c>
      <c r="M178" s="4">
        <v>-989842</v>
      </c>
      <c r="N178" s="4">
        <v>-748322</v>
      </c>
      <c r="O178" s="4">
        <v>-838544</v>
      </c>
      <c r="P178" s="4">
        <v>-1076008</v>
      </c>
      <c r="Q178" s="4">
        <v>-878808</v>
      </c>
    </row>
    <row r="179" spans="1:17" x14ac:dyDescent="0.25">
      <c r="A179" s="2" t="s">
        <v>26</v>
      </c>
      <c r="B179" s="2" t="s">
        <v>29</v>
      </c>
      <c r="C179" s="3" t="s">
        <v>19</v>
      </c>
      <c r="D179" s="3">
        <v>2018</v>
      </c>
      <c r="E179" s="2" t="s">
        <v>20</v>
      </c>
      <c r="F179" s="4">
        <v>-878445</v>
      </c>
      <c r="G179" s="4">
        <v>-1015003</v>
      </c>
      <c r="H179" s="4">
        <v>-1544184</v>
      </c>
      <c r="I179" s="4">
        <v>-624903</v>
      </c>
      <c r="J179" s="4">
        <v>-981395</v>
      </c>
      <c r="K179" s="4">
        <v>-1409322</v>
      </c>
      <c r="L179" s="4">
        <v>-769986</v>
      </c>
      <c r="M179" s="4">
        <v>-1360544</v>
      </c>
      <c r="N179" s="4">
        <v>-823428</v>
      </c>
      <c r="O179" s="4">
        <v>-1191494</v>
      </c>
      <c r="P179" s="4">
        <v>-1337302</v>
      </c>
      <c r="Q179" s="4">
        <v>-1224978</v>
      </c>
    </row>
    <row r="180" spans="1:17" x14ac:dyDescent="0.25">
      <c r="A180" s="2" t="s">
        <v>27</v>
      </c>
      <c r="B180" s="2" t="s">
        <v>29</v>
      </c>
      <c r="C180" s="3" t="s">
        <v>19</v>
      </c>
      <c r="D180" s="3">
        <v>2018</v>
      </c>
      <c r="E180" s="2" t="s">
        <v>20</v>
      </c>
      <c r="F180" s="4">
        <v>-1383309</v>
      </c>
      <c r="G180" s="4">
        <v>-1184231</v>
      </c>
      <c r="H180" s="4">
        <v>-2046108</v>
      </c>
      <c r="I180" s="4">
        <v>-895975</v>
      </c>
      <c r="J180" s="4">
        <v>-1219125</v>
      </c>
      <c r="K180" s="4">
        <v>-2071773</v>
      </c>
      <c r="L180" s="4">
        <v>-1049534</v>
      </c>
      <c r="M180" s="4">
        <v>-1731716</v>
      </c>
      <c r="N180" s="4">
        <v>-1319856</v>
      </c>
      <c r="O180" s="4">
        <v>-1570667</v>
      </c>
      <c r="P180" s="4">
        <v>-1745114</v>
      </c>
      <c r="Q180" s="4">
        <v>-1554713</v>
      </c>
    </row>
    <row r="181" spans="1:17" x14ac:dyDescent="0.25">
      <c r="A181" s="2" t="s">
        <v>28</v>
      </c>
      <c r="B181" s="2" t="s">
        <v>29</v>
      </c>
      <c r="C181" s="3" t="s">
        <v>19</v>
      </c>
      <c r="D181" s="3">
        <v>2018</v>
      </c>
      <c r="E181" s="2" t="s">
        <v>20</v>
      </c>
      <c r="F181" s="4">
        <v>-372008</v>
      </c>
      <c r="G181" s="4">
        <v>-360544</v>
      </c>
      <c r="H181" s="4">
        <v>-570065</v>
      </c>
      <c r="I181" s="4">
        <v>-262663</v>
      </c>
      <c r="J181" s="4">
        <v>-396364</v>
      </c>
      <c r="K181" s="4">
        <v>-550129</v>
      </c>
      <c r="L181" s="4">
        <v>-307493</v>
      </c>
      <c r="M181" s="4">
        <v>-531975</v>
      </c>
      <c r="N181" s="4">
        <v>-399869</v>
      </c>
      <c r="O181" s="4">
        <v>-436804</v>
      </c>
      <c r="P181" s="4">
        <v>-506081</v>
      </c>
      <c r="Q181" s="4">
        <v>-467366</v>
      </c>
    </row>
    <row r="182" spans="1:17" x14ac:dyDescent="0.25">
      <c r="A182" s="2" t="s">
        <v>17</v>
      </c>
      <c r="B182" s="2" t="s">
        <v>30</v>
      </c>
      <c r="C182" s="3" t="s">
        <v>19</v>
      </c>
      <c r="D182" s="3">
        <v>2018</v>
      </c>
      <c r="E182" s="2" t="s">
        <v>20</v>
      </c>
      <c r="F182" s="4">
        <v>22588008.460000001</v>
      </c>
      <c r="G182" s="4">
        <v>21641450.399999999</v>
      </c>
      <c r="H182" s="4">
        <v>27071096.099999998</v>
      </c>
      <c r="I182" s="4">
        <v>20348080.809999999</v>
      </c>
      <c r="J182" s="4">
        <v>30120118.859999999</v>
      </c>
      <c r="K182" s="4">
        <v>31267063.359999999</v>
      </c>
      <c r="L182" s="4">
        <v>23797691.449999999</v>
      </c>
      <c r="M182" s="4">
        <v>28790136</v>
      </c>
      <c r="N182" s="4">
        <v>23829894.620000001</v>
      </c>
      <c r="O182" s="4">
        <v>25899573</v>
      </c>
      <c r="P182" s="4">
        <v>33069395.200000003</v>
      </c>
      <c r="Q182" s="4">
        <v>26084683.649999999</v>
      </c>
    </row>
    <row r="183" spans="1:17" x14ac:dyDescent="0.25">
      <c r="A183" s="2" t="s">
        <v>21</v>
      </c>
      <c r="B183" s="2" t="s">
        <v>30</v>
      </c>
      <c r="C183" s="3" t="s">
        <v>19</v>
      </c>
      <c r="D183" s="3">
        <v>2018</v>
      </c>
      <c r="E183" s="2" t="s">
        <v>20</v>
      </c>
      <c r="F183" s="4">
        <v>-10265791</v>
      </c>
      <c r="G183" s="4">
        <v>-9595925</v>
      </c>
      <c r="H183" s="4">
        <v>-12320892</v>
      </c>
      <c r="I183" s="4">
        <v>-9627717</v>
      </c>
      <c r="J183" s="4">
        <v>-12962874</v>
      </c>
      <c r="K183" s="4">
        <v>-13064551</v>
      </c>
      <c r="L183" s="4">
        <v>-9571992</v>
      </c>
      <c r="M183" s="4">
        <v>-12221156</v>
      </c>
      <c r="N183" s="4">
        <v>-11418990</v>
      </c>
      <c r="O183" s="4">
        <v>-12077910</v>
      </c>
      <c r="P183" s="4">
        <v>-16179555</v>
      </c>
      <c r="Q183" s="4">
        <v>-10510360</v>
      </c>
    </row>
    <row r="184" spans="1:17" x14ac:dyDescent="0.25">
      <c r="A184" s="2" t="s">
        <v>22</v>
      </c>
      <c r="B184" s="2" t="s">
        <v>30</v>
      </c>
      <c r="C184" s="3" t="s">
        <v>19</v>
      </c>
      <c r="D184" s="3">
        <v>2018</v>
      </c>
      <c r="E184" s="2" t="s">
        <v>20</v>
      </c>
      <c r="F184" s="4">
        <v>-1109715</v>
      </c>
      <c r="G184" s="4">
        <v>-990616</v>
      </c>
      <c r="H184" s="4">
        <v>-1310557</v>
      </c>
      <c r="I184" s="4">
        <v>-982150</v>
      </c>
      <c r="J184" s="4">
        <v>-1364098</v>
      </c>
      <c r="K184" s="4">
        <v>-1391285</v>
      </c>
      <c r="L184" s="4">
        <v>-1187160</v>
      </c>
      <c r="M184" s="4">
        <v>-1378779</v>
      </c>
      <c r="N184" s="4">
        <v>-1128203</v>
      </c>
      <c r="O184" s="4">
        <v>-1221475</v>
      </c>
      <c r="P184" s="4">
        <v>-1462497</v>
      </c>
      <c r="Q184" s="4">
        <v>-1098303</v>
      </c>
    </row>
    <row r="185" spans="1:17" x14ac:dyDescent="0.25">
      <c r="A185" s="2" t="s">
        <v>23</v>
      </c>
      <c r="B185" s="2" t="s">
        <v>30</v>
      </c>
      <c r="C185" s="3" t="s">
        <v>19</v>
      </c>
      <c r="D185" s="3">
        <v>2018</v>
      </c>
      <c r="E185" s="2" t="s">
        <v>20</v>
      </c>
      <c r="F185" s="4">
        <v>-2815912</v>
      </c>
      <c r="G185" s="4">
        <v>-2488177</v>
      </c>
      <c r="H185" s="4">
        <v>-2965661</v>
      </c>
      <c r="I185" s="4">
        <v>-2283610</v>
      </c>
      <c r="J185" s="4">
        <v>-3049013</v>
      </c>
      <c r="K185" s="4">
        <v>-3229385</v>
      </c>
      <c r="L185" s="4">
        <v>-2723303</v>
      </c>
      <c r="M185" s="4">
        <v>-3347966</v>
      </c>
      <c r="N185" s="4">
        <v>-2808206</v>
      </c>
      <c r="O185" s="4">
        <v>-2898991</v>
      </c>
      <c r="P185" s="4">
        <v>-3824182</v>
      </c>
      <c r="Q185" s="4">
        <v>-3110761</v>
      </c>
    </row>
    <row r="186" spans="1:17" x14ac:dyDescent="0.25">
      <c r="A186" s="2" t="s">
        <v>24</v>
      </c>
      <c r="B186" s="2" t="s">
        <v>30</v>
      </c>
      <c r="C186" s="3" t="s">
        <v>19</v>
      </c>
      <c r="D186" s="3">
        <v>2018</v>
      </c>
      <c r="E186" s="2" t="s">
        <v>20</v>
      </c>
      <c r="F186" s="4">
        <v>-277101</v>
      </c>
      <c r="G186" s="4">
        <v>-268307</v>
      </c>
      <c r="H186" s="4">
        <v>-300695</v>
      </c>
      <c r="I186" s="4">
        <v>-226664</v>
      </c>
      <c r="J186" s="4">
        <v>-330688</v>
      </c>
      <c r="K186" s="4">
        <v>-356708</v>
      </c>
      <c r="L186" s="4">
        <v>-270129</v>
      </c>
      <c r="M186" s="4">
        <v>-330116</v>
      </c>
      <c r="N186" s="4">
        <v>-264694</v>
      </c>
      <c r="O186" s="4">
        <v>-268441</v>
      </c>
      <c r="P186" s="4">
        <v>-394967</v>
      </c>
      <c r="Q186" s="4">
        <v>-294530</v>
      </c>
    </row>
    <row r="187" spans="1:17" x14ac:dyDescent="0.25">
      <c r="A187" s="2" t="s">
        <v>25</v>
      </c>
      <c r="B187" s="2" t="s">
        <v>30</v>
      </c>
      <c r="C187" s="3" t="s">
        <v>19</v>
      </c>
      <c r="D187" s="3">
        <v>2018</v>
      </c>
      <c r="E187" s="2" t="s">
        <v>20</v>
      </c>
      <c r="F187" s="4">
        <v>-1046413</v>
      </c>
      <c r="G187" s="4">
        <v>-1064705</v>
      </c>
      <c r="H187" s="4">
        <v>-1317015</v>
      </c>
      <c r="I187" s="4">
        <v>-983951</v>
      </c>
      <c r="J187" s="4">
        <v>-1474255</v>
      </c>
      <c r="K187" s="4">
        <v>-1337033</v>
      </c>
      <c r="L187" s="4">
        <v>-1172106</v>
      </c>
      <c r="M187" s="4">
        <v>-1205747</v>
      </c>
      <c r="N187" s="4">
        <v>-1043533</v>
      </c>
      <c r="O187" s="4">
        <v>-1076071</v>
      </c>
      <c r="P187" s="4">
        <v>-1635486</v>
      </c>
      <c r="Q187" s="4">
        <v>-1206801</v>
      </c>
    </row>
    <row r="188" spans="1:17" x14ac:dyDescent="0.25">
      <c r="A188" s="2" t="s">
        <v>26</v>
      </c>
      <c r="B188" s="2" t="s">
        <v>30</v>
      </c>
      <c r="C188" s="3" t="s">
        <v>19</v>
      </c>
      <c r="D188" s="3">
        <v>2018</v>
      </c>
      <c r="E188" s="2" t="s">
        <v>20</v>
      </c>
      <c r="F188" s="4">
        <v>-1137395</v>
      </c>
      <c r="G188" s="4">
        <v>-1145692</v>
      </c>
      <c r="H188" s="4">
        <v>-1437771</v>
      </c>
      <c r="I188" s="4">
        <v>-1170661</v>
      </c>
      <c r="J188" s="4">
        <v>-1752088</v>
      </c>
      <c r="K188" s="4">
        <v>-1811436</v>
      </c>
      <c r="L188" s="4">
        <v>-1373270</v>
      </c>
      <c r="M188" s="4">
        <v>-1462352</v>
      </c>
      <c r="N188" s="4">
        <v>-1439071</v>
      </c>
      <c r="O188" s="4">
        <v>-1542875</v>
      </c>
      <c r="P188" s="4">
        <v>-1812241</v>
      </c>
      <c r="Q188" s="4">
        <v>-1339934</v>
      </c>
    </row>
    <row r="189" spans="1:17" x14ac:dyDescent="0.25">
      <c r="A189" s="2" t="s">
        <v>27</v>
      </c>
      <c r="B189" s="2" t="s">
        <v>30</v>
      </c>
      <c r="C189" s="3" t="s">
        <v>19</v>
      </c>
      <c r="D189" s="3">
        <v>2018</v>
      </c>
      <c r="E189" s="2" t="s">
        <v>20</v>
      </c>
      <c r="F189" s="4">
        <v>-1730428</v>
      </c>
      <c r="G189" s="4">
        <v>-1612677</v>
      </c>
      <c r="H189" s="4">
        <v>-2147516</v>
      </c>
      <c r="I189" s="4">
        <v>-1745476</v>
      </c>
      <c r="J189" s="4">
        <v>-2269548</v>
      </c>
      <c r="K189" s="4">
        <v>-2465032</v>
      </c>
      <c r="L189" s="4">
        <v>-1914360</v>
      </c>
      <c r="M189" s="4">
        <v>-2183078</v>
      </c>
      <c r="N189" s="4">
        <v>-1990329</v>
      </c>
      <c r="O189" s="4">
        <v>-1869047</v>
      </c>
      <c r="P189" s="4">
        <v>-2468988</v>
      </c>
      <c r="Q189" s="4">
        <v>-1921595</v>
      </c>
    </row>
    <row r="190" spans="1:17" x14ac:dyDescent="0.25">
      <c r="A190" s="2" t="s">
        <v>28</v>
      </c>
      <c r="B190" s="2" t="s">
        <v>30</v>
      </c>
      <c r="C190" s="3" t="s">
        <v>19</v>
      </c>
      <c r="D190" s="3">
        <v>2018</v>
      </c>
      <c r="E190" s="2" t="s">
        <v>20</v>
      </c>
      <c r="F190" s="4">
        <v>-549275</v>
      </c>
      <c r="G190" s="4">
        <v>-522414</v>
      </c>
      <c r="H190" s="4">
        <v>-595592</v>
      </c>
      <c r="I190" s="4">
        <v>-499668</v>
      </c>
      <c r="J190" s="4">
        <v>-604911</v>
      </c>
      <c r="K190" s="4">
        <v>-719662</v>
      </c>
      <c r="L190" s="4">
        <v>-588651</v>
      </c>
      <c r="M190" s="4">
        <v>-600730</v>
      </c>
      <c r="N190" s="4">
        <v>-590466</v>
      </c>
      <c r="O190" s="4">
        <v>-576820</v>
      </c>
      <c r="P190" s="4">
        <v>-783592</v>
      </c>
      <c r="Q190" s="4">
        <v>-563187</v>
      </c>
    </row>
    <row r="191" spans="1:17" x14ac:dyDescent="0.25">
      <c r="A191" s="2" t="s">
        <v>17</v>
      </c>
      <c r="B191" s="2" t="s">
        <v>18</v>
      </c>
      <c r="C191" s="3" t="s">
        <v>19</v>
      </c>
      <c r="D191" s="3">
        <v>2019</v>
      </c>
      <c r="E191" s="2" t="s">
        <v>20</v>
      </c>
      <c r="F191" s="4">
        <v>93925775</v>
      </c>
      <c r="G191" s="4">
        <v>74821680</v>
      </c>
      <c r="H191" s="4">
        <v>85600673</v>
      </c>
      <c r="I191" s="4">
        <v>76646440</v>
      </c>
      <c r="J191" s="4">
        <v>79863817</v>
      </c>
      <c r="K191" s="4">
        <v>55912270</v>
      </c>
      <c r="L191" s="4">
        <v>79685077</v>
      </c>
      <c r="M191" s="4">
        <v>75122784</v>
      </c>
      <c r="N191" s="4">
        <v>67143263</v>
      </c>
      <c r="O191" s="4">
        <v>86159862</v>
      </c>
      <c r="P191" s="4">
        <v>76968833</v>
      </c>
      <c r="Q191" s="4">
        <v>69967979</v>
      </c>
    </row>
    <row r="192" spans="1:17" x14ac:dyDescent="0.25">
      <c r="A192" s="2" t="s">
        <v>21</v>
      </c>
      <c r="B192" s="2" t="s">
        <v>18</v>
      </c>
      <c r="C192" s="3" t="s">
        <v>19</v>
      </c>
      <c r="D192" s="3">
        <v>2019</v>
      </c>
      <c r="E192" s="2" t="s">
        <v>20</v>
      </c>
      <c r="F192" s="4">
        <v>-44392971</v>
      </c>
      <c r="G192" s="4">
        <v>-32181042</v>
      </c>
      <c r="H192" s="4">
        <v>-35760851</v>
      </c>
      <c r="I192" s="4">
        <v>-35264635</v>
      </c>
      <c r="J192" s="4">
        <v>-35248824</v>
      </c>
      <c r="K192" s="4">
        <v>-23149330</v>
      </c>
      <c r="L192" s="4">
        <v>-34752454</v>
      </c>
      <c r="M192" s="4">
        <v>-34860156</v>
      </c>
      <c r="N192" s="4">
        <v>-27438935</v>
      </c>
      <c r="O192" s="4">
        <v>-39136737</v>
      </c>
      <c r="P192" s="4">
        <v>-31245199</v>
      </c>
      <c r="Q192" s="4">
        <v>-30213783</v>
      </c>
    </row>
    <row r="193" spans="1:17" x14ac:dyDescent="0.25">
      <c r="A193" s="2" t="s">
        <v>22</v>
      </c>
      <c r="B193" s="2" t="s">
        <v>18</v>
      </c>
      <c r="C193" s="3" t="s">
        <v>19</v>
      </c>
      <c r="D193" s="3">
        <v>2019</v>
      </c>
      <c r="E193" s="2" t="s">
        <v>20</v>
      </c>
      <c r="F193" s="4">
        <v>-4343758</v>
      </c>
      <c r="G193" s="4">
        <v>-3359430</v>
      </c>
      <c r="H193" s="4">
        <v>-3895028</v>
      </c>
      <c r="I193" s="4">
        <v>-3677401</v>
      </c>
      <c r="J193" s="4">
        <v>-3875744</v>
      </c>
      <c r="K193" s="4">
        <v>-2739844</v>
      </c>
      <c r="L193" s="4">
        <v>-3745877</v>
      </c>
      <c r="M193" s="4">
        <v>-3435719</v>
      </c>
      <c r="N193" s="4">
        <v>-3318784</v>
      </c>
      <c r="O193" s="4">
        <v>-3556874</v>
      </c>
      <c r="P193" s="4">
        <v>-3543487</v>
      </c>
      <c r="Q193" s="4">
        <v>-3170203</v>
      </c>
    </row>
    <row r="194" spans="1:17" x14ac:dyDescent="0.25">
      <c r="A194" s="2" t="s">
        <v>23</v>
      </c>
      <c r="B194" s="2" t="s">
        <v>18</v>
      </c>
      <c r="C194" s="3" t="s">
        <v>19</v>
      </c>
      <c r="D194" s="3">
        <v>2019</v>
      </c>
      <c r="E194" s="2" t="s">
        <v>20</v>
      </c>
      <c r="F194" s="4">
        <v>-10410570</v>
      </c>
      <c r="G194" s="4">
        <v>-7492567</v>
      </c>
      <c r="H194" s="4">
        <v>-9830922</v>
      </c>
      <c r="I194" s="4">
        <v>-8236178</v>
      </c>
      <c r="J194" s="4">
        <v>-9111360</v>
      </c>
      <c r="K194" s="4">
        <v>-5732127</v>
      </c>
      <c r="L194" s="4">
        <v>-9582968</v>
      </c>
      <c r="M194" s="4">
        <v>-8080224</v>
      </c>
      <c r="N194" s="4">
        <v>-8219184</v>
      </c>
      <c r="O194" s="4">
        <v>-8720852</v>
      </c>
      <c r="P194" s="4">
        <v>-8289269</v>
      </c>
      <c r="Q194" s="4">
        <v>-7400943</v>
      </c>
    </row>
    <row r="195" spans="1:17" x14ac:dyDescent="0.25">
      <c r="A195" s="2" t="s">
        <v>24</v>
      </c>
      <c r="B195" s="2" t="s">
        <v>18</v>
      </c>
      <c r="C195" s="3" t="s">
        <v>19</v>
      </c>
      <c r="D195" s="3">
        <v>2019</v>
      </c>
      <c r="E195" s="2" t="s">
        <v>20</v>
      </c>
      <c r="F195" s="4">
        <v>-1013731</v>
      </c>
      <c r="G195" s="4">
        <v>-791949</v>
      </c>
      <c r="H195" s="4">
        <v>-1022834</v>
      </c>
      <c r="I195" s="4">
        <v>-918382</v>
      </c>
      <c r="J195" s="4">
        <v>-840954</v>
      </c>
      <c r="K195" s="4">
        <v>-561209</v>
      </c>
      <c r="L195" s="4">
        <v>-939529</v>
      </c>
      <c r="M195" s="4">
        <v>-768568</v>
      </c>
      <c r="N195" s="4">
        <v>-832059</v>
      </c>
      <c r="O195" s="4">
        <v>-975463</v>
      </c>
      <c r="P195" s="4">
        <v>-913816</v>
      </c>
      <c r="Q195" s="4">
        <v>-775184</v>
      </c>
    </row>
    <row r="196" spans="1:17" x14ac:dyDescent="0.25">
      <c r="A196" s="2" t="s">
        <v>25</v>
      </c>
      <c r="B196" s="2" t="s">
        <v>18</v>
      </c>
      <c r="C196" s="3" t="s">
        <v>19</v>
      </c>
      <c r="D196" s="3">
        <v>2019</v>
      </c>
      <c r="E196" s="2" t="s">
        <v>20</v>
      </c>
      <c r="F196" s="4">
        <v>-4644817</v>
      </c>
      <c r="G196" s="4">
        <v>-3595006</v>
      </c>
      <c r="H196" s="4">
        <v>-3948370</v>
      </c>
      <c r="I196" s="4">
        <v>-3595290</v>
      </c>
      <c r="J196" s="4">
        <v>-3639614</v>
      </c>
      <c r="K196" s="4">
        <v>-2496842</v>
      </c>
      <c r="L196" s="4">
        <v>-3301698</v>
      </c>
      <c r="M196" s="4">
        <v>-3520724</v>
      </c>
      <c r="N196" s="4">
        <v>-2763529</v>
      </c>
      <c r="O196" s="4">
        <v>-4269633</v>
      </c>
      <c r="P196" s="4">
        <v>-3402942</v>
      </c>
      <c r="Q196" s="4">
        <v>-3029013</v>
      </c>
    </row>
    <row r="197" spans="1:17" x14ac:dyDescent="0.25">
      <c r="A197" s="2" t="s">
        <v>26</v>
      </c>
      <c r="B197" s="2" t="s">
        <v>18</v>
      </c>
      <c r="C197" s="3" t="s">
        <v>19</v>
      </c>
      <c r="D197" s="3">
        <v>2019</v>
      </c>
      <c r="E197" s="2" t="s">
        <v>20</v>
      </c>
      <c r="F197" s="4">
        <v>-4979698</v>
      </c>
      <c r="G197" s="4">
        <v>-4435793</v>
      </c>
      <c r="H197" s="4">
        <v>-4778009</v>
      </c>
      <c r="I197" s="4">
        <v>-4754163</v>
      </c>
      <c r="J197" s="4">
        <v>-4664933</v>
      </c>
      <c r="K197" s="4">
        <v>-2931067</v>
      </c>
      <c r="L197" s="4">
        <v>-4639082</v>
      </c>
      <c r="M197" s="4">
        <v>-3992375</v>
      </c>
      <c r="N197" s="4">
        <v>-3635430</v>
      </c>
      <c r="O197" s="4">
        <v>-4790506</v>
      </c>
      <c r="P197" s="4">
        <v>-3919710</v>
      </c>
      <c r="Q197" s="4">
        <v>-3675104</v>
      </c>
    </row>
    <row r="198" spans="1:17" x14ac:dyDescent="0.25">
      <c r="A198" s="2" t="s">
        <v>27</v>
      </c>
      <c r="B198" s="2" t="s">
        <v>18</v>
      </c>
      <c r="C198" s="3" t="s">
        <v>19</v>
      </c>
      <c r="D198" s="3">
        <v>2019</v>
      </c>
      <c r="E198" s="2" t="s">
        <v>20</v>
      </c>
      <c r="F198" s="4">
        <v>-7407369</v>
      </c>
      <c r="G198" s="4">
        <v>-6226870</v>
      </c>
      <c r="H198" s="4">
        <v>-7033820</v>
      </c>
      <c r="I198" s="4">
        <v>-6283426</v>
      </c>
      <c r="J198" s="4">
        <v>-6682029</v>
      </c>
      <c r="K198" s="4">
        <v>-4138949</v>
      </c>
      <c r="L198" s="4">
        <v>-5590768</v>
      </c>
      <c r="M198" s="4">
        <v>-5268218</v>
      </c>
      <c r="N198" s="4">
        <v>-4841180</v>
      </c>
      <c r="O198" s="4">
        <v>-6750935</v>
      </c>
      <c r="P198" s="4">
        <v>-6303933</v>
      </c>
      <c r="Q198" s="4">
        <v>-5630389</v>
      </c>
    </row>
    <row r="199" spans="1:17" x14ac:dyDescent="0.25">
      <c r="A199" s="2" t="s">
        <v>28</v>
      </c>
      <c r="B199" s="2" t="s">
        <v>18</v>
      </c>
      <c r="C199" s="3" t="s">
        <v>19</v>
      </c>
      <c r="D199" s="3">
        <v>2019</v>
      </c>
      <c r="E199" s="2" t="s">
        <v>20</v>
      </c>
      <c r="F199" s="4">
        <v>-1956457</v>
      </c>
      <c r="G199" s="4">
        <v>-1720137</v>
      </c>
      <c r="H199" s="4">
        <v>-2128417</v>
      </c>
      <c r="I199" s="4">
        <v>-1672934</v>
      </c>
      <c r="J199" s="4">
        <v>-1630486</v>
      </c>
      <c r="K199" s="4">
        <v>-1155823</v>
      </c>
      <c r="L199" s="4">
        <v>-1933737</v>
      </c>
      <c r="M199" s="4">
        <v>-1641920</v>
      </c>
      <c r="N199" s="4">
        <v>-1480543</v>
      </c>
      <c r="O199" s="4">
        <v>-1809342</v>
      </c>
      <c r="P199" s="4">
        <v>-1570718</v>
      </c>
      <c r="Q199" s="4">
        <v>-1633705</v>
      </c>
    </row>
    <row r="200" spans="1:17" x14ac:dyDescent="0.25">
      <c r="A200" s="2" t="s">
        <v>17</v>
      </c>
      <c r="B200" s="2" t="s">
        <v>29</v>
      </c>
      <c r="C200" s="3" t="s">
        <v>19</v>
      </c>
      <c r="D200" s="3">
        <v>2019</v>
      </c>
      <c r="E200" s="2" t="s">
        <v>20</v>
      </c>
      <c r="F200" s="4">
        <v>20663670.5</v>
      </c>
      <c r="G200" s="4">
        <v>20950070.400000002</v>
      </c>
      <c r="H200" s="4">
        <v>25680201.899999999</v>
      </c>
      <c r="I200" s="4">
        <v>22993932</v>
      </c>
      <c r="J200" s="4">
        <v>16771401.57</v>
      </c>
      <c r="K200" s="4">
        <v>14537190.200000001</v>
      </c>
      <c r="L200" s="4">
        <v>22311821.560000002</v>
      </c>
      <c r="M200" s="4">
        <v>15775784.639999999</v>
      </c>
      <c r="N200" s="4">
        <v>15442950.49</v>
      </c>
      <c r="O200" s="4">
        <v>18093571.02</v>
      </c>
      <c r="P200" s="4">
        <v>16933143.260000002</v>
      </c>
      <c r="Q200" s="4">
        <v>14693275.59</v>
      </c>
    </row>
    <row r="201" spans="1:17" x14ac:dyDescent="0.25">
      <c r="A201" s="2" t="s">
        <v>21</v>
      </c>
      <c r="B201" s="2" t="s">
        <v>29</v>
      </c>
      <c r="C201" s="3" t="s">
        <v>19</v>
      </c>
      <c r="D201" s="3">
        <v>2019</v>
      </c>
      <c r="E201" s="2" t="s">
        <v>20</v>
      </c>
      <c r="F201" s="4">
        <v>-8508915</v>
      </c>
      <c r="G201" s="4">
        <v>-10304746</v>
      </c>
      <c r="H201" s="4">
        <v>-12517373</v>
      </c>
      <c r="I201" s="4">
        <v>-9859051</v>
      </c>
      <c r="J201" s="4">
        <v>-6865712</v>
      </c>
      <c r="K201" s="4">
        <v>-6772562</v>
      </c>
      <c r="L201" s="4">
        <v>-8950825</v>
      </c>
      <c r="M201" s="4">
        <v>-7590684</v>
      </c>
      <c r="N201" s="4">
        <v>-7132203</v>
      </c>
      <c r="O201" s="4">
        <v>-7942616</v>
      </c>
      <c r="P201" s="4">
        <v>-7868673</v>
      </c>
      <c r="Q201" s="4">
        <v>-6027183</v>
      </c>
    </row>
    <row r="202" spans="1:17" x14ac:dyDescent="0.25">
      <c r="A202" s="2" t="s">
        <v>22</v>
      </c>
      <c r="B202" s="2" t="s">
        <v>29</v>
      </c>
      <c r="C202" s="3" t="s">
        <v>19</v>
      </c>
      <c r="D202" s="3">
        <v>2019</v>
      </c>
      <c r="E202" s="2" t="s">
        <v>20</v>
      </c>
      <c r="F202" s="4">
        <v>-907552</v>
      </c>
      <c r="G202" s="4">
        <v>-996432</v>
      </c>
      <c r="H202" s="4">
        <v>-1050172</v>
      </c>
      <c r="I202" s="4">
        <v>-1007411</v>
      </c>
      <c r="J202" s="4">
        <v>-685653</v>
      </c>
      <c r="K202" s="4">
        <v>-720826</v>
      </c>
      <c r="L202" s="4">
        <v>-924673</v>
      </c>
      <c r="M202" s="4">
        <v>-770345</v>
      </c>
      <c r="N202" s="4">
        <v>-734261</v>
      </c>
      <c r="O202" s="4">
        <v>-899147</v>
      </c>
      <c r="P202" s="4">
        <v>-808478</v>
      </c>
      <c r="Q202" s="4">
        <v>-706131</v>
      </c>
    </row>
    <row r="203" spans="1:17" x14ac:dyDescent="0.25">
      <c r="A203" s="2" t="s">
        <v>23</v>
      </c>
      <c r="B203" s="2" t="s">
        <v>29</v>
      </c>
      <c r="C203" s="3" t="s">
        <v>19</v>
      </c>
      <c r="D203" s="3">
        <v>2019</v>
      </c>
      <c r="E203" s="2" t="s">
        <v>20</v>
      </c>
      <c r="F203" s="4">
        <v>-2448583</v>
      </c>
      <c r="G203" s="4">
        <v>-2391536</v>
      </c>
      <c r="H203" s="4">
        <v>-2851891</v>
      </c>
      <c r="I203" s="4">
        <v>-2338942</v>
      </c>
      <c r="J203" s="4">
        <v>-1988754</v>
      </c>
      <c r="K203" s="4">
        <v>-1512300</v>
      </c>
      <c r="L203" s="4">
        <v>-2373330</v>
      </c>
      <c r="M203" s="4">
        <v>-1709943</v>
      </c>
      <c r="N203" s="4">
        <v>-1561720</v>
      </c>
      <c r="O203" s="4">
        <v>-2224218</v>
      </c>
      <c r="P203" s="4">
        <v>-2066473</v>
      </c>
      <c r="Q203" s="4">
        <v>-1477534</v>
      </c>
    </row>
    <row r="204" spans="1:17" x14ac:dyDescent="0.25">
      <c r="A204" s="2" t="s">
        <v>24</v>
      </c>
      <c r="B204" s="2" t="s">
        <v>29</v>
      </c>
      <c r="C204" s="3" t="s">
        <v>19</v>
      </c>
      <c r="D204" s="3">
        <v>2019</v>
      </c>
      <c r="E204" s="2" t="s">
        <v>20</v>
      </c>
      <c r="F204" s="4">
        <v>-232296</v>
      </c>
      <c r="G204" s="4">
        <v>-221176</v>
      </c>
      <c r="H204" s="4">
        <v>-259024</v>
      </c>
      <c r="I204" s="4">
        <v>-239313</v>
      </c>
      <c r="J204" s="4">
        <v>-173459</v>
      </c>
      <c r="K204" s="4">
        <v>-145469</v>
      </c>
      <c r="L204" s="4">
        <v>-276387</v>
      </c>
      <c r="M204" s="4">
        <v>-181197</v>
      </c>
      <c r="N204" s="4">
        <v>-167260</v>
      </c>
      <c r="O204" s="4">
        <v>-199198</v>
      </c>
      <c r="P204" s="4">
        <v>-173160</v>
      </c>
      <c r="Q204" s="4">
        <v>-156797</v>
      </c>
    </row>
    <row r="205" spans="1:17" x14ac:dyDescent="0.25">
      <c r="A205" s="2" t="s">
        <v>25</v>
      </c>
      <c r="B205" s="2" t="s">
        <v>29</v>
      </c>
      <c r="C205" s="3" t="s">
        <v>19</v>
      </c>
      <c r="D205" s="3">
        <v>2019</v>
      </c>
      <c r="E205" s="2" t="s">
        <v>20</v>
      </c>
      <c r="F205" s="4">
        <v>-896638</v>
      </c>
      <c r="G205" s="4">
        <v>-945985</v>
      </c>
      <c r="H205" s="4">
        <v>-1072491</v>
      </c>
      <c r="I205" s="4">
        <v>-1138580</v>
      </c>
      <c r="J205" s="4">
        <v>-765907</v>
      </c>
      <c r="K205" s="4">
        <v>-590365</v>
      </c>
      <c r="L205" s="4">
        <v>-926585</v>
      </c>
      <c r="M205" s="4">
        <v>-715140</v>
      </c>
      <c r="N205" s="4">
        <v>-691264</v>
      </c>
      <c r="O205" s="4">
        <v>-778336</v>
      </c>
      <c r="P205" s="4">
        <v>-702619</v>
      </c>
      <c r="Q205" s="4">
        <v>-644524</v>
      </c>
    </row>
    <row r="206" spans="1:17" x14ac:dyDescent="0.25">
      <c r="A206" s="2" t="s">
        <v>26</v>
      </c>
      <c r="B206" s="2" t="s">
        <v>29</v>
      </c>
      <c r="C206" s="3" t="s">
        <v>19</v>
      </c>
      <c r="D206" s="3">
        <v>2019</v>
      </c>
      <c r="E206" s="2" t="s">
        <v>20</v>
      </c>
      <c r="F206" s="4">
        <v>-1036658</v>
      </c>
      <c r="G206" s="4">
        <v>-1191081</v>
      </c>
      <c r="H206" s="4">
        <v>-1453675</v>
      </c>
      <c r="I206" s="4">
        <v>-1419262</v>
      </c>
      <c r="J206" s="4">
        <v>-938782</v>
      </c>
      <c r="K206" s="4">
        <v>-763861</v>
      </c>
      <c r="L206" s="4">
        <v>-1141341</v>
      </c>
      <c r="M206" s="4">
        <v>-909348</v>
      </c>
      <c r="N206" s="4">
        <v>-801672</v>
      </c>
      <c r="O206" s="4">
        <v>-1077622</v>
      </c>
      <c r="P206" s="4">
        <v>-899513</v>
      </c>
      <c r="Q206" s="4">
        <v>-770599</v>
      </c>
    </row>
    <row r="207" spans="1:17" x14ac:dyDescent="0.25">
      <c r="A207" s="2" t="s">
        <v>27</v>
      </c>
      <c r="B207" s="2" t="s">
        <v>29</v>
      </c>
      <c r="C207" s="3" t="s">
        <v>19</v>
      </c>
      <c r="D207" s="3">
        <v>2019</v>
      </c>
      <c r="E207" s="2" t="s">
        <v>20</v>
      </c>
      <c r="F207" s="4">
        <v>-1662699</v>
      </c>
      <c r="G207" s="4">
        <v>-1508105</v>
      </c>
      <c r="H207" s="4">
        <v>-2020361</v>
      </c>
      <c r="I207" s="4">
        <v>-1703999</v>
      </c>
      <c r="J207" s="4">
        <v>-1422906</v>
      </c>
      <c r="K207" s="4">
        <v>-1092346</v>
      </c>
      <c r="L207" s="4">
        <v>-1924272</v>
      </c>
      <c r="M207" s="4">
        <v>-1220195</v>
      </c>
      <c r="N207" s="4">
        <v>-1122540</v>
      </c>
      <c r="O207" s="4">
        <v>-1320824</v>
      </c>
      <c r="P207" s="4">
        <v>-1254355</v>
      </c>
      <c r="Q207" s="4">
        <v>-1248757</v>
      </c>
    </row>
    <row r="208" spans="1:17" x14ac:dyDescent="0.25">
      <c r="A208" s="2" t="s">
        <v>28</v>
      </c>
      <c r="B208" s="2" t="s">
        <v>29</v>
      </c>
      <c r="C208" s="3" t="s">
        <v>19</v>
      </c>
      <c r="D208" s="3">
        <v>2019</v>
      </c>
      <c r="E208" s="2" t="s">
        <v>20</v>
      </c>
      <c r="F208" s="4">
        <v>-474519</v>
      </c>
      <c r="G208" s="4">
        <v>-436767</v>
      </c>
      <c r="H208" s="4">
        <v>-574482</v>
      </c>
      <c r="I208" s="4">
        <v>-464102</v>
      </c>
      <c r="J208" s="4">
        <v>-383468</v>
      </c>
      <c r="K208" s="4">
        <v>-313859</v>
      </c>
      <c r="L208" s="4">
        <v>-475888</v>
      </c>
      <c r="M208" s="4">
        <v>-366084</v>
      </c>
      <c r="N208" s="4">
        <v>-329879</v>
      </c>
      <c r="O208" s="4">
        <v>-442129</v>
      </c>
      <c r="P208" s="4">
        <v>-387635</v>
      </c>
      <c r="Q208" s="4">
        <v>-358088</v>
      </c>
    </row>
    <row r="209" spans="1:17" x14ac:dyDescent="0.25">
      <c r="A209" s="2" t="s">
        <v>17</v>
      </c>
      <c r="B209" s="2" t="s">
        <v>30</v>
      </c>
      <c r="C209" s="3" t="s">
        <v>19</v>
      </c>
      <c r="D209" s="3">
        <v>2019</v>
      </c>
      <c r="E209" s="2" t="s">
        <v>20</v>
      </c>
      <c r="F209" s="4">
        <v>34752536.75</v>
      </c>
      <c r="G209" s="4">
        <v>24691154.400000002</v>
      </c>
      <c r="H209" s="4">
        <v>25680201.899999999</v>
      </c>
      <c r="I209" s="4">
        <v>26826254</v>
      </c>
      <c r="J209" s="4">
        <v>27952335.949999999</v>
      </c>
      <c r="K209" s="4">
        <v>21246662.600000001</v>
      </c>
      <c r="L209" s="4">
        <v>26296075.41</v>
      </c>
      <c r="M209" s="4">
        <v>23288063.039999999</v>
      </c>
      <c r="N209" s="4">
        <v>24843007.309999999</v>
      </c>
      <c r="O209" s="4">
        <v>31017550.32</v>
      </c>
      <c r="P209" s="4">
        <v>23090649.899999999</v>
      </c>
      <c r="Q209" s="4">
        <v>22389753.280000001</v>
      </c>
    </row>
    <row r="210" spans="1:17" x14ac:dyDescent="0.25">
      <c r="A210" s="2" t="s">
        <v>21</v>
      </c>
      <c r="B210" s="2" t="s">
        <v>30</v>
      </c>
      <c r="C210" s="3" t="s">
        <v>19</v>
      </c>
      <c r="D210" s="3">
        <v>2019</v>
      </c>
      <c r="E210" s="2" t="s">
        <v>20</v>
      </c>
      <c r="F210" s="4">
        <v>-14132859</v>
      </c>
      <c r="G210" s="4">
        <v>-11727435</v>
      </c>
      <c r="H210" s="4">
        <v>-12222578</v>
      </c>
      <c r="I210" s="4">
        <v>-13093645</v>
      </c>
      <c r="J210" s="4">
        <v>-11370112</v>
      </c>
      <c r="K210" s="4">
        <v>-9026733</v>
      </c>
      <c r="L210" s="4">
        <v>-12160565</v>
      </c>
      <c r="M210" s="4">
        <v>-10002285</v>
      </c>
      <c r="N210" s="4">
        <v>-11921132</v>
      </c>
      <c r="O210" s="4">
        <v>-14296442</v>
      </c>
      <c r="P210" s="4">
        <v>-9686848</v>
      </c>
      <c r="Q210" s="4">
        <v>-9711164</v>
      </c>
    </row>
    <row r="211" spans="1:17" x14ac:dyDescent="0.25">
      <c r="A211" s="2" t="s">
        <v>22</v>
      </c>
      <c r="B211" s="2" t="s">
        <v>30</v>
      </c>
      <c r="C211" s="3" t="s">
        <v>19</v>
      </c>
      <c r="D211" s="3">
        <v>2019</v>
      </c>
      <c r="E211" s="2" t="s">
        <v>20</v>
      </c>
      <c r="F211" s="4">
        <v>-1463871</v>
      </c>
      <c r="G211" s="4">
        <v>-1024242</v>
      </c>
      <c r="H211" s="4">
        <v>-1101040</v>
      </c>
      <c r="I211" s="4">
        <v>-1272176</v>
      </c>
      <c r="J211" s="4">
        <v>-1358858</v>
      </c>
      <c r="K211" s="4">
        <v>-1043087</v>
      </c>
      <c r="L211" s="4">
        <v>-1221437</v>
      </c>
      <c r="M211" s="4">
        <v>-1026974</v>
      </c>
      <c r="N211" s="4">
        <v>-1116490</v>
      </c>
      <c r="O211" s="4">
        <v>-1526346</v>
      </c>
      <c r="P211" s="4">
        <v>-982952</v>
      </c>
      <c r="Q211" s="4">
        <v>-906448</v>
      </c>
    </row>
    <row r="212" spans="1:17" x14ac:dyDescent="0.25">
      <c r="A212" s="2" t="s">
        <v>23</v>
      </c>
      <c r="B212" s="2" t="s">
        <v>30</v>
      </c>
      <c r="C212" s="3" t="s">
        <v>19</v>
      </c>
      <c r="D212" s="3">
        <v>2019</v>
      </c>
      <c r="E212" s="2" t="s">
        <v>20</v>
      </c>
      <c r="F212" s="4">
        <v>-4043986</v>
      </c>
      <c r="G212" s="4">
        <v>-3022354</v>
      </c>
      <c r="H212" s="4">
        <v>-2798525</v>
      </c>
      <c r="I212" s="4">
        <v>-3154983</v>
      </c>
      <c r="J212" s="4">
        <v>-3444409</v>
      </c>
      <c r="K212" s="4">
        <v>-2213428</v>
      </c>
      <c r="L212" s="4">
        <v>-2708520</v>
      </c>
      <c r="M212" s="4">
        <v>-2339885</v>
      </c>
      <c r="N212" s="4">
        <v>-2643065</v>
      </c>
      <c r="O212" s="4">
        <v>-3522777</v>
      </c>
      <c r="P212" s="4">
        <v>-2616321</v>
      </c>
      <c r="Q212" s="4">
        <v>-2740005</v>
      </c>
    </row>
    <row r="213" spans="1:17" x14ac:dyDescent="0.25">
      <c r="A213" s="2" t="s">
        <v>24</v>
      </c>
      <c r="B213" s="2" t="s">
        <v>30</v>
      </c>
      <c r="C213" s="3" t="s">
        <v>19</v>
      </c>
      <c r="D213" s="3">
        <v>2019</v>
      </c>
      <c r="E213" s="2" t="s">
        <v>20</v>
      </c>
      <c r="F213" s="4">
        <v>-381615</v>
      </c>
      <c r="G213" s="4">
        <v>-267722</v>
      </c>
      <c r="H213" s="4">
        <v>-278956</v>
      </c>
      <c r="I213" s="4">
        <v>-268977</v>
      </c>
      <c r="J213" s="4">
        <v>-338877</v>
      </c>
      <c r="K213" s="4">
        <v>-238395</v>
      </c>
      <c r="L213" s="4">
        <v>-279772</v>
      </c>
      <c r="M213" s="4">
        <v>-248213</v>
      </c>
      <c r="N213" s="4">
        <v>-268330</v>
      </c>
      <c r="O213" s="4">
        <v>-320068</v>
      </c>
      <c r="P213" s="4">
        <v>-282749</v>
      </c>
      <c r="Q213" s="4">
        <v>-231541</v>
      </c>
    </row>
    <row r="214" spans="1:17" x14ac:dyDescent="0.25">
      <c r="A214" s="2" t="s">
        <v>25</v>
      </c>
      <c r="B214" s="2" t="s">
        <v>30</v>
      </c>
      <c r="C214" s="3" t="s">
        <v>19</v>
      </c>
      <c r="D214" s="3">
        <v>2019</v>
      </c>
      <c r="E214" s="2" t="s">
        <v>20</v>
      </c>
      <c r="F214" s="4">
        <v>-1674547</v>
      </c>
      <c r="G214" s="4">
        <v>-1147043</v>
      </c>
      <c r="H214" s="4">
        <v>-1157373</v>
      </c>
      <c r="I214" s="4">
        <v>-1173747</v>
      </c>
      <c r="J214" s="4">
        <v>-1210176</v>
      </c>
      <c r="K214" s="4">
        <v>-1017288</v>
      </c>
      <c r="L214" s="4">
        <v>-1201326</v>
      </c>
      <c r="M214" s="4">
        <v>-964366</v>
      </c>
      <c r="N214" s="4">
        <v>-1145590</v>
      </c>
      <c r="O214" s="4">
        <v>-1406101</v>
      </c>
      <c r="P214" s="4">
        <v>-1094642</v>
      </c>
      <c r="Q214" s="4">
        <v>-1115642</v>
      </c>
    </row>
    <row r="215" spans="1:17" x14ac:dyDescent="0.25">
      <c r="A215" s="2" t="s">
        <v>26</v>
      </c>
      <c r="B215" s="2" t="s">
        <v>30</v>
      </c>
      <c r="C215" s="3" t="s">
        <v>19</v>
      </c>
      <c r="D215" s="3">
        <v>2019</v>
      </c>
      <c r="E215" s="2" t="s">
        <v>20</v>
      </c>
      <c r="F215" s="4">
        <v>-2111557</v>
      </c>
      <c r="G215" s="4">
        <v>-1412954</v>
      </c>
      <c r="H215" s="4">
        <v>-1291124</v>
      </c>
      <c r="I215" s="4">
        <v>-1397498</v>
      </c>
      <c r="J215" s="4">
        <v>-1565368</v>
      </c>
      <c r="K215" s="4">
        <v>-1326379</v>
      </c>
      <c r="L215" s="4">
        <v>-1622439</v>
      </c>
      <c r="M215" s="4">
        <v>-1226635</v>
      </c>
      <c r="N215" s="4">
        <v>-1262100</v>
      </c>
      <c r="O215" s="4">
        <v>-1748576</v>
      </c>
      <c r="P215" s="4">
        <v>-1384323</v>
      </c>
      <c r="Q215" s="4">
        <v>-1324557</v>
      </c>
    </row>
    <row r="216" spans="1:17" x14ac:dyDescent="0.25">
      <c r="A216" s="2" t="s">
        <v>27</v>
      </c>
      <c r="B216" s="2" t="s">
        <v>30</v>
      </c>
      <c r="C216" s="3" t="s">
        <v>19</v>
      </c>
      <c r="D216" s="3">
        <v>2019</v>
      </c>
      <c r="E216" s="2" t="s">
        <v>20</v>
      </c>
      <c r="F216" s="4">
        <v>-2621552</v>
      </c>
      <c r="G216" s="4">
        <v>-2126728</v>
      </c>
      <c r="H216" s="4">
        <v>-2055611</v>
      </c>
      <c r="I216" s="4">
        <v>-2208062</v>
      </c>
      <c r="J216" s="4">
        <v>-2194136</v>
      </c>
      <c r="K216" s="4">
        <v>-1668825</v>
      </c>
      <c r="L216" s="4">
        <v>-2109233</v>
      </c>
      <c r="M216" s="4">
        <v>-1880439</v>
      </c>
      <c r="N216" s="4">
        <v>-1804729</v>
      </c>
      <c r="O216" s="4">
        <v>-2534420</v>
      </c>
      <c r="P216" s="4">
        <v>-1619891</v>
      </c>
      <c r="Q216" s="4">
        <v>-1722891</v>
      </c>
    </row>
    <row r="217" spans="1:17" x14ac:dyDescent="0.25">
      <c r="A217" s="2" t="s">
        <v>28</v>
      </c>
      <c r="B217" s="2" t="s">
        <v>30</v>
      </c>
      <c r="C217" s="3" t="s">
        <v>19</v>
      </c>
      <c r="D217" s="3">
        <v>2019</v>
      </c>
      <c r="E217" s="2" t="s">
        <v>20</v>
      </c>
      <c r="F217" s="4">
        <v>-803681</v>
      </c>
      <c r="G217" s="4">
        <v>-503961</v>
      </c>
      <c r="H217" s="4">
        <v>-633831</v>
      </c>
      <c r="I217" s="4">
        <v>-642450</v>
      </c>
      <c r="J217" s="4">
        <v>-677962</v>
      </c>
      <c r="K217" s="4">
        <v>-500671</v>
      </c>
      <c r="L217" s="4">
        <v>-593208</v>
      </c>
      <c r="M217" s="4">
        <v>-566165</v>
      </c>
      <c r="N217" s="4">
        <v>-563553</v>
      </c>
      <c r="O217" s="4">
        <v>-626673</v>
      </c>
      <c r="P217" s="4">
        <v>-507695</v>
      </c>
      <c r="Q217" s="4">
        <v>-465617</v>
      </c>
    </row>
    <row r="218" spans="1:17" x14ac:dyDescent="0.25">
      <c r="A218" s="2" t="s">
        <v>17</v>
      </c>
      <c r="B218" s="2" t="s">
        <v>18</v>
      </c>
      <c r="C218" s="3" t="s">
        <v>19</v>
      </c>
      <c r="D218" s="3">
        <v>2020</v>
      </c>
      <c r="E218" s="2" t="s">
        <v>20</v>
      </c>
      <c r="F218" s="4">
        <v>71093649</v>
      </c>
      <c r="G218" s="4">
        <v>69761443</v>
      </c>
      <c r="H218" s="4">
        <v>67749499</v>
      </c>
      <c r="I218" s="4">
        <v>83659411</v>
      </c>
      <c r="J218" s="4">
        <v>50706283</v>
      </c>
      <c r="K218" s="4">
        <v>74230386</v>
      </c>
      <c r="L218" s="4">
        <v>51880363</v>
      </c>
      <c r="M218" s="4">
        <v>58898540</v>
      </c>
      <c r="N218" s="4">
        <v>56982904</v>
      </c>
      <c r="O218" s="4">
        <v>67960764</v>
      </c>
      <c r="P218" s="4">
        <v>58782343</v>
      </c>
      <c r="Q218" s="4">
        <v>65096491</v>
      </c>
    </row>
    <row r="219" spans="1:17" x14ac:dyDescent="0.25">
      <c r="A219" s="2" t="s">
        <v>21</v>
      </c>
      <c r="B219" s="2" t="s">
        <v>18</v>
      </c>
      <c r="C219" s="3" t="s">
        <v>19</v>
      </c>
      <c r="D219" s="3">
        <v>2020</v>
      </c>
      <c r="E219" s="2" t="s">
        <v>20</v>
      </c>
      <c r="F219" s="4">
        <v>-34103526</v>
      </c>
      <c r="G219" s="4">
        <v>-30206863</v>
      </c>
      <c r="H219" s="4">
        <v>-27470575</v>
      </c>
      <c r="I219" s="4">
        <v>-34682066</v>
      </c>
      <c r="J219" s="4">
        <v>-21826243</v>
      </c>
      <c r="K219" s="4">
        <v>-32436605</v>
      </c>
      <c r="L219" s="4">
        <v>-23222375</v>
      </c>
      <c r="M219" s="4">
        <v>-28728685</v>
      </c>
      <c r="N219" s="4">
        <v>-23629340</v>
      </c>
      <c r="O219" s="4">
        <v>-28163573</v>
      </c>
      <c r="P219" s="4">
        <v>-24647818</v>
      </c>
      <c r="Q219" s="4">
        <v>-28092094</v>
      </c>
    </row>
    <row r="220" spans="1:17" x14ac:dyDescent="0.25">
      <c r="A220" s="2" t="s">
        <v>22</v>
      </c>
      <c r="B220" s="2" t="s">
        <v>18</v>
      </c>
      <c r="C220" s="3" t="s">
        <v>19</v>
      </c>
      <c r="D220" s="3">
        <v>2020</v>
      </c>
      <c r="E220" s="2" t="s">
        <v>20</v>
      </c>
      <c r="F220" s="4">
        <v>-3016900</v>
      </c>
      <c r="G220" s="4">
        <v>-2897074</v>
      </c>
      <c r="H220" s="4">
        <v>-2761210</v>
      </c>
      <c r="I220" s="4">
        <v>-3560904</v>
      </c>
      <c r="J220" s="4">
        <v>-2517220</v>
      </c>
      <c r="K220" s="4">
        <v>-3437933</v>
      </c>
      <c r="L220" s="4">
        <v>-2249876</v>
      </c>
      <c r="M220" s="4">
        <v>-2890523</v>
      </c>
      <c r="N220" s="4">
        <v>-2817192</v>
      </c>
      <c r="O220" s="4">
        <v>-3178807</v>
      </c>
      <c r="P220" s="4">
        <v>-2858642</v>
      </c>
      <c r="Q220" s="4">
        <v>-2855070</v>
      </c>
    </row>
    <row r="221" spans="1:17" x14ac:dyDescent="0.25">
      <c r="A221" s="2" t="s">
        <v>23</v>
      </c>
      <c r="B221" s="2" t="s">
        <v>18</v>
      </c>
      <c r="C221" s="3" t="s">
        <v>19</v>
      </c>
      <c r="D221" s="3">
        <v>2020</v>
      </c>
      <c r="E221" s="2" t="s">
        <v>20</v>
      </c>
      <c r="F221" s="4">
        <v>-8603051</v>
      </c>
      <c r="G221" s="4">
        <v>-8541760</v>
      </c>
      <c r="H221" s="4">
        <v>-7322344</v>
      </c>
      <c r="I221" s="4">
        <v>-9801852</v>
      </c>
      <c r="J221" s="4">
        <v>-5175406</v>
      </c>
      <c r="K221" s="4">
        <v>-9241021</v>
      </c>
      <c r="L221" s="4">
        <v>-5986060</v>
      </c>
      <c r="M221" s="4">
        <v>-6079566</v>
      </c>
      <c r="N221" s="4">
        <v>-5882738</v>
      </c>
      <c r="O221" s="4">
        <v>-8279558</v>
      </c>
      <c r="P221" s="4">
        <v>-7285772</v>
      </c>
      <c r="Q221" s="4">
        <v>-6906703</v>
      </c>
    </row>
    <row r="222" spans="1:17" x14ac:dyDescent="0.25">
      <c r="A222" s="2" t="s">
        <v>24</v>
      </c>
      <c r="B222" s="2" t="s">
        <v>18</v>
      </c>
      <c r="C222" s="3" t="s">
        <v>19</v>
      </c>
      <c r="D222" s="3">
        <v>2020</v>
      </c>
      <c r="E222" s="2" t="s">
        <v>20</v>
      </c>
      <c r="F222" s="4">
        <v>-796316</v>
      </c>
      <c r="G222" s="4">
        <v>-740890</v>
      </c>
      <c r="H222" s="4">
        <v>-771325</v>
      </c>
      <c r="I222" s="4">
        <v>-1023766</v>
      </c>
      <c r="J222" s="4">
        <v>-537167</v>
      </c>
      <c r="K222" s="4">
        <v>-840678</v>
      </c>
      <c r="L222" s="4">
        <v>-627016</v>
      </c>
      <c r="M222" s="4">
        <v>-672096</v>
      </c>
      <c r="N222" s="4">
        <v>-687082</v>
      </c>
      <c r="O222" s="4">
        <v>-827969</v>
      </c>
      <c r="P222" s="4">
        <v>-652417</v>
      </c>
      <c r="Q222" s="4">
        <v>-684807</v>
      </c>
    </row>
    <row r="223" spans="1:17" x14ac:dyDescent="0.25">
      <c r="A223" s="2" t="s">
        <v>25</v>
      </c>
      <c r="B223" s="2" t="s">
        <v>18</v>
      </c>
      <c r="C223" s="3" t="s">
        <v>19</v>
      </c>
      <c r="D223" s="3">
        <v>2020</v>
      </c>
      <c r="E223" s="2" t="s">
        <v>20</v>
      </c>
      <c r="F223" s="4">
        <v>-3002990</v>
      </c>
      <c r="G223" s="4">
        <v>-3340409</v>
      </c>
      <c r="H223" s="4">
        <v>-3004524</v>
      </c>
      <c r="I223" s="4">
        <v>-3551194</v>
      </c>
      <c r="J223" s="4">
        <v>-2323218</v>
      </c>
      <c r="K223" s="4">
        <v>-3371500</v>
      </c>
      <c r="L223" s="4">
        <v>-2449904</v>
      </c>
      <c r="M223" s="4">
        <v>-2845127</v>
      </c>
      <c r="N223" s="4">
        <v>-2572883</v>
      </c>
      <c r="O223" s="4">
        <v>-3307355</v>
      </c>
      <c r="P223" s="4">
        <v>-2605638</v>
      </c>
      <c r="Q223" s="4">
        <v>-2647248</v>
      </c>
    </row>
    <row r="224" spans="1:17" x14ac:dyDescent="0.25">
      <c r="A224" s="2" t="s">
        <v>26</v>
      </c>
      <c r="B224" s="2" t="s">
        <v>18</v>
      </c>
      <c r="C224" s="3" t="s">
        <v>19</v>
      </c>
      <c r="D224" s="3">
        <v>2020</v>
      </c>
      <c r="E224" s="2" t="s">
        <v>20</v>
      </c>
      <c r="F224" s="4">
        <v>-4083940</v>
      </c>
      <c r="G224" s="4">
        <v>-4181857</v>
      </c>
      <c r="H224" s="4">
        <v>-4200785</v>
      </c>
      <c r="I224" s="4">
        <v>-4354377</v>
      </c>
      <c r="J224" s="4">
        <v>-2601329</v>
      </c>
      <c r="K224" s="4">
        <v>-4369202</v>
      </c>
      <c r="L224" s="4">
        <v>-2990522</v>
      </c>
      <c r="M224" s="4">
        <v>-3089502</v>
      </c>
      <c r="N224" s="4">
        <v>-3010004</v>
      </c>
      <c r="O224" s="4">
        <v>-3493197</v>
      </c>
      <c r="P224" s="4">
        <v>-3343278</v>
      </c>
      <c r="Q224" s="4">
        <v>-3550075</v>
      </c>
    </row>
    <row r="225" spans="1:17" x14ac:dyDescent="0.25">
      <c r="A225" s="2" t="s">
        <v>27</v>
      </c>
      <c r="B225" s="2" t="s">
        <v>18</v>
      </c>
      <c r="C225" s="3" t="s">
        <v>19</v>
      </c>
      <c r="D225" s="3">
        <v>2020</v>
      </c>
      <c r="E225" s="2" t="s">
        <v>20</v>
      </c>
      <c r="F225" s="4">
        <v>-5003748</v>
      </c>
      <c r="G225" s="4">
        <v>-5633221</v>
      </c>
      <c r="H225" s="4">
        <v>-5888134</v>
      </c>
      <c r="I225" s="4">
        <v>-6870676</v>
      </c>
      <c r="J225" s="4">
        <v>-4221289</v>
      </c>
      <c r="K225" s="4">
        <v>-5755164</v>
      </c>
      <c r="L225" s="4">
        <v>-4216369</v>
      </c>
      <c r="M225" s="4">
        <v>-4657751</v>
      </c>
      <c r="N225" s="4">
        <v>-4782116</v>
      </c>
      <c r="O225" s="4">
        <v>-5305882</v>
      </c>
      <c r="P225" s="4">
        <v>-4508253</v>
      </c>
      <c r="Q225" s="4">
        <v>-4768388</v>
      </c>
    </row>
    <row r="226" spans="1:17" x14ac:dyDescent="0.25">
      <c r="A226" s="2" t="s">
        <v>28</v>
      </c>
      <c r="B226" s="2" t="s">
        <v>18</v>
      </c>
      <c r="C226" s="3" t="s">
        <v>19</v>
      </c>
      <c r="D226" s="3">
        <v>2020</v>
      </c>
      <c r="E226" s="2" t="s">
        <v>20</v>
      </c>
      <c r="F226" s="4">
        <v>-1468157</v>
      </c>
      <c r="G226" s="4">
        <v>-1469241</v>
      </c>
      <c r="H226" s="4">
        <v>-1405114</v>
      </c>
      <c r="I226" s="4">
        <v>-1822159</v>
      </c>
      <c r="J226" s="4">
        <v>-1017235</v>
      </c>
      <c r="K226" s="4">
        <v>-1738189</v>
      </c>
      <c r="L226" s="4">
        <v>-1064356</v>
      </c>
      <c r="M226" s="4">
        <v>-1323706</v>
      </c>
      <c r="N226" s="4">
        <v>-1303816</v>
      </c>
      <c r="O226" s="4">
        <v>-1536288</v>
      </c>
      <c r="P226" s="4">
        <v>-1447553</v>
      </c>
      <c r="Q226" s="4">
        <v>-1519478</v>
      </c>
    </row>
    <row r="227" spans="1:17" x14ac:dyDescent="0.25">
      <c r="A227" s="2" t="s">
        <v>17</v>
      </c>
      <c r="B227" s="2" t="s">
        <v>29</v>
      </c>
      <c r="C227" s="3" t="s">
        <v>19</v>
      </c>
      <c r="D227" s="3">
        <v>2020</v>
      </c>
      <c r="E227" s="2" t="s">
        <v>20</v>
      </c>
      <c r="F227" s="4">
        <v>19906221.720000003</v>
      </c>
      <c r="G227" s="4">
        <v>18137975.18</v>
      </c>
      <c r="H227" s="4">
        <v>19647354.709999997</v>
      </c>
      <c r="I227" s="4">
        <v>25097823.300000001</v>
      </c>
      <c r="J227" s="4">
        <v>10648319.43</v>
      </c>
      <c r="K227" s="4">
        <v>21526811.939999998</v>
      </c>
      <c r="L227" s="4">
        <v>14526501.640000001</v>
      </c>
      <c r="M227" s="4">
        <v>16491591.200000001</v>
      </c>
      <c r="N227" s="4">
        <v>16525042.159999998</v>
      </c>
      <c r="O227" s="4">
        <v>13592152.800000001</v>
      </c>
      <c r="P227" s="4">
        <v>14695585.75</v>
      </c>
      <c r="Q227" s="4">
        <v>13019298.200000001</v>
      </c>
    </row>
    <row r="228" spans="1:17" x14ac:dyDescent="0.25">
      <c r="A228" s="2" t="s">
        <v>21</v>
      </c>
      <c r="B228" s="2" t="s">
        <v>29</v>
      </c>
      <c r="C228" s="3" t="s">
        <v>19</v>
      </c>
      <c r="D228" s="3">
        <v>2020</v>
      </c>
      <c r="E228" s="2" t="s">
        <v>20</v>
      </c>
      <c r="F228" s="4">
        <v>-9592107</v>
      </c>
      <c r="G228" s="4">
        <v>-9049303</v>
      </c>
      <c r="H228" s="4">
        <v>-9807183</v>
      </c>
      <c r="I228" s="4">
        <v>-11464436</v>
      </c>
      <c r="J228" s="4">
        <v>-4745875</v>
      </c>
      <c r="K228" s="4">
        <v>-10693878</v>
      </c>
      <c r="L228" s="4">
        <v>-6229151</v>
      </c>
      <c r="M228" s="4">
        <v>-7884523</v>
      </c>
      <c r="N228" s="4">
        <v>-8201633</v>
      </c>
      <c r="O228" s="4">
        <v>-5539328</v>
      </c>
      <c r="P228" s="4">
        <v>-6939494</v>
      </c>
      <c r="Q228" s="4">
        <v>-6033112</v>
      </c>
    </row>
    <row r="229" spans="1:17" x14ac:dyDescent="0.25">
      <c r="A229" s="2" t="s">
        <v>22</v>
      </c>
      <c r="B229" s="2" t="s">
        <v>29</v>
      </c>
      <c r="C229" s="3" t="s">
        <v>19</v>
      </c>
      <c r="D229" s="3">
        <v>2020</v>
      </c>
      <c r="E229" s="2" t="s">
        <v>20</v>
      </c>
      <c r="F229" s="4">
        <v>-804051</v>
      </c>
      <c r="G229" s="4">
        <v>-766774</v>
      </c>
      <c r="H229" s="4">
        <v>-921681</v>
      </c>
      <c r="I229" s="4">
        <v>-1085414</v>
      </c>
      <c r="J229" s="4">
        <v>-463729</v>
      </c>
      <c r="K229" s="4">
        <v>-1036334</v>
      </c>
      <c r="L229" s="4">
        <v>-711009</v>
      </c>
      <c r="M229" s="4">
        <v>-706193</v>
      </c>
      <c r="N229" s="4">
        <v>-784668</v>
      </c>
      <c r="O229" s="4">
        <v>-633819</v>
      </c>
      <c r="P229" s="4">
        <v>-678505</v>
      </c>
      <c r="Q229" s="4">
        <v>-631242</v>
      </c>
    </row>
    <row r="230" spans="1:17" x14ac:dyDescent="0.25">
      <c r="A230" s="2" t="s">
        <v>23</v>
      </c>
      <c r="B230" s="2" t="s">
        <v>29</v>
      </c>
      <c r="C230" s="3" t="s">
        <v>19</v>
      </c>
      <c r="D230" s="3">
        <v>2020</v>
      </c>
      <c r="E230" s="2" t="s">
        <v>20</v>
      </c>
      <c r="F230" s="4">
        <v>-2107365</v>
      </c>
      <c r="G230" s="4">
        <v>-2071573</v>
      </c>
      <c r="H230" s="4">
        <v>-2428629</v>
      </c>
      <c r="I230" s="4">
        <v>-2973881</v>
      </c>
      <c r="J230" s="4">
        <v>-1174690</v>
      </c>
      <c r="K230" s="4">
        <v>-2393657</v>
      </c>
      <c r="L230" s="4">
        <v>-1495456</v>
      </c>
      <c r="M230" s="4">
        <v>-2058910</v>
      </c>
      <c r="N230" s="4">
        <v>-1881183</v>
      </c>
      <c r="O230" s="4">
        <v>-1641870</v>
      </c>
      <c r="P230" s="4">
        <v>-1587200</v>
      </c>
      <c r="Q230" s="4">
        <v>-1436411</v>
      </c>
    </row>
    <row r="231" spans="1:17" x14ac:dyDescent="0.25">
      <c r="A231" s="2" t="s">
        <v>24</v>
      </c>
      <c r="B231" s="2" t="s">
        <v>29</v>
      </c>
      <c r="C231" s="3" t="s">
        <v>19</v>
      </c>
      <c r="D231" s="3">
        <v>2020</v>
      </c>
      <c r="E231" s="2" t="s">
        <v>20</v>
      </c>
      <c r="F231" s="4">
        <v>-211617</v>
      </c>
      <c r="G231" s="4">
        <v>-211295</v>
      </c>
      <c r="H231" s="4">
        <v>-229589</v>
      </c>
      <c r="I231" s="4">
        <v>-270401</v>
      </c>
      <c r="J231" s="4">
        <v>-122946</v>
      </c>
      <c r="K231" s="4">
        <v>-258829</v>
      </c>
      <c r="L231" s="4">
        <v>-176747</v>
      </c>
      <c r="M231" s="4">
        <v>-187172</v>
      </c>
      <c r="N231" s="4">
        <v>-194172</v>
      </c>
      <c r="O231" s="4">
        <v>-161178</v>
      </c>
      <c r="P231" s="4">
        <v>-149018</v>
      </c>
      <c r="Q231" s="4">
        <v>-141587</v>
      </c>
    </row>
    <row r="232" spans="1:17" x14ac:dyDescent="0.25">
      <c r="A232" s="2" t="s">
        <v>25</v>
      </c>
      <c r="B232" s="2" t="s">
        <v>29</v>
      </c>
      <c r="C232" s="3" t="s">
        <v>19</v>
      </c>
      <c r="D232" s="3">
        <v>2020</v>
      </c>
      <c r="E232" s="2" t="s">
        <v>20</v>
      </c>
      <c r="F232" s="4">
        <v>-882849</v>
      </c>
      <c r="G232" s="4">
        <v>-828192</v>
      </c>
      <c r="H232" s="4">
        <v>-913737</v>
      </c>
      <c r="I232" s="4">
        <v>-1198314</v>
      </c>
      <c r="J232" s="4">
        <v>-519107</v>
      </c>
      <c r="K232" s="4">
        <v>-889744</v>
      </c>
      <c r="L232" s="4">
        <v>-625608</v>
      </c>
      <c r="M232" s="4">
        <v>-818157</v>
      </c>
      <c r="N232" s="4">
        <v>-764727</v>
      </c>
      <c r="O232" s="4">
        <v>-613550</v>
      </c>
      <c r="P232" s="4">
        <v>-625269</v>
      </c>
      <c r="Q232" s="4">
        <v>-540653</v>
      </c>
    </row>
    <row r="233" spans="1:17" x14ac:dyDescent="0.25">
      <c r="A233" s="2" t="s">
        <v>26</v>
      </c>
      <c r="B233" s="2" t="s">
        <v>29</v>
      </c>
      <c r="C233" s="3" t="s">
        <v>19</v>
      </c>
      <c r="D233" s="3">
        <v>2020</v>
      </c>
      <c r="E233" s="2" t="s">
        <v>20</v>
      </c>
      <c r="F233" s="4">
        <v>-1206445</v>
      </c>
      <c r="G233" s="4">
        <v>-976986</v>
      </c>
      <c r="H233" s="4">
        <v>-990981</v>
      </c>
      <c r="I233" s="4">
        <v>-1537362</v>
      </c>
      <c r="J233" s="4">
        <v>-578191</v>
      </c>
      <c r="K233" s="4">
        <v>-1230978</v>
      </c>
      <c r="L233" s="4">
        <v>-824107</v>
      </c>
      <c r="M233" s="4">
        <v>-991865</v>
      </c>
      <c r="N233" s="4">
        <v>-928975</v>
      </c>
      <c r="O233" s="4">
        <v>-794276</v>
      </c>
      <c r="P233" s="4">
        <v>-738682</v>
      </c>
      <c r="Q233" s="4">
        <v>-726502</v>
      </c>
    </row>
    <row r="234" spans="1:17" x14ac:dyDescent="0.25">
      <c r="A234" s="2" t="s">
        <v>27</v>
      </c>
      <c r="B234" s="2" t="s">
        <v>29</v>
      </c>
      <c r="C234" s="3" t="s">
        <v>19</v>
      </c>
      <c r="D234" s="3">
        <v>2020</v>
      </c>
      <c r="E234" s="2" t="s">
        <v>20</v>
      </c>
      <c r="F234" s="4">
        <v>-1691907</v>
      </c>
      <c r="G234" s="4">
        <v>-1377291</v>
      </c>
      <c r="H234" s="4">
        <v>-1682587</v>
      </c>
      <c r="I234" s="4">
        <v>-2080797</v>
      </c>
      <c r="J234" s="4">
        <v>-912271</v>
      </c>
      <c r="K234" s="4">
        <v>-1790551</v>
      </c>
      <c r="L234" s="4">
        <v>-1201477</v>
      </c>
      <c r="M234" s="4">
        <v>-1331378</v>
      </c>
      <c r="N234" s="4">
        <v>-1375724</v>
      </c>
      <c r="O234" s="4">
        <v>-1029583</v>
      </c>
      <c r="P234" s="4">
        <v>-1099874</v>
      </c>
      <c r="Q234" s="4">
        <v>-971165</v>
      </c>
    </row>
    <row r="235" spans="1:17" x14ac:dyDescent="0.25">
      <c r="A235" s="2" t="s">
        <v>28</v>
      </c>
      <c r="B235" s="2" t="s">
        <v>29</v>
      </c>
      <c r="C235" s="3" t="s">
        <v>19</v>
      </c>
      <c r="D235" s="3">
        <v>2020</v>
      </c>
      <c r="E235" s="2" t="s">
        <v>20</v>
      </c>
      <c r="F235" s="4">
        <v>-405268</v>
      </c>
      <c r="G235" s="4">
        <v>-427770</v>
      </c>
      <c r="H235" s="4">
        <v>-436628</v>
      </c>
      <c r="I235" s="4">
        <v>-571749</v>
      </c>
      <c r="J235" s="4">
        <v>-215818</v>
      </c>
      <c r="K235" s="4">
        <v>-475706</v>
      </c>
      <c r="L235" s="4">
        <v>-313756</v>
      </c>
      <c r="M235" s="4">
        <v>-370356</v>
      </c>
      <c r="N235" s="4">
        <v>-361297</v>
      </c>
      <c r="O235" s="4">
        <v>-302763</v>
      </c>
      <c r="P235" s="4">
        <v>-310799</v>
      </c>
      <c r="Q235" s="4">
        <v>-262708</v>
      </c>
    </row>
    <row r="236" spans="1:17" x14ac:dyDescent="0.25">
      <c r="A236" s="2" t="s">
        <v>17</v>
      </c>
      <c r="B236" s="2" t="s">
        <v>30</v>
      </c>
      <c r="C236" s="3" t="s">
        <v>19</v>
      </c>
      <c r="D236" s="3">
        <v>2020</v>
      </c>
      <c r="E236" s="2" t="s">
        <v>20</v>
      </c>
      <c r="F236" s="4">
        <v>23460904.170000002</v>
      </c>
      <c r="G236" s="4">
        <v>23718890.620000001</v>
      </c>
      <c r="H236" s="4">
        <v>24389819.640000001</v>
      </c>
      <c r="I236" s="4">
        <v>26771011.52</v>
      </c>
      <c r="J236" s="4">
        <v>19268387.539999999</v>
      </c>
      <c r="K236" s="4">
        <v>25238331.240000002</v>
      </c>
      <c r="L236" s="4">
        <v>19195734.309999999</v>
      </c>
      <c r="M236" s="4">
        <v>20614489</v>
      </c>
      <c r="N236" s="4">
        <v>21083674.48</v>
      </c>
      <c r="O236" s="4">
        <v>24465875.039999999</v>
      </c>
      <c r="P236" s="4">
        <v>19398173.190000001</v>
      </c>
      <c r="Q236" s="4">
        <v>23434736.759999998</v>
      </c>
    </row>
    <row r="237" spans="1:17" x14ac:dyDescent="0.25">
      <c r="A237" s="2" t="s">
        <v>21</v>
      </c>
      <c r="B237" s="2" t="s">
        <v>30</v>
      </c>
      <c r="C237" s="3" t="s">
        <v>19</v>
      </c>
      <c r="D237" s="3">
        <v>2020</v>
      </c>
      <c r="E237" s="2" t="s">
        <v>20</v>
      </c>
      <c r="F237" s="4">
        <v>-11301138</v>
      </c>
      <c r="G237" s="4">
        <v>-11040566</v>
      </c>
      <c r="H237" s="4">
        <v>-11385210</v>
      </c>
      <c r="I237" s="4">
        <v>-12065519</v>
      </c>
      <c r="J237" s="4">
        <v>-8004994</v>
      </c>
      <c r="K237" s="4">
        <v>-11169399</v>
      </c>
      <c r="L237" s="4">
        <v>-8198056</v>
      </c>
      <c r="M237" s="4">
        <v>-9583888</v>
      </c>
      <c r="N237" s="4">
        <v>-8854962</v>
      </c>
      <c r="O237" s="4">
        <v>-10326236</v>
      </c>
      <c r="P237" s="4">
        <v>-8135464</v>
      </c>
      <c r="Q237" s="4">
        <v>-9435110</v>
      </c>
    </row>
    <row r="238" spans="1:17" x14ac:dyDescent="0.25">
      <c r="A238" s="2" t="s">
        <v>22</v>
      </c>
      <c r="B238" s="2" t="s">
        <v>30</v>
      </c>
      <c r="C238" s="3" t="s">
        <v>19</v>
      </c>
      <c r="D238" s="3">
        <v>2020</v>
      </c>
      <c r="E238" s="2" t="s">
        <v>20</v>
      </c>
      <c r="F238" s="4">
        <v>-1040217</v>
      </c>
      <c r="G238" s="4">
        <v>-1037564</v>
      </c>
      <c r="H238" s="4">
        <v>-1012661</v>
      </c>
      <c r="I238" s="4">
        <v>-1187032</v>
      </c>
      <c r="J238" s="4">
        <v>-888831</v>
      </c>
      <c r="K238" s="4">
        <v>-1025650</v>
      </c>
      <c r="L238" s="4">
        <v>-897572</v>
      </c>
      <c r="M238" s="4">
        <v>-943461</v>
      </c>
      <c r="N238" s="4">
        <v>-945482</v>
      </c>
      <c r="O238" s="4">
        <v>-1126584</v>
      </c>
      <c r="P238" s="4">
        <v>-946140</v>
      </c>
      <c r="Q238" s="4">
        <v>-985301</v>
      </c>
    </row>
    <row r="239" spans="1:17" x14ac:dyDescent="0.25">
      <c r="A239" s="2" t="s">
        <v>23</v>
      </c>
      <c r="B239" s="2" t="s">
        <v>30</v>
      </c>
      <c r="C239" s="3" t="s">
        <v>19</v>
      </c>
      <c r="D239" s="3">
        <v>2020</v>
      </c>
      <c r="E239" s="2" t="s">
        <v>20</v>
      </c>
      <c r="F239" s="4">
        <v>-2686116</v>
      </c>
      <c r="G239" s="4">
        <v>-2811436</v>
      </c>
      <c r="H239" s="4">
        <v>-2564638</v>
      </c>
      <c r="I239" s="4">
        <v>-3193324</v>
      </c>
      <c r="J239" s="4">
        <v>-2094388</v>
      </c>
      <c r="K239" s="4">
        <v>-2712239</v>
      </c>
      <c r="L239" s="4">
        <v>-2266614</v>
      </c>
      <c r="M239" s="4">
        <v>-2314678</v>
      </c>
      <c r="N239" s="4">
        <v>-2597975</v>
      </c>
      <c r="O239" s="4">
        <v>-3028352</v>
      </c>
      <c r="P239" s="4">
        <v>-2170564</v>
      </c>
      <c r="Q239" s="4">
        <v>-2619732</v>
      </c>
    </row>
    <row r="240" spans="1:17" x14ac:dyDescent="0.25">
      <c r="A240" s="2" t="s">
        <v>24</v>
      </c>
      <c r="B240" s="2" t="s">
        <v>30</v>
      </c>
      <c r="C240" s="3" t="s">
        <v>19</v>
      </c>
      <c r="D240" s="3">
        <v>2020</v>
      </c>
      <c r="E240" s="2" t="s">
        <v>20</v>
      </c>
      <c r="F240" s="4">
        <v>-261109</v>
      </c>
      <c r="G240" s="4">
        <v>-251233</v>
      </c>
      <c r="H240" s="4">
        <v>-284032</v>
      </c>
      <c r="I240" s="4">
        <v>-274954</v>
      </c>
      <c r="J240" s="4">
        <v>-222389</v>
      </c>
      <c r="K240" s="4">
        <v>-302896</v>
      </c>
      <c r="L240" s="4">
        <v>-215682</v>
      </c>
      <c r="M240" s="4">
        <v>-212824</v>
      </c>
      <c r="N240" s="4">
        <v>-237617</v>
      </c>
      <c r="O240" s="4">
        <v>-281077</v>
      </c>
      <c r="P240" s="4">
        <v>-230799</v>
      </c>
      <c r="Q240" s="4">
        <v>-255866</v>
      </c>
    </row>
    <row r="241" spans="1:17" x14ac:dyDescent="0.25">
      <c r="A241" s="2" t="s">
        <v>25</v>
      </c>
      <c r="B241" s="2" t="s">
        <v>30</v>
      </c>
      <c r="C241" s="3" t="s">
        <v>19</v>
      </c>
      <c r="D241" s="3">
        <v>2020</v>
      </c>
      <c r="E241" s="2" t="s">
        <v>20</v>
      </c>
      <c r="F241" s="4">
        <v>-1079788</v>
      </c>
      <c r="G241" s="4">
        <v>-967463</v>
      </c>
      <c r="H241" s="4">
        <v>-1074051</v>
      </c>
      <c r="I241" s="4">
        <v>-1258729</v>
      </c>
      <c r="J241" s="4">
        <v>-829188</v>
      </c>
      <c r="K241" s="4">
        <v>-1219308</v>
      </c>
      <c r="L241" s="4">
        <v>-868457</v>
      </c>
      <c r="M241" s="4">
        <v>-1002976</v>
      </c>
      <c r="N241" s="4">
        <v>-929444</v>
      </c>
      <c r="O241" s="4">
        <v>-984727</v>
      </c>
      <c r="P241" s="4">
        <v>-895091</v>
      </c>
      <c r="Q241" s="4">
        <v>-998052</v>
      </c>
    </row>
    <row r="242" spans="1:17" x14ac:dyDescent="0.25">
      <c r="A242" s="2" t="s">
        <v>26</v>
      </c>
      <c r="B242" s="2" t="s">
        <v>30</v>
      </c>
      <c r="C242" s="3" t="s">
        <v>19</v>
      </c>
      <c r="D242" s="3">
        <v>2020</v>
      </c>
      <c r="E242" s="2" t="s">
        <v>20</v>
      </c>
      <c r="F242" s="4">
        <v>-1259836</v>
      </c>
      <c r="G242" s="4">
        <v>-1466091</v>
      </c>
      <c r="H242" s="4">
        <v>-1329954</v>
      </c>
      <c r="I242" s="4">
        <v>-1342208</v>
      </c>
      <c r="J242" s="4">
        <v>-968525</v>
      </c>
      <c r="K242" s="4">
        <v>-1551135</v>
      </c>
      <c r="L242" s="4">
        <v>-1060193</v>
      </c>
      <c r="M242" s="4">
        <v>-1219376</v>
      </c>
      <c r="N242" s="4">
        <v>-1176567</v>
      </c>
      <c r="O242" s="4">
        <v>-1460487</v>
      </c>
      <c r="P242" s="4">
        <v>-1009016</v>
      </c>
      <c r="Q242" s="4">
        <v>-1300408</v>
      </c>
    </row>
    <row r="243" spans="1:17" x14ac:dyDescent="0.25">
      <c r="A243" s="2" t="s">
        <v>27</v>
      </c>
      <c r="B243" s="2" t="s">
        <v>30</v>
      </c>
      <c r="C243" s="3" t="s">
        <v>19</v>
      </c>
      <c r="D243" s="3">
        <v>2020</v>
      </c>
      <c r="E243" s="2" t="s">
        <v>20</v>
      </c>
      <c r="F243" s="4">
        <v>-1761633</v>
      </c>
      <c r="G243" s="4">
        <v>-2015134</v>
      </c>
      <c r="H243" s="4">
        <v>-1826370</v>
      </c>
      <c r="I243" s="4">
        <v>-1914691</v>
      </c>
      <c r="J243" s="4">
        <v>-1446972</v>
      </c>
      <c r="K243" s="4">
        <v>-1896300</v>
      </c>
      <c r="L243" s="4">
        <v>-1597721</v>
      </c>
      <c r="M243" s="4">
        <v>-1538757</v>
      </c>
      <c r="N243" s="4">
        <v>-1704116</v>
      </c>
      <c r="O243" s="4">
        <v>-1897036</v>
      </c>
      <c r="P243" s="4">
        <v>-1495845</v>
      </c>
      <c r="Q243" s="4">
        <v>-1910300</v>
      </c>
    </row>
    <row r="244" spans="1:17" x14ac:dyDescent="0.25">
      <c r="A244" s="2" t="s">
        <v>28</v>
      </c>
      <c r="B244" s="2" t="s">
        <v>30</v>
      </c>
      <c r="C244" s="3" t="s">
        <v>19</v>
      </c>
      <c r="D244" s="3">
        <v>2020</v>
      </c>
      <c r="E244" s="2" t="s">
        <v>20</v>
      </c>
      <c r="F244" s="4">
        <v>-565050</v>
      </c>
      <c r="G244" s="4">
        <v>-523149</v>
      </c>
      <c r="H244" s="4">
        <v>-596925</v>
      </c>
      <c r="I244" s="4">
        <v>-643179</v>
      </c>
      <c r="J244" s="4">
        <v>-442670</v>
      </c>
      <c r="K244" s="4">
        <v>-528793</v>
      </c>
      <c r="L244" s="4">
        <v>-428292</v>
      </c>
      <c r="M244" s="4">
        <v>-448126</v>
      </c>
      <c r="N244" s="4">
        <v>-442125</v>
      </c>
      <c r="O244" s="4">
        <v>-526927</v>
      </c>
      <c r="P244" s="4">
        <v>-439699</v>
      </c>
      <c r="Q244" s="4">
        <v>-491968</v>
      </c>
    </row>
    <row r="245" spans="1:17" x14ac:dyDescent="0.25">
      <c r="A245" s="2" t="s">
        <v>17</v>
      </c>
      <c r="B245" s="2" t="s">
        <v>18</v>
      </c>
      <c r="C245" s="3" t="s">
        <v>19</v>
      </c>
      <c r="D245" s="3">
        <v>2021</v>
      </c>
      <c r="E245" s="2" t="s">
        <v>20</v>
      </c>
      <c r="F245" s="4">
        <v>59639063</v>
      </c>
      <c r="G245" s="4">
        <v>63214286</v>
      </c>
      <c r="H245" s="4">
        <v>68906761</v>
      </c>
      <c r="I245" s="4">
        <v>89830559</v>
      </c>
      <c r="J245" s="4">
        <v>68972328</v>
      </c>
      <c r="K245" s="4">
        <v>59933044</v>
      </c>
      <c r="L245" s="4">
        <v>72743937</v>
      </c>
      <c r="M245" s="4">
        <v>88182249</v>
      </c>
      <c r="N245" s="4">
        <v>78099559</v>
      </c>
      <c r="O245" s="4">
        <v>53303092</v>
      </c>
      <c r="P245" s="4">
        <v>86545338</v>
      </c>
      <c r="Q245" s="4">
        <v>71448927</v>
      </c>
    </row>
    <row r="246" spans="1:17" x14ac:dyDescent="0.25">
      <c r="A246" s="2" t="s">
        <v>21</v>
      </c>
      <c r="B246" s="2" t="s">
        <v>18</v>
      </c>
      <c r="C246" s="3" t="s">
        <v>19</v>
      </c>
      <c r="D246" s="3">
        <v>2021</v>
      </c>
      <c r="E246" s="2" t="s">
        <v>20</v>
      </c>
      <c r="F246" s="4">
        <v>-23973231</v>
      </c>
      <c r="G246" s="4">
        <v>-30015539</v>
      </c>
      <c r="H246" s="4">
        <v>-31134647</v>
      </c>
      <c r="I246" s="4">
        <v>-40970359</v>
      </c>
      <c r="J246" s="4">
        <v>-30502322</v>
      </c>
      <c r="K246" s="4">
        <v>-27410189</v>
      </c>
      <c r="L246" s="4">
        <v>-31991409</v>
      </c>
      <c r="M246" s="4">
        <v>-42313803</v>
      </c>
      <c r="N246" s="4">
        <v>-36050532</v>
      </c>
      <c r="O246" s="4">
        <v>-22452316</v>
      </c>
      <c r="P246" s="4">
        <v>-37931056</v>
      </c>
      <c r="Q246" s="4">
        <v>-34824020</v>
      </c>
    </row>
    <row r="247" spans="1:17" x14ac:dyDescent="0.25">
      <c r="A247" s="2" t="s">
        <v>22</v>
      </c>
      <c r="B247" s="2" t="s">
        <v>18</v>
      </c>
      <c r="C247" s="3" t="s">
        <v>19</v>
      </c>
      <c r="D247" s="3">
        <v>2021</v>
      </c>
      <c r="E247" s="2" t="s">
        <v>20</v>
      </c>
      <c r="F247" s="4">
        <v>-2750475</v>
      </c>
      <c r="G247" s="4">
        <v>-2995013</v>
      </c>
      <c r="H247" s="4">
        <v>-3278513</v>
      </c>
      <c r="I247" s="4">
        <v>-4096853</v>
      </c>
      <c r="J247" s="4">
        <v>-3074312</v>
      </c>
      <c r="K247" s="4">
        <v>-2633099</v>
      </c>
      <c r="L247" s="4">
        <v>-3191085</v>
      </c>
      <c r="M247" s="4">
        <v>-3613606</v>
      </c>
      <c r="N247" s="4">
        <v>-3551148</v>
      </c>
      <c r="O247" s="4">
        <v>-2501128</v>
      </c>
      <c r="P247" s="4">
        <v>-4117957</v>
      </c>
      <c r="Q247" s="4">
        <v>-2909146</v>
      </c>
    </row>
    <row r="248" spans="1:17" x14ac:dyDescent="0.25">
      <c r="A248" s="2" t="s">
        <v>23</v>
      </c>
      <c r="B248" s="2" t="s">
        <v>18</v>
      </c>
      <c r="C248" s="3" t="s">
        <v>19</v>
      </c>
      <c r="D248" s="3">
        <v>2021</v>
      </c>
      <c r="E248" s="2" t="s">
        <v>20</v>
      </c>
      <c r="F248" s="4">
        <v>-6051302</v>
      </c>
      <c r="G248" s="4">
        <v>-6651645</v>
      </c>
      <c r="H248" s="4">
        <v>-8229415</v>
      </c>
      <c r="I248" s="4">
        <v>-9866087</v>
      </c>
      <c r="J248" s="4">
        <v>-7274833</v>
      </c>
      <c r="K248" s="4">
        <v>-7190572</v>
      </c>
      <c r="L248" s="4">
        <v>-8102482</v>
      </c>
      <c r="M248" s="4">
        <v>-10459385</v>
      </c>
      <c r="N248" s="4">
        <v>-8592628</v>
      </c>
      <c r="O248" s="4">
        <v>-6623440</v>
      </c>
      <c r="P248" s="4">
        <v>-9176467</v>
      </c>
      <c r="Q248" s="4">
        <v>-8483908</v>
      </c>
    </row>
    <row r="249" spans="1:17" x14ac:dyDescent="0.25">
      <c r="A249" s="2" t="s">
        <v>24</v>
      </c>
      <c r="B249" s="2" t="s">
        <v>18</v>
      </c>
      <c r="C249" s="3" t="s">
        <v>19</v>
      </c>
      <c r="D249" s="3">
        <v>2021</v>
      </c>
      <c r="E249" s="2" t="s">
        <v>20</v>
      </c>
      <c r="F249" s="4">
        <v>-717745</v>
      </c>
      <c r="G249" s="4">
        <v>-784976</v>
      </c>
      <c r="H249" s="4">
        <v>-740504</v>
      </c>
      <c r="I249" s="4">
        <v>-1034005</v>
      </c>
      <c r="J249" s="4">
        <v>-808709</v>
      </c>
      <c r="K249" s="4">
        <v>-686323</v>
      </c>
      <c r="L249" s="4">
        <v>-731485</v>
      </c>
      <c r="M249" s="4">
        <v>-990377</v>
      </c>
      <c r="N249" s="4">
        <v>-910664</v>
      </c>
      <c r="O249" s="4">
        <v>-637021</v>
      </c>
      <c r="P249" s="4">
        <v>-1007342</v>
      </c>
      <c r="Q249" s="4">
        <v>-861790</v>
      </c>
    </row>
    <row r="250" spans="1:17" x14ac:dyDescent="0.25">
      <c r="A250" s="2" t="s">
        <v>25</v>
      </c>
      <c r="B250" s="2" t="s">
        <v>18</v>
      </c>
      <c r="C250" s="3" t="s">
        <v>19</v>
      </c>
      <c r="D250" s="3">
        <v>2021</v>
      </c>
      <c r="E250" s="2" t="s">
        <v>20</v>
      </c>
      <c r="F250" s="4">
        <v>-2960261</v>
      </c>
      <c r="G250" s="4">
        <v>-2719473</v>
      </c>
      <c r="H250" s="4">
        <v>-2866789</v>
      </c>
      <c r="I250" s="4">
        <v>-4414681</v>
      </c>
      <c r="J250" s="4">
        <v>-3351655</v>
      </c>
      <c r="K250" s="4">
        <v>-2840401</v>
      </c>
      <c r="L250" s="4">
        <v>-3326958</v>
      </c>
      <c r="M250" s="4">
        <v>-3812188</v>
      </c>
      <c r="N250" s="4">
        <v>-3316582</v>
      </c>
      <c r="O250" s="4">
        <v>-2454320</v>
      </c>
      <c r="P250" s="4">
        <v>-4133391</v>
      </c>
      <c r="Q250" s="4">
        <v>-3270907</v>
      </c>
    </row>
    <row r="251" spans="1:17" x14ac:dyDescent="0.25">
      <c r="A251" s="2" t="s">
        <v>26</v>
      </c>
      <c r="B251" s="2" t="s">
        <v>18</v>
      </c>
      <c r="C251" s="3" t="s">
        <v>19</v>
      </c>
      <c r="D251" s="3">
        <v>2021</v>
      </c>
      <c r="E251" s="2" t="s">
        <v>20</v>
      </c>
      <c r="F251" s="4">
        <v>-3649541</v>
      </c>
      <c r="G251" s="4">
        <v>-3533553</v>
      </c>
      <c r="H251" s="4">
        <v>-3458216</v>
      </c>
      <c r="I251" s="4">
        <v>-5592271</v>
      </c>
      <c r="J251" s="4">
        <v>-4005701</v>
      </c>
      <c r="K251" s="4">
        <v>-3358984</v>
      </c>
      <c r="L251" s="4">
        <v>-3687848</v>
      </c>
      <c r="M251" s="4">
        <v>-4759089</v>
      </c>
      <c r="N251" s="4">
        <v>-3918876</v>
      </c>
      <c r="O251" s="4">
        <v>-2669925</v>
      </c>
      <c r="P251" s="4">
        <v>-4358844</v>
      </c>
      <c r="Q251" s="4">
        <v>-3840200</v>
      </c>
    </row>
    <row r="252" spans="1:17" x14ac:dyDescent="0.25">
      <c r="A252" s="2" t="s">
        <v>27</v>
      </c>
      <c r="B252" s="2" t="s">
        <v>18</v>
      </c>
      <c r="C252" s="3" t="s">
        <v>19</v>
      </c>
      <c r="D252" s="3">
        <v>2021</v>
      </c>
      <c r="E252" s="2" t="s">
        <v>20</v>
      </c>
      <c r="F252" s="4">
        <v>-4957360</v>
      </c>
      <c r="G252" s="4">
        <v>-4832819</v>
      </c>
      <c r="H252" s="4">
        <v>-4998813</v>
      </c>
      <c r="I252" s="4">
        <v>-7119942</v>
      </c>
      <c r="J252" s="4">
        <v>-5290282</v>
      </c>
      <c r="K252" s="4">
        <v>-4874238</v>
      </c>
      <c r="L252" s="4">
        <v>-5408483</v>
      </c>
      <c r="M252" s="4">
        <v>-7479531</v>
      </c>
      <c r="N252" s="4">
        <v>-5546489</v>
      </c>
      <c r="O252" s="4">
        <v>-4167715</v>
      </c>
      <c r="P252" s="4">
        <v>-6192072</v>
      </c>
      <c r="Q252" s="4">
        <v>-5068422</v>
      </c>
    </row>
    <row r="253" spans="1:17" x14ac:dyDescent="0.25">
      <c r="A253" s="2" t="s">
        <v>28</v>
      </c>
      <c r="B253" s="2" t="s">
        <v>18</v>
      </c>
      <c r="C253" s="3" t="s">
        <v>19</v>
      </c>
      <c r="D253" s="3">
        <v>2021</v>
      </c>
      <c r="E253" s="2" t="s">
        <v>20</v>
      </c>
      <c r="F253" s="4">
        <v>-1367303</v>
      </c>
      <c r="G253" s="4">
        <v>-1548216</v>
      </c>
      <c r="H253" s="4">
        <v>-1696682</v>
      </c>
      <c r="I253" s="4">
        <v>-1972953</v>
      </c>
      <c r="J253" s="4">
        <v>-1689063</v>
      </c>
      <c r="K253" s="4">
        <v>-1441599</v>
      </c>
      <c r="L253" s="4">
        <v>-1643564</v>
      </c>
      <c r="M253" s="4">
        <v>-1883983</v>
      </c>
      <c r="N253" s="4">
        <v>-1926635</v>
      </c>
      <c r="O253" s="4">
        <v>-1133926</v>
      </c>
      <c r="P253" s="4">
        <v>-1930167</v>
      </c>
      <c r="Q253" s="4">
        <v>-1647005</v>
      </c>
    </row>
    <row r="254" spans="1:17" x14ac:dyDescent="0.25">
      <c r="A254" s="2" t="s">
        <v>17</v>
      </c>
      <c r="B254" s="2" t="s">
        <v>29</v>
      </c>
      <c r="C254" s="3" t="s">
        <v>19</v>
      </c>
      <c r="D254" s="3">
        <v>2021</v>
      </c>
      <c r="E254" s="2" t="s">
        <v>20</v>
      </c>
      <c r="F254" s="4">
        <v>11927812.600000001</v>
      </c>
      <c r="G254" s="4">
        <v>13275000.059999999</v>
      </c>
      <c r="H254" s="4">
        <v>14470419.809999999</v>
      </c>
      <c r="I254" s="4">
        <v>24254250.930000003</v>
      </c>
      <c r="J254" s="4">
        <v>18622528.560000002</v>
      </c>
      <c r="K254" s="4">
        <v>14383930.559999999</v>
      </c>
      <c r="L254" s="4">
        <v>15276226.77</v>
      </c>
      <c r="M254" s="4">
        <v>25572852.209999997</v>
      </c>
      <c r="N254" s="4">
        <v>18743894.16</v>
      </c>
      <c r="O254" s="4">
        <v>14391834.840000002</v>
      </c>
      <c r="P254" s="4">
        <v>22501787.879999999</v>
      </c>
      <c r="Q254" s="4">
        <v>15718763.939999999</v>
      </c>
    </row>
    <row r="255" spans="1:17" x14ac:dyDescent="0.25">
      <c r="A255" s="2" t="s">
        <v>21</v>
      </c>
      <c r="B255" s="2" t="s">
        <v>29</v>
      </c>
      <c r="C255" s="3" t="s">
        <v>19</v>
      </c>
      <c r="D255" s="3">
        <v>2021</v>
      </c>
      <c r="E255" s="2" t="s">
        <v>20</v>
      </c>
      <c r="F255" s="4">
        <v>-5053779</v>
      </c>
      <c r="G255" s="4">
        <v>-6371606</v>
      </c>
      <c r="H255" s="4">
        <v>-6108911</v>
      </c>
      <c r="I255" s="4">
        <v>-11077101</v>
      </c>
      <c r="J255" s="4">
        <v>-9193559</v>
      </c>
      <c r="K255" s="4">
        <v>-6219209</v>
      </c>
      <c r="L255" s="4">
        <v>-7314288</v>
      </c>
      <c r="M255" s="4">
        <v>-10632631</v>
      </c>
      <c r="N255" s="4">
        <v>-7663770</v>
      </c>
      <c r="O255" s="4">
        <v>-5778185</v>
      </c>
      <c r="P255" s="4">
        <v>-10821067</v>
      </c>
      <c r="Q255" s="4">
        <v>-7450108</v>
      </c>
    </row>
    <row r="256" spans="1:17" x14ac:dyDescent="0.25">
      <c r="A256" s="2" t="s">
        <v>22</v>
      </c>
      <c r="B256" s="2" t="s">
        <v>29</v>
      </c>
      <c r="C256" s="3" t="s">
        <v>19</v>
      </c>
      <c r="D256" s="3">
        <v>2021</v>
      </c>
      <c r="E256" s="2" t="s">
        <v>20</v>
      </c>
      <c r="F256" s="4">
        <v>-492817</v>
      </c>
      <c r="G256" s="4">
        <v>-565371</v>
      </c>
      <c r="H256" s="4">
        <v>-708801</v>
      </c>
      <c r="I256" s="4">
        <v>-1088792</v>
      </c>
      <c r="J256" s="4">
        <v>-859144</v>
      </c>
      <c r="K256" s="4">
        <v>-642937</v>
      </c>
      <c r="L256" s="4">
        <v>-657708</v>
      </c>
      <c r="M256" s="4">
        <v>-1154461</v>
      </c>
      <c r="N256" s="4">
        <v>-889947</v>
      </c>
      <c r="O256" s="4">
        <v>-630696</v>
      </c>
      <c r="P256" s="4">
        <v>-901973</v>
      </c>
      <c r="Q256" s="4">
        <v>-676420</v>
      </c>
    </row>
    <row r="257" spans="1:17" x14ac:dyDescent="0.25">
      <c r="A257" s="2" t="s">
        <v>23</v>
      </c>
      <c r="B257" s="2" t="s">
        <v>29</v>
      </c>
      <c r="C257" s="3" t="s">
        <v>19</v>
      </c>
      <c r="D257" s="3">
        <v>2021</v>
      </c>
      <c r="E257" s="2" t="s">
        <v>20</v>
      </c>
      <c r="F257" s="4">
        <v>-1386136</v>
      </c>
      <c r="G257" s="4">
        <v>-1379450</v>
      </c>
      <c r="H257" s="4">
        <v>-1749461</v>
      </c>
      <c r="I257" s="4">
        <v>-2801736</v>
      </c>
      <c r="J257" s="4">
        <v>-2056382</v>
      </c>
      <c r="K257" s="4">
        <v>-1705969</v>
      </c>
      <c r="L257" s="4">
        <v>-1684701</v>
      </c>
      <c r="M257" s="4">
        <v>-2697955</v>
      </c>
      <c r="N257" s="4">
        <v>-2211580</v>
      </c>
      <c r="O257" s="4">
        <v>-1544845</v>
      </c>
      <c r="P257" s="4">
        <v>-2647562</v>
      </c>
      <c r="Q257" s="4">
        <v>-1932499</v>
      </c>
    </row>
    <row r="258" spans="1:17" x14ac:dyDescent="0.25">
      <c r="A258" s="2" t="s">
        <v>24</v>
      </c>
      <c r="B258" s="2" t="s">
        <v>29</v>
      </c>
      <c r="C258" s="3" t="s">
        <v>19</v>
      </c>
      <c r="D258" s="3">
        <v>2021</v>
      </c>
      <c r="E258" s="2" t="s">
        <v>20</v>
      </c>
      <c r="F258" s="4">
        <v>-131523</v>
      </c>
      <c r="G258" s="4">
        <v>-161711</v>
      </c>
      <c r="H258" s="4">
        <v>-172700</v>
      </c>
      <c r="I258" s="4">
        <v>-266573</v>
      </c>
      <c r="J258" s="4">
        <v>-230679</v>
      </c>
      <c r="K258" s="4">
        <v>-179379</v>
      </c>
      <c r="L258" s="4">
        <v>-165428</v>
      </c>
      <c r="M258" s="4">
        <v>-315550</v>
      </c>
      <c r="N258" s="4">
        <v>-224935</v>
      </c>
      <c r="O258" s="4">
        <v>-168787</v>
      </c>
      <c r="P258" s="4">
        <v>-240615</v>
      </c>
      <c r="Q258" s="4">
        <v>-180581</v>
      </c>
    </row>
    <row r="259" spans="1:17" x14ac:dyDescent="0.25">
      <c r="A259" s="2" t="s">
        <v>25</v>
      </c>
      <c r="B259" s="2" t="s">
        <v>29</v>
      </c>
      <c r="C259" s="3" t="s">
        <v>19</v>
      </c>
      <c r="D259" s="3">
        <v>2021</v>
      </c>
      <c r="E259" s="2" t="s">
        <v>20</v>
      </c>
      <c r="F259" s="4">
        <v>-538128</v>
      </c>
      <c r="G259" s="4">
        <v>-661583</v>
      </c>
      <c r="H259" s="4">
        <v>-625462</v>
      </c>
      <c r="I259" s="4">
        <v>-1052988</v>
      </c>
      <c r="J259" s="4">
        <v>-890043</v>
      </c>
      <c r="K259" s="4">
        <v>-712398</v>
      </c>
      <c r="L259" s="4">
        <v>-638422</v>
      </c>
      <c r="M259" s="4">
        <v>-1178248</v>
      </c>
      <c r="N259" s="4">
        <v>-765041</v>
      </c>
      <c r="O259" s="4">
        <v>-607327</v>
      </c>
      <c r="P259" s="4">
        <v>-958441</v>
      </c>
      <c r="Q259" s="4">
        <v>-630264</v>
      </c>
    </row>
    <row r="260" spans="1:17" x14ac:dyDescent="0.25">
      <c r="A260" s="2" t="s">
        <v>26</v>
      </c>
      <c r="B260" s="2" t="s">
        <v>29</v>
      </c>
      <c r="C260" s="3" t="s">
        <v>19</v>
      </c>
      <c r="D260" s="3">
        <v>2021</v>
      </c>
      <c r="E260" s="2" t="s">
        <v>20</v>
      </c>
      <c r="F260" s="4">
        <v>-715824</v>
      </c>
      <c r="G260" s="4">
        <v>-732141</v>
      </c>
      <c r="H260" s="4">
        <v>-899514</v>
      </c>
      <c r="I260" s="4">
        <v>-1234506</v>
      </c>
      <c r="J260" s="4">
        <v>-1078382</v>
      </c>
      <c r="K260" s="4">
        <v>-795168</v>
      </c>
      <c r="L260" s="4">
        <v>-921206</v>
      </c>
      <c r="M260" s="4">
        <v>-1355263</v>
      </c>
      <c r="N260" s="4">
        <v>-1118497</v>
      </c>
      <c r="O260" s="4">
        <v>-885131</v>
      </c>
      <c r="P260" s="4">
        <v>-1383842</v>
      </c>
      <c r="Q260" s="4">
        <v>-879683</v>
      </c>
    </row>
    <row r="261" spans="1:17" x14ac:dyDescent="0.25">
      <c r="A261" s="2" t="s">
        <v>27</v>
      </c>
      <c r="B261" s="2" t="s">
        <v>29</v>
      </c>
      <c r="C261" s="3" t="s">
        <v>19</v>
      </c>
      <c r="D261" s="3">
        <v>2021</v>
      </c>
      <c r="E261" s="2" t="s">
        <v>20</v>
      </c>
      <c r="F261" s="4">
        <v>-850624</v>
      </c>
      <c r="G261" s="4">
        <v>-1078967</v>
      </c>
      <c r="H261" s="4">
        <v>-1072288</v>
      </c>
      <c r="I261" s="4">
        <v>-1843256</v>
      </c>
      <c r="J261" s="4">
        <v>-1363107</v>
      </c>
      <c r="K261" s="4">
        <v>-1086298</v>
      </c>
      <c r="L261" s="4">
        <v>-1289100</v>
      </c>
      <c r="M261" s="4">
        <v>-2054031</v>
      </c>
      <c r="N261" s="4">
        <v>-1505668</v>
      </c>
      <c r="O261" s="4">
        <v>-1189134</v>
      </c>
      <c r="P261" s="4">
        <v>-1672064</v>
      </c>
      <c r="Q261" s="4">
        <v>-1353879</v>
      </c>
    </row>
    <row r="262" spans="1:17" x14ac:dyDescent="0.25">
      <c r="A262" s="2" t="s">
        <v>28</v>
      </c>
      <c r="B262" s="2" t="s">
        <v>29</v>
      </c>
      <c r="C262" s="3" t="s">
        <v>19</v>
      </c>
      <c r="D262" s="3">
        <v>2021</v>
      </c>
      <c r="E262" s="2" t="s">
        <v>20</v>
      </c>
      <c r="F262" s="4">
        <v>-256750</v>
      </c>
      <c r="G262" s="4">
        <v>-303363</v>
      </c>
      <c r="H262" s="4">
        <v>-358131</v>
      </c>
      <c r="I262" s="4">
        <v>-533856</v>
      </c>
      <c r="J262" s="4">
        <v>-456091</v>
      </c>
      <c r="K262" s="4">
        <v>-307618</v>
      </c>
      <c r="L262" s="4">
        <v>-377198</v>
      </c>
      <c r="M262" s="4">
        <v>-633324</v>
      </c>
      <c r="N262" s="4">
        <v>-439078</v>
      </c>
      <c r="O262" s="4">
        <v>-327293</v>
      </c>
      <c r="P262" s="4">
        <v>-523231</v>
      </c>
      <c r="Q262" s="4">
        <v>-381235</v>
      </c>
    </row>
    <row r="263" spans="1:17" x14ac:dyDescent="0.25">
      <c r="A263" s="2" t="s">
        <v>17</v>
      </c>
      <c r="B263" s="2" t="s">
        <v>30</v>
      </c>
      <c r="C263" s="3" t="s">
        <v>19</v>
      </c>
      <c r="D263" s="3">
        <v>2021</v>
      </c>
      <c r="E263" s="2" t="s">
        <v>20</v>
      </c>
      <c r="F263" s="4">
        <v>22066453.309999999</v>
      </c>
      <c r="G263" s="4">
        <v>20860714.380000003</v>
      </c>
      <c r="H263" s="4">
        <v>25495501.57</v>
      </c>
      <c r="I263" s="4">
        <v>35932223.600000001</v>
      </c>
      <c r="J263" s="4">
        <v>22760868.240000002</v>
      </c>
      <c r="K263" s="4">
        <v>22774556.719999999</v>
      </c>
      <c r="L263" s="4">
        <v>23278059.84</v>
      </c>
      <c r="M263" s="4">
        <v>32627432.129999999</v>
      </c>
      <c r="N263" s="4">
        <v>29677832.420000002</v>
      </c>
      <c r="O263" s="4">
        <v>15990927.6</v>
      </c>
      <c r="P263" s="4">
        <v>32021775.059999999</v>
      </c>
      <c r="Q263" s="4">
        <v>23578145.91</v>
      </c>
    </row>
    <row r="264" spans="1:17" x14ac:dyDescent="0.25">
      <c r="A264" s="2" t="s">
        <v>21</v>
      </c>
      <c r="B264" s="2" t="s">
        <v>30</v>
      </c>
      <c r="C264" s="3" t="s">
        <v>19</v>
      </c>
      <c r="D264" s="3">
        <v>2021</v>
      </c>
      <c r="E264" s="2" t="s">
        <v>20</v>
      </c>
      <c r="F264" s="4">
        <v>-10194386</v>
      </c>
      <c r="G264" s="4">
        <v>-8775712</v>
      </c>
      <c r="H264" s="4">
        <v>-11649875</v>
      </c>
      <c r="I264" s="4">
        <v>-16904734</v>
      </c>
      <c r="J264" s="4">
        <v>-10156730</v>
      </c>
      <c r="K264" s="4">
        <v>-9308845</v>
      </c>
      <c r="L264" s="4">
        <v>-11485654</v>
      </c>
      <c r="M264" s="4">
        <v>-13335082</v>
      </c>
      <c r="N264" s="4">
        <v>-13144907</v>
      </c>
      <c r="O264" s="4">
        <v>-7121589</v>
      </c>
      <c r="P264" s="4">
        <v>-14605277</v>
      </c>
      <c r="Q264" s="4">
        <v>-10457408</v>
      </c>
    </row>
    <row r="265" spans="1:17" x14ac:dyDescent="0.25">
      <c r="A265" s="2" t="s">
        <v>22</v>
      </c>
      <c r="B265" s="2" t="s">
        <v>30</v>
      </c>
      <c r="C265" s="3" t="s">
        <v>19</v>
      </c>
      <c r="D265" s="3">
        <v>2021</v>
      </c>
      <c r="E265" s="2" t="s">
        <v>20</v>
      </c>
      <c r="F265" s="4">
        <v>-1020928</v>
      </c>
      <c r="G265" s="4">
        <v>-962457</v>
      </c>
      <c r="H265" s="4">
        <v>-1256682</v>
      </c>
      <c r="I265" s="4">
        <v>-1466447</v>
      </c>
      <c r="J265" s="4">
        <v>-1128295</v>
      </c>
      <c r="K265" s="4">
        <v>-1097226</v>
      </c>
      <c r="L265" s="4">
        <v>-991610</v>
      </c>
      <c r="M265" s="4">
        <v>-1523961</v>
      </c>
      <c r="N265" s="4">
        <v>-1263413</v>
      </c>
      <c r="O265" s="4">
        <v>-756846</v>
      </c>
      <c r="P265" s="4">
        <v>-1410397</v>
      </c>
      <c r="Q265" s="4">
        <v>-1032096</v>
      </c>
    </row>
    <row r="266" spans="1:17" x14ac:dyDescent="0.25">
      <c r="A266" s="2" t="s">
        <v>23</v>
      </c>
      <c r="B266" s="2" t="s">
        <v>30</v>
      </c>
      <c r="C266" s="3" t="s">
        <v>19</v>
      </c>
      <c r="D266" s="3">
        <v>2021</v>
      </c>
      <c r="E266" s="2" t="s">
        <v>20</v>
      </c>
      <c r="F266" s="4">
        <v>-2444611</v>
      </c>
      <c r="G266" s="4">
        <v>-2272245</v>
      </c>
      <c r="H266" s="4">
        <v>-2641782</v>
      </c>
      <c r="I266" s="4">
        <v>-4039512</v>
      </c>
      <c r="J266" s="4">
        <v>-2624973</v>
      </c>
      <c r="K266" s="4">
        <v>-2743062</v>
      </c>
      <c r="L266" s="4">
        <v>-2434704</v>
      </c>
      <c r="M266" s="4">
        <v>-4055672</v>
      </c>
      <c r="N266" s="4">
        <v>-3164216</v>
      </c>
      <c r="O266" s="4">
        <v>-1753146</v>
      </c>
      <c r="P266" s="4">
        <v>-3557338</v>
      </c>
      <c r="Q266" s="4">
        <v>-2534072</v>
      </c>
    </row>
    <row r="267" spans="1:17" x14ac:dyDescent="0.25">
      <c r="A267" s="2" t="s">
        <v>24</v>
      </c>
      <c r="B267" s="2" t="s">
        <v>30</v>
      </c>
      <c r="C267" s="3" t="s">
        <v>19</v>
      </c>
      <c r="D267" s="3">
        <v>2021</v>
      </c>
      <c r="E267" s="2" t="s">
        <v>20</v>
      </c>
      <c r="F267" s="4">
        <v>-275381</v>
      </c>
      <c r="G267" s="4">
        <v>-210026</v>
      </c>
      <c r="H267" s="4">
        <v>-317279</v>
      </c>
      <c r="I267" s="4">
        <v>-388332</v>
      </c>
      <c r="J267" s="4">
        <v>-242804</v>
      </c>
      <c r="K267" s="4">
        <v>-235914</v>
      </c>
      <c r="L267" s="4">
        <v>-250881</v>
      </c>
      <c r="M267" s="4">
        <v>-404914</v>
      </c>
      <c r="N267" s="4">
        <v>-314764</v>
      </c>
      <c r="O267" s="4">
        <v>-162558</v>
      </c>
      <c r="P267" s="4">
        <v>-362132</v>
      </c>
      <c r="Q267" s="4">
        <v>-245425</v>
      </c>
    </row>
    <row r="268" spans="1:17" x14ac:dyDescent="0.25">
      <c r="A268" s="2" t="s">
        <v>25</v>
      </c>
      <c r="B268" s="2" t="s">
        <v>30</v>
      </c>
      <c r="C268" s="3" t="s">
        <v>19</v>
      </c>
      <c r="D268" s="3">
        <v>2021</v>
      </c>
      <c r="E268" s="2" t="s">
        <v>20</v>
      </c>
      <c r="F268" s="4">
        <v>-982133</v>
      </c>
      <c r="G268" s="4">
        <v>-1031282</v>
      </c>
      <c r="H268" s="4">
        <v>-1031427</v>
      </c>
      <c r="I268" s="4">
        <v>-1571161</v>
      </c>
      <c r="J268" s="4">
        <v>-1047047</v>
      </c>
      <c r="K268" s="4">
        <v>-915792</v>
      </c>
      <c r="L268" s="4">
        <v>-1130410</v>
      </c>
      <c r="M268" s="4">
        <v>-1332285</v>
      </c>
      <c r="N268" s="4">
        <v>-1469427</v>
      </c>
      <c r="O268" s="4">
        <v>-750448</v>
      </c>
      <c r="P268" s="4">
        <v>-1514250</v>
      </c>
      <c r="Q268" s="4">
        <v>-1098678</v>
      </c>
    </row>
    <row r="269" spans="1:17" x14ac:dyDescent="0.25">
      <c r="A269" s="2" t="s">
        <v>26</v>
      </c>
      <c r="B269" s="2" t="s">
        <v>30</v>
      </c>
      <c r="C269" s="3" t="s">
        <v>19</v>
      </c>
      <c r="D269" s="3">
        <v>2021</v>
      </c>
      <c r="E269" s="2" t="s">
        <v>20</v>
      </c>
      <c r="F269" s="4">
        <v>-1125007</v>
      </c>
      <c r="G269" s="4">
        <v>-1299618</v>
      </c>
      <c r="H269" s="4">
        <v>-1392648</v>
      </c>
      <c r="I269" s="4">
        <v>-2179140</v>
      </c>
      <c r="J269" s="4">
        <v>-1402417</v>
      </c>
      <c r="K269" s="4">
        <v>-1417237</v>
      </c>
      <c r="L269" s="4">
        <v>-1366474</v>
      </c>
      <c r="M269" s="4">
        <v>-1706626</v>
      </c>
      <c r="N269" s="4">
        <v>-1557322</v>
      </c>
      <c r="O269" s="4">
        <v>-802577</v>
      </c>
      <c r="P269" s="4">
        <v>-1970207</v>
      </c>
      <c r="Q269" s="4">
        <v>-1423960</v>
      </c>
    </row>
    <row r="270" spans="1:17" x14ac:dyDescent="0.25">
      <c r="A270" s="2" t="s">
        <v>27</v>
      </c>
      <c r="B270" s="2" t="s">
        <v>30</v>
      </c>
      <c r="C270" s="3" t="s">
        <v>19</v>
      </c>
      <c r="D270" s="3">
        <v>2021</v>
      </c>
      <c r="E270" s="2" t="s">
        <v>20</v>
      </c>
      <c r="F270" s="4">
        <v>-1892953</v>
      </c>
      <c r="G270" s="4">
        <v>-1758305</v>
      </c>
      <c r="H270" s="4">
        <v>-2114471</v>
      </c>
      <c r="I270" s="4">
        <v>-2948387</v>
      </c>
      <c r="J270" s="4">
        <v>-1767142</v>
      </c>
      <c r="K270" s="4">
        <v>-1705036</v>
      </c>
      <c r="L270" s="4">
        <v>-2010684</v>
      </c>
      <c r="M270" s="4">
        <v>-2567132</v>
      </c>
      <c r="N270" s="4">
        <v>-2136189</v>
      </c>
      <c r="O270" s="4">
        <v>-1232918</v>
      </c>
      <c r="P270" s="4">
        <v>-2637095</v>
      </c>
      <c r="Q270" s="4">
        <v>-2009167</v>
      </c>
    </row>
    <row r="271" spans="1:17" x14ac:dyDescent="0.25">
      <c r="A271" s="2" t="s">
        <v>28</v>
      </c>
      <c r="B271" s="2" t="s">
        <v>30</v>
      </c>
      <c r="C271" s="3" t="s">
        <v>19</v>
      </c>
      <c r="D271" s="3">
        <v>2021</v>
      </c>
      <c r="E271" s="2" t="s">
        <v>20</v>
      </c>
      <c r="F271" s="4">
        <v>-535336</v>
      </c>
      <c r="G271" s="4">
        <v>-469896</v>
      </c>
      <c r="H271" s="4">
        <v>-589539</v>
      </c>
      <c r="I271" s="4">
        <v>-871134</v>
      </c>
      <c r="J271" s="4">
        <v>-466384</v>
      </c>
      <c r="K271" s="4">
        <v>-548868</v>
      </c>
      <c r="L271" s="4">
        <v>-518774</v>
      </c>
      <c r="M271" s="4">
        <v>-742349</v>
      </c>
      <c r="N271" s="4">
        <v>-717617</v>
      </c>
      <c r="O271" s="4">
        <v>-394682</v>
      </c>
      <c r="P271" s="4">
        <v>-746161</v>
      </c>
      <c r="Q271" s="4">
        <v>-544340</v>
      </c>
    </row>
    <row r="272" spans="1:17" x14ac:dyDescent="0.25">
      <c r="A272" s="2" t="s">
        <v>17</v>
      </c>
      <c r="B272" s="2" t="s">
        <v>18</v>
      </c>
      <c r="C272" s="3" t="s">
        <v>19</v>
      </c>
      <c r="D272" s="3">
        <v>2022</v>
      </c>
      <c r="E272" s="2" t="s">
        <v>20</v>
      </c>
      <c r="F272" s="4">
        <v>78338286</v>
      </c>
      <c r="G272" s="4">
        <v>58034151</v>
      </c>
      <c r="H272" s="4">
        <v>75874351</v>
      </c>
      <c r="I272" s="4">
        <v>87725417</v>
      </c>
      <c r="J272" s="4">
        <v>84878696</v>
      </c>
      <c r="K272" s="4">
        <v>73990027</v>
      </c>
      <c r="L272" s="4">
        <v>95372852</v>
      </c>
      <c r="M272" s="4">
        <v>83104256</v>
      </c>
      <c r="N272" s="4">
        <v>52883151</v>
      </c>
      <c r="O272" s="4">
        <v>61528451</v>
      </c>
      <c r="P272" s="4">
        <v>91089451</v>
      </c>
      <c r="Q272" s="4">
        <v>87746916</v>
      </c>
    </row>
    <row r="273" spans="1:17" x14ac:dyDescent="0.25">
      <c r="A273" s="2" t="s">
        <v>21</v>
      </c>
      <c r="B273" s="2" t="s">
        <v>18</v>
      </c>
      <c r="C273" s="3" t="s">
        <v>19</v>
      </c>
      <c r="D273" s="3">
        <v>2022</v>
      </c>
      <c r="E273" s="2" t="s">
        <v>20</v>
      </c>
      <c r="F273" s="4">
        <v>-32377742</v>
      </c>
      <c r="G273" s="4">
        <v>-26379976</v>
      </c>
      <c r="H273" s="4">
        <v>-33823729</v>
      </c>
      <c r="I273" s="4">
        <v>-41186038</v>
      </c>
      <c r="J273" s="4">
        <v>-40605218</v>
      </c>
      <c r="K273" s="4">
        <v>-31555193</v>
      </c>
      <c r="L273" s="4">
        <v>-46768008</v>
      </c>
      <c r="M273" s="4">
        <v>-33951735</v>
      </c>
      <c r="N273" s="4">
        <v>-24520783</v>
      </c>
      <c r="O273" s="4">
        <v>-24743822</v>
      </c>
      <c r="P273" s="4">
        <v>-36760421</v>
      </c>
      <c r="Q273" s="4">
        <v>-43815665</v>
      </c>
    </row>
    <row r="274" spans="1:17" x14ac:dyDescent="0.25">
      <c r="A274" s="2" t="s">
        <v>22</v>
      </c>
      <c r="B274" s="2" t="s">
        <v>18</v>
      </c>
      <c r="C274" s="3" t="s">
        <v>19</v>
      </c>
      <c r="D274" s="3">
        <v>2022</v>
      </c>
      <c r="E274" s="2" t="s">
        <v>20</v>
      </c>
      <c r="F274" s="4">
        <v>-3477740</v>
      </c>
      <c r="G274" s="4">
        <v>-2612821</v>
      </c>
      <c r="H274" s="4">
        <v>-3043000</v>
      </c>
      <c r="I274" s="4">
        <v>-4206639</v>
      </c>
      <c r="J274" s="4">
        <v>-3635596</v>
      </c>
      <c r="K274" s="4">
        <v>-3390988</v>
      </c>
      <c r="L274" s="4">
        <v>-4751711</v>
      </c>
      <c r="M274" s="4">
        <v>-3385162</v>
      </c>
      <c r="N274" s="4">
        <v>-2396080</v>
      </c>
      <c r="O274" s="4">
        <v>-2929053</v>
      </c>
      <c r="P274" s="4">
        <v>-4196677</v>
      </c>
      <c r="Q274" s="4">
        <v>-3591506</v>
      </c>
    </row>
    <row r="275" spans="1:17" x14ac:dyDescent="0.25">
      <c r="A275" s="2" t="s">
        <v>23</v>
      </c>
      <c r="B275" s="2" t="s">
        <v>18</v>
      </c>
      <c r="C275" s="3" t="s">
        <v>19</v>
      </c>
      <c r="D275" s="3">
        <v>2022</v>
      </c>
      <c r="E275" s="2" t="s">
        <v>20</v>
      </c>
      <c r="F275" s="4">
        <v>-8777061</v>
      </c>
      <c r="G275" s="4">
        <v>-5956476</v>
      </c>
      <c r="H275" s="4">
        <v>-8788853</v>
      </c>
      <c r="I275" s="4">
        <v>-9995832</v>
      </c>
      <c r="J275" s="4">
        <v>-8550645</v>
      </c>
      <c r="K275" s="4">
        <v>-8956466</v>
      </c>
      <c r="L275" s="4">
        <v>-11183485</v>
      </c>
      <c r="M275" s="4">
        <v>-8871134</v>
      </c>
      <c r="N275" s="4">
        <v>-6351611</v>
      </c>
      <c r="O275" s="4">
        <v>-7670731</v>
      </c>
      <c r="P275" s="4">
        <v>-9827555</v>
      </c>
      <c r="Q275" s="4">
        <v>-9599585</v>
      </c>
    </row>
    <row r="276" spans="1:17" x14ac:dyDescent="0.25">
      <c r="A276" s="2" t="s">
        <v>24</v>
      </c>
      <c r="B276" s="2" t="s">
        <v>18</v>
      </c>
      <c r="C276" s="3" t="s">
        <v>19</v>
      </c>
      <c r="D276" s="3">
        <v>2022</v>
      </c>
      <c r="E276" s="2" t="s">
        <v>20</v>
      </c>
      <c r="F276" s="4">
        <v>-851217</v>
      </c>
      <c r="G276" s="4">
        <v>-648182</v>
      </c>
      <c r="H276" s="4">
        <v>-827626</v>
      </c>
      <c r="I276" s="4">
        <v>-971146</v>
      </c>
      <c r="J276" s="4">
        <v>-1009775</v>
      </c>
      <c r="K276" s="4">
        <v>-865150</v>
      </c>
      <c r="L276" s="4">
        <v>-1184627</v>
      </c>
      <c r="M276" s="4">
        <v>-992651</v>
      </c>
      <c r="N276" s="4">
        <v>-601399</v>
      </c>
      <c r="O276" s="4">
        <v>-727376</v>
      </c>
      <c r="P276" s="4">
        <v>-1128223</v>
      </c>
      <c r="Q276" s="4">
        <v>-1000127</v>
      </c>
    </row>
    <row r="277" spans="1:17" x14ac:dyDescent="0.25">
      <c r="A277" s="2" t="s">
        <v>25</v>
      </c>
      <c r="B277" s="2" t="s">
        <v>18</v>
      </c>
      <c r="C277" s="3" t="s">
        <v>19</v>
      </c>
      <c r="D277" s="3">
        <v>2022</v>
      </c>
      <c r="E277" s="2" t="s">
        <v>20</v>
      </c>
      <c r="F277" s="4">
        <v>-3158339</v>
      </c>
      <c r="G277" s="4">
        <v>-2728823</v>
      </c>
      <c r="H277" s="4">
        <v>-3421161</v>
      </c>
      <c r="I277" s="4">
        <v>-4332736</v>
      </c>
      <c r="J277" s="4">
        <v>-4162923</v>
      </c>
      <c r="K277" s="4">
        <v>-3139829</v>
      </c>
      <c r="L277" s="4">
        <v>-4315056</v>
      </c>
      <c r="M277" s="4">
        <v>-3425707</v>
      </c>
      <c r="N277" s="4">
        <v>-2305237</v>
      </c>
      <c r="O277" s="4">
        <v>-2579902</v>
      </c>
      <c r="P277" s="4">
        <v>-4086474</v>
      </c>
      <c r="Q277" s="4">
        <v>-4146068</v>
      </c>
    </row>
    <row r="278" spans="1:17" x14ac:dyDescent="0.25">
      <c r="A278" s="2" t="s">
        <v>26</v>
      </c>
      <c r="B278" s="2" t="s">
        <v>18</v>
      </c>
      <c r="C278" s="3" t="s">
        <v>19</v>
      </c>
      <c r="D278" s="3">
        <v>2022</v>
      </c>
      <c r="E278" s="2" t="s">
        <v>20</v>
      </c>
      <c r="F278" s="4">
        <v>-4069215</v>
      </c>
      <c r="G278" s="4">
        <v>-3519759</v>
      </c>
      <c r="H278" s="4">
        <v>-4009533</v>
      </c>
      <c r="I278" s="4">
        <v>-4836632</v>
      </c>
      <c r="J278" s="4">
        <v>-5257809</v>
      </c>
      <c r="K278" s="4">
        <v>-4412376</v>
      </c>
      <c r="L278" s="4">
        <v>-4985773</v>
      </c>
      <c r="M278" s="4">
        <v>-4979583</v>
      </c>
      <c r="N278" s="4">
        <v>-2840712</v>
      </c>
      <c r="O278" s="4">
        <v>-3475369</v>
      </c>
      <c r="P278" s="4">
        <v>-4584362</v>
      </c>
      <c r="Q278" s="4">
        <v>-4474219</v>
      </c>
    </row>
    <row r="279" spans="1:17" x14ac:dyDescent="0.25">
      <c r="A279" s="2" t="s">
        <v>27</v>
      </c>
      <c r="B279" s="2" t="s">
        <v>18</v>
      </c>
      <c r="C279" s="3" t="s">
        <v>19</v>
      </c>
      <c r="D279" s="3">
        <v>2022</v>
      </c>
      <c r="E279" s="2" t="s">
        <v>20</v>
      </c>
      <c r="F279" s="4">
        <v>-6585349</v>
      </c>
      <c r="G279" s="4">
        <v>-4759687</v>
      </c>
      <c r="H279" s="4">
        <v>-6493370</v>
      </c>
      <c r="I279" s="4">
        <v>-6546763</v>
      </c>
      <c r="J279" s="4">
        <v>-6734243</v>
      </c>
      <c r="K279" s="4">
        <v>-6212732</v>
      </c>
      <c r="L279" s="4">
        <v>-8195799</v>
      </c>
      <c r="M279" s="4">
        <v>-6417083</v>
      </c>
      <c r="N279" s="4">
        <v>-4176227</v>
      </c>
      <c r="O279" s="4">
        <v>-5193726</v>
      </c>
      <c r="P279" s="4">
        <v>-6901697</v>
      </c>
      <c r="Q279" s="4">
        <v>-7639360</v>
      </c>
    </row>
    <row r="280" spans="1:17" x14ac:dyDescent="0.25">
      <c r="A280" s="2" t="s">
        <v>28</v>
      </c>
      <c r="B280" s="2" t="s">
        <v>18</v>
      </c>
      <c r="C280" s="3" t="s">
        <v>19</v>
      </c>
      <c r="D280" s="3">
        <v>2022</v>
      </c>
      <c r="E280" s="2" t="s">
        <v>20</v>
      </c>
      <c r="F280" s="4">
        <v>-1828234</v>
      </c>
      <c r="G280" s="4">
        <v>-1342350</v>
      </c>
      <c r="H280" s="4">
        <v>-1751692</v>
      </c>
      <c r="I280" s="4">
        <v>-2175232</v>
      </c>
      <c r="J280" s="4">
        <v>-1829981</v>
      </c>
      <c r="K280" s="4">
        <v>-1789035</v>
      </c>
      <c r="L280" s="4">
        <v>-1954312</v>
      </c>
      <c r="M280" s="4">
        <v>-2007974</v>
      </c>
      <c r="N280" s="4">
        <v>-1094268</v>
      </c>
      <c r="O280" s="4">
        <v>-1521032</v>
      </c>
      <c r="P280" s="4">
        <v>-1827984</v>
      </c>
      <c r="Q280" s="4">
        <v>-1900742</v>
      </c>
    </row>
    <row r="281" spans="1:17" x14ac:dyDescent="0.25">
      <c r="A281" s="2" t="s">
        <v>17</v>
      </c>
      <c r="B281" s="2" t="s">
        <v>29</v>
      </c>
      <c r="C281" s="3" t="s">
        <v>19</v>
      </c>
      <c r="D281" s="3">
        <v>2022</v>
      </c>
      <c r="E281" s="2" t="s">
        <v>20</v>
      </c>
      <c r="F281" s="4">
        <v>19584571.5</v>
      </c>
      <c r="G281" s="4">
        <v>14508537.75</v>
      </c>
      <c r="H281" s="4">
        <v>17451100.73</v>
      </c>
      <c r="I281" s="4">
        <v>22808608.420000002</v>
      </c>
      <c r="J281" s="4">
        <v>21219674</v>
      </c>
      <c r="K281" s="4">
        <v>19977307.290000003</v>
      </c>
      <c r="L281" s="4">
        <v>21935755.960000001</v>
      </c>
      <c r="M281" s="4">
        <v>24931276.800000001</v>
      </c>
      <c r="N281" s="4">
        <v>15336113.789999999</v>
      </c>
      <c r="O281" s="4">
        <v>13536259.220000001</v>
      </c>
      <c r="P281" s="4">
        <v>26415940.789999999</v>
      </c>
      <c r="Q281" s="4">
        <v>20181790.68</v>
      </c>
    </row>
    <row r="282" spans="1:17" x14ac:dyDescent="0.25">
      <c r="A282" s="2" t="s">
        <v>21</v>
      </c>
      <c r="B282" s="2" t="s">
        <v>29</v>
      </c>
      <c r="C282" s="3" t="s">
        <v>19</v>
      </c>
      <c r="D282" s="3">
        <v>2022</v>
      </c>
      <c r="E282" s="2" t="s">
        <v>20</v>
      </c>
      <c r="F282" s="4">
        <v>-8362230</v>
      </c>
      <c r="G282" s="4">
        <v>-6091621</v>
      </c>
      <c r="H282" s="4">
        <v>-8316059</v>
      </c>
      <c r="I282" s="4">
        <v>-10159328</v>
      </c>
      <c r="J282" s="4">
        <v>-8624806</v>
      </c>
      <c r="K282" s="4">
        <v>-9693159</v>
      </c>
      <c r="L282" s="4">
        <v>-9579056</v>
      </c>
      <c r="M282" s="4">
        <v>-9973478</v>
      </c>
      <c r="N282" s="4">
        <v>-6228310</v>
      </c>
      <c r="O282" s="4">
        <v>-6023754</v>
      </c>
      <c r="P282" s="4">
        <v>-10593290</v>
      </c>
      <c r="Q282" s="4">
        <v>-8974298</v>
      </c>
    </row>
    <row r="283" spans="1:17" x14ac:dyDescent="0.25">
      <c r="A283" s="2" t="s">
        <v>22</v>
      </c>
      <c r="B283" s="2" t="s">
        <v>29</v>
      </c>
      <c r="C283" s="3" t="s">
        <v>19</v>
      </c>
      <c r="D283" s="3">
        <v>2022</v>
      </c>
      <c r="E283" s="2" t="s">
        <v>20</v>
      </c>
      <c r="F283" s="4">
        <v>-915086</v>
      </c>
      <c r="G283" s="4">
        <v>-612941</v>
      </c>
      <c r="H283" s="4">
        <v>-823113</v>
      </c>
      <c r="I283" s="4">
        <v>-916944</v>
      </c>
      <c r="J283" s="4">
        <v>-880691</v>
      </c>
      <c r="K283" s="4">
        <v>-867181</v>
      </c>
      <c r="L283" s="4">
        <v>-960417</v>
      </c>
      <c r="M283" s="4">
        <v>-1047426</v>
      </c>
      <c r="N283" s="4">
        <v>-623688</v>
      </c>
      <c r="O283" s="4">
        <v>-675831</v>
      </c>
      <c r="P283" s="4">
        <v>-1132922</v>
      </c>
      <c r="Q283" s="4">
        <v>-970183</v>
      </c>
    </row>
    <row r="284" spans="1:17" x14ac:dyDescent="0.25">
      <c r="A284" s="2" t="s">
        <v>23</v>
      </c>
      <c r="B284" s="2" t="s">
        <v>29</v>
      </c>
      <c r="C284" s="3" t="s">
        <v>19</v>
      </c>
      <c r="D284" s="3">
        <v>2022</v>
      </c>
      <c r="E284" s="2" t="s">
        <v>20</v>
      </c>
      <c r="F284" s="4">
        <v>-2065945</v>
      </c>
      <c r="G284" s="4">
        <v>-1474640</v>
      </c>
      <c r="H284" s="4">
        <v>-2117096</v>
      </c>
      <c r="I284" s="4">
        <v>-2790604</v>
      </c>
      <c r="J284" s="4">
        <v>-2540908</v>
      </c>
      <c r="K284" s="4">
        <v>-2325558</v>
      </c>
      <c r="L284" s="4">
        <v>-2387390</v>
      </c>
      <c r="M284" s="4">
        <v>-3056599</v>
      </c>
      <c r="N284" s="4">
        <v>-1798103</v>
      </c>
      <c r="O284" s="4">
        <v>-1677834</v>
      </c>
      <c r="P284" s="4">
        <v>-3256778</v>
      </c>
      <c r="Q284" s="4">
        <v>-2424353</v>
      </c>
    </row>
    <row r="285" spans="1:17" x14ac:dyDescent="0.25">
      <c r="A285" s="2" t="s">
        <v>24</v>
      </c>
      <c r="B285" s="2" t="s">
        <v>29</v>
      </c>
      <c r="C285" s="3" t="s">
        <v>19</v>
      </c>
      <c r="D285" s="3">
        <v>2022</v>
      </c>
      <c r="E285" s="2" t="s">
        <v>20</v>
      </c>
      <c r="F285" s="4">
        <v>-240447</v>
      </c>
      <c r="G285" s="4">
        <v>-157072</v>
      </c>
      <c r="H285" s="4">
        <v>-183016</v>
      </c>
      <c r="I285" s="4">
        <v>-241630</v>
      </c>
      <c r="J285" s="4">
        <v>-239007</v>
      </c>
      <c r="K285" s="4">
        <v>-238586</v>
      </c>
      <c r="L285" s="4">
        <v>-266862</v>
      </c>
      <c r="M285" s="4">
        <v>-274476</v>
      </c>
      <c r="N285" s="4">
        <v>-188419</v>
      </c>
      <c r="O285" s="4">
        <v>-144601</v>
      </c>
      <c r="P285" s="4">
        <v>-275592</v>
      </c>
      <c r="Q285" s="4">
        <v>-214592</v>
      </c>
    </row>
    <row r="286" spans="1:17" x14ac:dyDescent="0.25">
      <c r="A286" s="2" t="s">
        <v>25</v>
      </c>
      <c r="B286" s="2" t="s">
        <v>29</v>
      </c>
      <c r="C286" s="3" t="s">
        <v>19</v>
      </c>
      <c r="D286" s="3">
        <v>2022</v>
      </c>
      <c r="E286" s="2" t="s">
        <v>20</v>
      </c>
      <c r="F286" s="4">
        <v>-796397</v>
      </c>
      <c r="G286" s="4">
        <v>-610923</v>
      </c>
      <c r="H286" s="4">
        <v>-729783</v>
      </c>
      <c r="I286" s="4">
        <v>-913075</v>
      </c>
      <c r="J286" s="4">
        <v>-1012763</v>
      </c>
      <c r="K286" s="4">
        <v>-882471</v>
      </c>
      <c r="L286" s="4">
        <v>-1093311</v>
      </c>
      <c r="M286" s="4">
        <v>-1137735</v>
      </c>
      <c r="N286" s="4">
        <v>-686706</v>
      </c>
      <c r="O286" s="4">
        <v>-582618</v>
      </c>
      <c r="P286" s="4">
        <v>-1127220</v>
      </c>
      <c r="Q286" s="4">
        <v>-876587</v>
      </c>
    </row>
    <row r="287" spans="1:17" x14ac:dyDescent="0.25">
      <c r="A287" s="2" t="s">
        <v>26</v>
      </c>
      <c r="B287" s="2" t="s">
        <v>29</v>
      </c>
      <c r="C287" s="3" t="s">
        <v>19</v>
      </c>
      <c r="D287" s="3">
        <v>2022</v>
      </c>
      <c r="E287" s="2" t="s">
        <v>20</v>
      </c>
      <c r="F287" s="4">
        <v>-1199233</v>
      </c>
      <c r="G287" s="4">
        <v>-811310</v>
      </c>
      <c r="H287" s="4">
        <v>-900254</v>
      </c>
      <c r="I287" s="4">
        <v>-1164976</v>
      </c>
      <c r="J287" s="4">
        <v>-1151854</v>
      </c>
      <c r="K287" s="4">
        <v>-1034607</v>
      </c>
      <c r="L287" s="4">
        <v>-1285049</v>
      </c>
      <c r="M287" s="4">
        <v>-1518350</v>
      </c>
      <c r="N287" s="4">
        <v>-866477</v>
      </c>
      <c r="O287" s="4">
        <v>-705238</v>
      </c>
      <c r="P287" s="4">
        <v>-1549744</v>
      </c>
      <c r="Q287" s="4">
        <v>-1249787</v>
      </c>
    </row>
    <row r="288" spans="1:17" x14ac:dyDescent="0.25">
      <c r="A288" s="2" t="s">
        <v>27</v>
      </c>
      <c r="B288" s="2" t="s">
        <v>29</v>
      </c>
      <c r="C288" s="3" t="s">
        <v>19</v>
      </c>
      <c r="D288" s="3">
        <v>2022</v>
      </c>
      <c r="E288" s="2" t="s">
        <v>20</v>
      </c>
      <c r="F288" s="4">
        <v>-1445011</v>
      </c>
      <c r="G288" s="4">
        <v>-1126211</v>
      </c>
      <c r="H288" s="4">
        <v>-1306570</v>
      </c>
      <c r="I288" s="4">
        <v>-1839960</v>
      </c>
      <c r="J288" s="4">
        <v>-1539232</v>
      </c>
      <c r="K288" s="4">
        <v>-1482785</v>
      </c>
      <c r="L288" s="4">
        <v>-1588028</v>
      </c>
      <c r="M288" s="4">
        <v>-1880876</v>
      </c>
      <c r="N288" s="4">
        <v>-1288625</v>
      </c>
      <c r="O288" s="4">
        <v>-1107308</v>
      </c>
      <c r="P288" s="4">
        <v>-2083925</v>
      </c>
      <c r="Q288" s="4">
        <v>-1761373</v>
      </c>
    </row>
    <row r="289" spans="1:17" x14ac:dyDescent="0.25">
      <c r="A289" s="2" t="s">
        <v>28</v>
      </c>
      <c r="B289" s="2" t="s">
        <v>29</v>
      </c>
      <c r="C289" s="3" t="s">
        <v>19</v>
      </c>
      <c r="D289" s="3">
        <v>2022</v>
      </c>
      <c r="E289" s="2" t="s">
        <v>20</v>
      </c>
      <c r="F289" s="4">
        <v>-420494</v>
      </c>
      <c r="G289" s="4">
        <v>-304699</v>
      </c>
      <c r="H289" s="4">
        <v>-395657</v>
      </c>
      <c r="I289" s="4">
        <v>-479567</v>
      </c>
      <c r="J289" s="4">
        <v>-522262</v>
      </c>
      <c r="K289" s="4">
        <v>-404189</v>
      </c>
      <c r="L289" s="4">
        <v>-497618</v>
      </c>
      <c r="M289" s="4">
        <v>-499475</v>
      </c>
      <c r="N289" s="4">
        <v>-321370</v>
      </c>
      <c r="O289" s="4">
        <v>-275373</v>
      </c>
      <c r="P289" s="4">
        <v>-589065</v>
      </c>
      <c r="Q289" s="4">
        <v>-494276</v>
      </c>
    </row>
    <row r="290" spans="1:17" x14ac:dyDescent="0.25">
      <c r="A290" s="2" t="s">
        <v>17</v>
      </c>
      <c r="B290" s="2" t="s">
        <v>30</v>
      </c>
      <c r="C290" s="3" t="s">
        <v>19</v>
      </c>
      <c r="D290" s="3">
        <v>2022</v>
      </c>
      <c r="E290" s="2" t="s">
        <v>20</v>
      </c>
      <c r="F290" s="4">
        <v>30551931.540000003</v>
      </c>
      <c r="G290" s="4">
        <v>19731611.34</v>
      </c>
      <c r="H290" s="4">
        <v>24279792.32</v>
      </c>
      <c r="I290" s="4">
        <v>35090166.800000004</v>
      </c>
      <c r="J290" s="4">
        <v>26312395.760000002</v>
      </c>
      <c r="K290" s="4">
        <v>25896509.449999999</v>
      </c>
      <c r="L290" s="4">
        <v>31473041.16</v>
      </c>
      <c r="M290" s="4">
        <v>27424404.48</v>
      </c>
      <c r="N290" s="4">
        <v>21153260.400000002</v>
      </c>
      <c r="O290" s="4">
        <v>24611380.400000002</v>
      </c>
      <c r="P290" s="4">
        <v>30059518.830000002</v>
      </c>
      <c r="Q290" s="4">
        <v>30711420.599999998</v>
      </c>
    </row>
    <row r="291" spans="1:17" x14ac:dyDescent="0.25">
      <c r="A291" s="2" t="s">
        <v>21</v>
      </c>
      <c r="B291" s="2" t="s">
        <v>30</v>
      </c>
      <c r="C291" s="3" t="s">
        <v>19</v>
      </c>
      <c r="D291" s="3">
        <v>2022</v>
      </c>
      <c r="E291" s="2" t="s">
        <v>20</v>
      </c>
      <c r="F291" s="4">
        <v>-13819091</v>
      </c>
      <c r="G291" s="4">
        <v>-9286529</v>
      </c>
      <c r="H291" s="4">
        <v>-10933750</v>
      </c>
      <c r="I291" s="4">
        <v>-15827962</v>
      </c>
      <c r="J291" s="4">
        <v>-12543885</v>
      </c>
      <c r="K291" s="4">
        <v>-11801803</v>
      </c>
      <c r="L291" s="4">
        <v>-15410493</v>
      </c>
      <c r="M291" s="4">
        <v>-12281930</v>
      </c>
      <c r="N291" s="4">
        <v>-8667400</v>
      </c>
      <c r="O291" s="4">
        <v>-10416735</v>
      </c>
      <c r="P291" s="4">
        <v>-12874137</v>
      </c>
      <c r="Q291" s="4">
        <v>-15312570</v>
      </c>
    </row>
    <row r="292" spans="1:17" x14ac:dyDescent="0.25">
      <c r="A292" s="2" t="s">
        <v>22</v>
      </c>
      <c r="B292" s="2" t="s">
        <v>30</v>
      </c>
      <c r="C292" s="3" t="s">
        <v>19</v>
      </c>
      <c r="D292" s="3">
        <v>2022</v>
      </c>
      <c r="E292" s="2" t="s">
        <v>20</v>
      </c>
      <c r="F292" s="4">
        <v>-1369961</v>
      </c>
      <c r="G292" s="4">
        <v>-942250</v>
      </c>
      <c r="H292" s="4">
        <v>-1067439</v>
      </c>
      <c r="I292" s="4">
        <v>-1630125</v>
      </c>
      <c r="J292" s="4">
        <v>-1266063</v>
      </c>
      <c r="K292" s="4">
        <v>-1202899</v>
      </c>
      <c r="L292" s="4">
        <v>-1418412</v>
      </c>
      <c r="M292" s="4">
        <v>-1366956</v>
      </c>
      <c r="N292" s="4">
        <v>-922278</v>
      </c>
      <c r="O292" s="4">
        <v>-1025165</v>
      </c>
      <c r="P292" s="4">
        <v>-1394203</v>
      </c>
      <c r="Q292" s="4">
        <v>-1252426</v>
      </c>
    </row>
    <row r="293" spans="1:17" x14ac:dyDescent="0.25">
      <c r="A293" s="2" t="s">
        <v>23</v>
      </c>
      <c r="B293" s="2" t="s">
        <v>30</v>
      </c>
      <c r="C293" s="3" t="s">
        <v>19</v>
      </c>
      <c r="D293" s="3">
        <v>2022</v>
      </c>
      <c r="E293" s="2" t="s">
        <v>20</v>
      </c>
      <c r="F293" s="4">
        <v>-3344503</v>
      </c>
      <c r="G293" s="4">
        <v>-2300612</v>
      </c>
      <c r="H293" s="4">
        <v>-2595976</v>
      </c>
      <c r="I293" s="4">
        <v>-3778056</v>
      </c>
      <c r="J293" s="4">
        <v>-3167287</v>
      </c>
      <c r="K293" s="4">
        <v>-2947517</v>
      </c>
      <c r="L293" s="4">
        <v>-3546969</v>
      </c>
      <c r="M293" s="4">
        <v>-2816091</v>
      </c>
      <c r="N293" s="4">
        <v>-2552955</v>
      </c>
      <c r="O293" s="4">
        <v>-2506235</v>
      </c>
      <c r="P293" s="4">
        <v>-3473277</v>
      </c>
      <c r="Q293" s="4">
        <v>-3338330</v>
      </c>
    </row>
    <row r="294" spans="1:17" x14ac:dyDescent="0.25">
      <c r="A294" s="2" t="s">
        <v>24</v>
      </c>
      <c r="B294" s="2" t="s">
        <v>30</v>
      </c>
      <c r="C294" s="3" t="s">
        <v>19</v>
      </c>
      <c r="D294" s="3">
        <v>2022</v>
      </c>
      <c r="E294" s="2" t="s">
        <v>20</v>
      </c>
      <c r="F294" s="4">
        <v>-338744</v>
      </c>
      <c r="G294" s="4">
        <v>-244628</v>
      </c>
      <c r="H294" s="4">
        <v>-271723</v>
      </c>
      <c r="I294" s="4">
        <v>-354541</v>
      </c>
      <c r="J294" s="4">
        <v>-300962</v>
      </c>
      <c r="K294" s="4">
        <v>-260911</v>
      </c>
      <c r="L294" s="4">
        <v>-327018</v>
      </c>
      <c r="M294" s="4">
        <v>-336207</v>
      </c>
      <c r="N294" s="4">
        <v>-259047</v>
      </c>
      <c r="O294" s="4">
        <v>-300466</v>
      </c>
      <c r="P294" s="4">
        <v>-322986</v>
      </c>
      <c r="Q294" s="4">
        <v>-313283</v>
      </c>
    </row>
    <row r="295" spans="1:17" x14ac:dyDescent="0.25">
      <c r="A295" s="2" t="s">
        <v>25</v>
      </c>
      <c r="B295" s="2" t="s">
        <v>30</v>
      </c>
      <c r="C295" s="3" t="s">
        <v>19</v>
      </c>
      <c r="D295" s="3">
        <v>2022</v>
      </c>
      <c r="E295" s="2" t="s">
        <v>20</v>
      </c>
      <c r="F295" s="4">
        <v>-1468744</v>
      </c>
      <c r="G295" s="4">
        <v>-973887</v>
      </c>
      <c r="H295" s="4">
        <v>-1032242</v>
      </c>
      <c r="I295" s="4">
        <v>-1717271</v>
      </c>
      <c r="J295" s="4">
        <v>-1287760</v>
      </c>
      <c r="K295" s="4">
        <v>-1206283</v>
      </c>
      <c r="L295" s="4">
        <v>-1470777</v>
      </c>
      <c r="M295" s="4">
        <v>-1246641</v>
      </c>
      <c r="N295" s="4">
        <v>-1025992</v>
      </c>
      <c r="O295" s="4">
        <v>-1104742</v>
      </c>
      <c r="P295" s="4">
        <v>-1379202</v>
      </c>
      <c r="Q295" s="4">
        <v>-1486638</v>
      </c>
    </row>
    <row r="296" spans="1:17" x14ac:dyDescent="0.25">
      <c r="A296" s="2" t="s">
        <v>26</v>
      </c>
      <c r="B296" s="2" t="s">
        <v>30</v>
      </c>
      <c r="C296" s="3" t="s">
        <v>19</v>
      </c>
      <c r="D296" s="3">
        <v>2022</v>
      </c>
      <c r="E296" s="2" t="s">
        <v>20</v>
      </c>
      <c r="F296" s="4">
        <v>-1633292</v>
      </c>
      <c r="G296" s="4">
        <v>-1089178</v>
      </c>
      <c r="H296" s="4">
        <v>-1472323</v>
      </c>
      <c r="I296" s="4">
        <v>-2057777</v>
      </c>
      <c r="J296" s="4">
        <v>-1473412</v>
      </c>
      <c r="K296" s="4">
        <v>-1538962</v>
      </c>
      <c r="L296" s="4">
        <v>-1683014</v>
      </c>
      <c r="M296" s="4">
        <v>-1385482</v>
      </c>
      <c r="N296" s="4">
        <v>-1129867</v>
      </c>
      <c r="O296" s="4">
        <v>-1300291</v>
      </c>
      <c r="P296" s="4">
        <v>-1689964</v>
      </c>
      <c r="Q296" s="4">
        <v>-1833600</v>
      </c>
    </row>
    <row r="297" spans="1:17" x14ac:dyDescent="0.25">
      <c r="A297" s="2" t="s">
        <v>27</v>
      </c>
      <c r="B297" s="2" t="s">
        <v>30</v>
      </c>
      <c r="C297" s="3" t="s">
        <v>19</v>
      </c>
      <c r="D297" s="3">
        <v>2022</v>
      </c>
      <c r="E297" s="2" t="s">
        <v>20</v>
      </c>
      <c r="F297" s="4">
        <v>-2276556</v>
      </c>
      <c r="G297" s="4">
        <v>-1464050</v>
      </c>
      <c r="H297" s="4">
        <v>-2030413</v>
      </c>
      <c r="I297" s="4">
        <v>-2759580</v>
      </c>
      <c r="J297" s="4">
        <v>-2279559</v>
      </c>
      <c r="K297" s="4">
        <v>-2087858</v>
      </c>
      <c r="L297" s="4">
        <v>-2509070</v>
      </c>
      <c r="M297" s="4">
        <v>-2137231</v>
      </c>
      <c r="N297" s="4">
        <v>-1498973</v>
      </c>
      <c r="O297" s="4">
        <v>-2006400</v>
      </c>
      <c r="P297" s="4">
        <v>-2628526</v>
      </c>
      <c r="Q297" s="4">
        <v>-2421145</v>
      </c>
    </row>
    <row r="298" spans="1:17" x14ac:dyDescent="0.25">
      <c r="A298" s="2" t="s">
        <v>28</v>
      </c>
      <c r="B298" s="2" t="s">
        <v>30</v>
      </c>
      <c r="C298" s="3" t="s">
        <v>19</v>
      </c>
      <c r="D298" s="3">
        <v>2022</v>
      </c>
      <c r="E298" s="2" t="s">
        <v>20</v>
      </c>
      <c r="F298" s="4">
        <v>-661654</v>
      </c>
      <c r="G298" s="4">
        <v>-401978</v>
      </c>
      <c r="H298" s="4">
        <v>-494551</v>
      </c>
      <c r="I298" s="4">
        <v>-729508</v>
      </c>
      <c r="J298" s="4">
        <v>-547250</v>
      </c>
      <c r="K298" s="4">
        <v>-536085</v>
      </c>
      <c r="L298" s="4">
        <v>-699474</v>
      </c>
      <c r="M298" s="4">
        <v>-582080</v>
      </c>
      <c r="N298" s="4">
        <v>-490459</v>
      </c>
      <c r="O298" s="4">
        <v>-554075</v>
      </c>
      <c r="P298" s="4">
        <v>-629658</v>
      </c>
      <c r="Q298" s="4">
        <v>-720295</v>
      </c>
    </row>
    <row r="299" spans="1:17" x14ac:dyDescent="0.25">
      <c r="A299" s="2" t="s">
        <v>17</v>
      </c>
      <c r="B299" s="2" t="s">
        <v>18</v>
      </c>
      <c r="C299" s="3" t="s">
        <v>19</v>
      </c>
      <c r="D299" s="3">
        <v>2023</v>
      </c>
      <c r="E299" s="2" t="s">
        <v>31</v>
      </c>
      <c r="F299" s="4">
        <v>89862727</v>
      </c>
      <c r="G299" s="4">
        <v>99687807</v>
      </c>
      <c r="H299" s="4">
        <v>99378570</v>
      </c>
      <c r="I299" s="4">
        <v>55271910</v>
      </c>
      <c r="J299" s="4">
        <v>83758431</v>
      </c>
      <c r="K299" s="4">
        <v>51637163</v>
      </c>
      <c r="L299" s="4">
        <v>76348472</v>
      </c>
      <c r="M299" s="4">
        <v>66086281</v>
      </c>
      <c r="N299" s="4">
        <v>80081331</v>
      </c>
      <c r="O299" s="4">
        <v>83886832</v>
      </c>
      <c r="P299" s="4">
        <v>95750606</v>
      </c>
      <c r="Q299" s="4">
        <v>87036633</v>
      </c>
    </row>
    <row r="300" spans="1:17" x14ac:dyDescent="0.25">
      <c r="A300" s="2" t="s">
        <v>21</v>
      </c>
      <c r="B300" s="2" t="s">
        <v>18</v>
      </c>
      <c r="C300" s="3" t="s">
        <v>19</v>
      </c>
      <c r="D300" s="3">
        <v>2023</v>
      </c>
      <c r="E300" s="2" t="s">
        <v>31</v>
      </c>
      <c r="F300" s="4">
        <v>-39040130</v>
      </c>
      <c r="G300" s="4">
        <v>-39921367</v>
      </c>
      <c r="H300" s="4">
        <v>-45671498</v>
      </c>
      <c r="I300" s="4">
        <v>-25801859</v>
      </c>
      <c r="J300" s="4">
        <v>-39706126</v>
      </c>
      <c r="K300" s="4">
        <v>-24992558</v>
      </c>
      <c r="L300" s="4">
        <v>-31073960</v>
      </c>
      <c r="M300" s="4">
        <v>-27470867</v>
      </c>
      <c r="N300" s="4">
        <v>-33718513</v>
      </c>
      <c r="O300" s="4">
        <v>-35019709</v>
      </c>
      <c r="P300" s="4">
        <v>-45131670</v>
      </c>
      <c r="Q300" s="4">
        <v>-36256184</v>
      </c>
    </row>
    <row r="301" spans="1:17" x14ac:dyDescent="0.25">
      <c r="A301" s="2" t="s">
        <v>22</v>
      </c>
      <c r="B301" s="2" t="s">
        <v>18</v>
      </c>
      <c r="C301" s="3" t="s">
        <v>19</v>
      </c>
      <c r="D301" s="3">
        <v>2023</v>
      </c>
      <c r="E301" s="2" t="s">
        <v>31</v>
      </c>
      <c r="F301" s="4">
        <v>-4014208</v>
      </c>
      <c r="G301" s="4">
        <v>-4730507</v>
      </c>
      <c r="H301" s="4">
        <v>-4051116</v>
      </c>
      <c r="I301" s="4">
        <v>-2388743</v>
      </c>
      <c r="J301" s="4">
        <v>-3788314</v>
      </c>
      <c r="K301" s="4">
        <v>-2165366</v>
      </c>
      <c r="L301" s="4">
        <v>-3369016</v>
      </c>
      <c r="M301" s="4">
        <v>-2871769</v>
      </c>
      <c r="N301" s="4">
        <v>-3799113</v>
      </c>
      <c r="O301" s="4">
        <v>-3974617</v>
      </c>
      <c r="P301" s="4">
        <v>-4757153</v>
      </c>
      <c r="Q301" s="4">
        <v>-3920259</v>
      </c>
    </row>
    <row r="302" spans="1:17" x14ac:dyDescent="0.25">
      <c r="A302" s="2" t="s">
        <v>23</v>
      </c>
      <c r="B302" s="2" t="s">
        <v>18</v>
      </c>
      <c r="C302" s="3" t="s">
        <v>19</v>
      </c>
      <c r="D302" s="3">
        <v>2023</v>
      </c>
      <c r="E302" s="2" t="s">
        <v>31</v>
      </c>
      <c r="F302" s="4">
        <v>-11164524</v>
      </c>
      <c r="G302" s="4">
        <v>-11563467</v>
      </c>
      <c r="H302" s="4">
        <v>-10590962</v>
      </c>
      <c r="I302" s="4">
        <v>-6628891</v>
      </c>
      <c r="J302" s="4">
        <v>-10201147</v>
      </c>
      <c r="K302" s="4">
        <v>-6336226</v>
      </c>
      <c r="L302" s="4">
        <v>-8308362</v>
      </c>
      <c r="M302" s="4">
        <v>-8049766</v>
      </c>
      <c r="N302" s="4">
        <v>-9552167</v>
      </c>
      <c r="O302" s="4">
        <v>-9069604</v>
      </c>
      <c r="P302" s="4">
        <v>-11039826</v>
      </c>
      <c r="Q302" s="4">
        <v>-9218680</v>
      </c>
    </row>
    <row r="303" spans="1:17" x14ac:dyDescent="0.25">
      <c r="A303" s="2" t="s">
        <v>24</v>
      </c>
      <c r="B303" s="2" t="s">
        <v>18</v>
      </c>
      <c r="C303" s="3" t="s">
        <v>19</v>
      </c>
      <c r="D303" s="3">
        <v>2023</v>
      </c>
      <c r="E303" s="2" t="s">
        <v>31</v>
      </c>
      <c r="F303" s="4">
        <v>-903966</v>
      </c>
      <c r="G303" s="4">
        <v>-1205019</v>
      </c>
      <c r="H303" s="4">
        <v>-1010356</v>
      </c>
      <c r="I303" s="4">
        <v>-636949</v>
      </c>
      <c r="J303" s="4">
        <v>-1015796</v>
      </c>
      <c r="K303" s="4">
        <v>-595479</v>
      </c>
      <c r="L303" s="4">
        <v>-766242</v>
      </c>
      <c r="M303" s="4">
        <v>-750665</v>
      </c>
      <c r="N303" s="4">
        <v>-951950</v>
      </c>
      <c r="O303" s="4">
        <v>-1022303</v>
      </c>
      <c r="P303" s="4">
        <v>-1058471</v>
      </c>
      <c r="Q303" s="4">
        <v>-1058724</v>
      </c>
    </row>
    <row r="304" spans="1:17" x14ac:dyDescent="0.25">
      <c r="A304" s="2" t="s">
        <v>25</v>
      </c>
      <c r="B304" s="2" t="s">
        <v>18</v>
      </c>
      <c r="C304" s="3" t="s">
        <v>19</v>
      </c>
      <c r="D304" s="3">
        <v>2023</v>
      </c>
      <c r="E304" s="2" t="s">
        <v>31</v>
      </c>
      <c r="F304" s="4">
        <v>-3929016</v>
      </c>
      <c r="G304" s="4">
        <v>-4147710</v>
      </c>
      <c r="H304" s="4">
        <v>-4445473</v>
      </c>
      <c r="I304" s="4">
        <v>-2698906</v>
      </c>
      <c r="J304" s="4">
        <v>-3896549</v>
      </c>
      <c r="K304" s="4">
        <v>-2130630</v>
      </c>
      <c r="L304" s="4">
        <v>-3614931</v>
      </c>
      <c r="M304" s="4">
        <v>-2980311</v>
      </c>
      <c r="N304" s="4">
        <v>-3888537</v>
      </c>
      <c r="O304" s="4">
        <v>-3741844</v>
      </c>
      <c r="P304" s="4">
        <v>-4366391</v>
      </c>
      <c r="Q304" s="4">
        <v>-3894310</v>
      </c>
    </row>
    <row r="305" spans="1:17" x14ac:dyDescent="0.25">
      <c r="A305" s="2" t="s">
        <v>26</v>
      </c>
      <c r="B305" s="2" t="s">
        <v>18</v>
      </c>
      <c r="C305" s="3" t="s">
        <v>19</v>
      </c>
      <c r="D305" s="3">
        <v>2023</v>
      </c>
      <c r="E305" s="2" t="s">
        <v>31</v>
      </c>
      <c r="F305" s="4">
        <v>-5487234</v>
      </c>
      <c r="G305" s="4">
        <v>-6089746</v>
      </c>
      <c r="H305" s="4">
        <v>-5750018</v>
      </c>
      <c r="I305" s="4">
        <v>-3304967</v>
      </c>
      <c r="J305" s="4">
        <v>-4958093</v>
      </c>
      <c r="K305" s="4">
        <v>-2792253</v>
      </c>
      <c r="L305" s="4">
        <v>-4640076</v>
      </c>
      <c r="M305" s="4">
        <v>-3464963</v>
      </c>
      <c r="N305" s="4">
        <v>-4767705</v>
      </c>
      <c r="O305" s="4">
        <v>-4724399</v>
      </c>
      <c r="P305" s="4">
        <v>-5050221</v>
      </c>
      <c r="Q305" s="4">
        <v>-4982632</v>
      </c>
    </row>
    <row r="306" spans="1:17" x14ac:dyDescent="0.25">
      <c r="A306" s="2" t="s">
        <v>27</v>
      </c>
      <c r="B306" s="2" t="s">
        <v>18</v>
      </c>
      <c r="C306" s="3" t="s">
        <v>19</v>
      </c>
      <c r="D306" s="3">
        <v>2023</v>
      </c>
      <c r="E306" s="2" t="s">
        <v>31</v>
      </c>
      <c r="F306" s="4">
        <v>-7158940</v>
      </c>
      <c r="G306" s="4">
        <v>-7286160</v>
      </c>
      <c r="H306" s="4">
        <v>-7691904</v>
      </c>
      <c r="I306" s="4">
        <v>-4033310</v>
      </c>
      <c r="J306" s="4">
        <v>-6604421</v>
      </c>
      <c r="K306" s="4">
        <v>-3616980</v>
      </c>
      <c r="L306" s="4">
        <v>-5679051</v>
      </c>
      <c r="M306" s="4">
        <v>-5089930</v>
      </c>
      <c r="N306" s="4">
        <v>-5618855</v>
      </c>
      <c r="O306" s="4">
        <v>-5999913</v>
      </c>
      <c r="P306" s="4">
        <v>-7841981</v>
      </c>
      <c r="Q306" s="4">
        <v>-6140271</v>
      </c>
    </row>
    <row r="307" spans="1:17" x14ac:dyDescent="0.25">
      <c r="A307" s="2" t="s">
        <v>28</v>
      </c>
      <c r="B307" s="2" t="s">
        <v>18</v>
      </c>
      <c r="C307" s="3" t="s">
        <v>19</v>
      </c>
      <c r="D307" s="3">
        <v>2023</v>
      </c>
      <c r="E307" s="2" t="s">
        <v>31</v>
      </c>
      <c r="F307" s="4">
        <v>-1991503</v>
      </c>
      <c r="G307" s="4">
        <v>-2443588</v>
      </c>
      <c r="H307" s="4">
        <v>-2092138</v>
      </c>
      <c r="I307" s="4">
        <v>-1127262</v>
      </c>
      <c r="J307" s="4">
        <v>-2079479</v>
      </c>
      <c r="K307" s="4">
        <v>-1036044</v>
      </c>
      <c r="L307" s="4">
        <v>-1616405</v>
      </c>
      <c r="M307" s="4">
        <v>-1643097</v>
      </c>
      <c r="N307" s="4">
        <v>-1843345</v>
      </c>
      <c r="O307" s="4">
        <v>-1693056</v>
      </c>
      <c r="P307" s="4">
        <v>-2018243</v>
      </c>
      <c r="Q307" s="4">
        <v>-2002915</v>
      </c>
    </row>
    <row r="308" spans="1:17" x14ac:dyDescent="0.25">
      <c r="A308" s="2" t="s">
        <v>17</v>
      </c>
      <c r="B308" s="2" t="s">
        <v>29</v>
      </c>
      <c r="C308" s="3" t="s">
        <v>19</v>
      </c>
      <c r="D308" s="3">
        <v>2023</v>
      </c>
      <c r="E308" s="2" t="s">
        <v>31</v>
      </c>
      <c r="F308" s="4">
        <v>23364309.02</v>
      </c>
      <c r="G308" s="4">
        <v>21931317.539999999</v>
      </c>
      <c r="H308" s="4">
        <v>19875714</v>
      </c>
      <c r="I308" s="4">
        <v>14923415.700000001</v>
      </c>
      <c r="J308" s="4">
        <v>20102023.439999998</v>
      </c>
      <c r="K308" s="4">
        <v>14974777.27</v>
      </c>
      <c r="L308" s="4">
        <v>15269694.4</v>
      </c>
      <c r="M308" s="4">
        <v>17843295.870000001</v>
      </c>
      <c r="N308" s="4">
        <v>20821146.060000002</v>
      </c>
      <c r="O308" s="4">
        <v>18455103.039999999</v>
      </c>
      <c r="P308" s="4">
        <v>28725181.800000001</v>
      </c>
      <c r="Q308" s="4">
        <v>23499890.91</v>
      </c>
    </row>
    <row r="309" spans="1:17" x14ac:dyDescent="0.25">
      <c r="A309" s="2" t="s">
        <v>21</v>
      </c>
      <c r="B309" s="2" t="s">
        <v>29</v>
      </c>
      <c r="C309" s="3" t="s">
        <v>19</v>
      </c>
      <c r="D309" s="3">
        <v>2023</v>
      </c>
      <c r="E309" s="2" t="s">
        <v>31</v>
      </c>
      <c r="F309" s="4">
        <v>-9770870</v>
      </c>
      <c r="G309" s="4">
        <v>-9977447</v>
      </c>
      <c r="H309" s="4">
        <v>-9318571</v>
      </c>
      <c r="I309" s="4">
        <v>-7177432</v>
      </c>
      <c r="J309" s="4">
        <v>-10040815</v>
      </c>
      <c r="K309" s="4">
        <v>-6705472</v>
      </c>
      <c r="L309" s="4">
        <v>-6527053</v>
      </c>
      <c r="M309" s="4">
        <v>-7338883</v>
      </c>
      <c r="N309" s="4">
        <v>-8598615</v>
      </c>
      <c r="O309" s="4">
        <v>-8754005</v>
      </c>
      <c r="P309" s="4">
        <v>-12960586</v>
      </c>
      <c r="Q309" s="4">
        <v>-10440153</v>
      </c>
    </row>
    <row r="310" spans="1:17" x14ac:dyDescent="0.25">
      <c r="A310" s="2" t="s">
        <v>22</v>
      </c>
      <c r="B310" s="2" t="s">
        <v>29</v>
      </c>
      <c r="C310" s="3" t="s">
        <v>19</v>
      </c>
      <c r="D310" s="3">
        <v>2023</v>
      </c>
      <c r="E310" s="2" t="s">
        <v>31</v>
      </c>
      <c r="F310" s="4">
        <v>-998448</v>
      </c>
      <c r="G310" s="4">
        <v>-906026</v>
      </c>
      <c r="H310" s="4">
        <v>-816425</v>
      </c>
      <c r="I310" s="4">
        <v>-657707</v>
      </c>
      <c r="J310" s="4">
        <v>-898385</v>
      </c>
      <c r="K310" s="4">
        <v>-723954</v>
      </c>
      <c r="L310" s="4">
        <v>-621806</v>
      </c>
      <c r="M310" s="4">
        <v>-778231</v>
      </c>
      <c r="N310" s="4">
        <v>-920749</v>
      </c>
      <c r="O310" s="4">
        <v>-855672</v>
      </c>
      <c r="P310" s="4">
        <v>-1292991</v>
      </c>
      <c r="Q310" s="4">
        <v>-1173809</v>
      </c>
    </row>
    <row r="311" spans="1:17" x14ac:dyDescent="0.25">
      <c r="A311" s="2" t="s">
        <v>23</v>
      </c>
      <c r="B311" s="2" t="s">
        <v>29</v>
      </c>
      <c r="C311" s="3" t="s">
        <v>19</v>
      </c>
      <c r="D311" s="3">
        <v>2023</v>
      </c>
      <c r="E311" s="2" t="s">
        <v>31</v>
      </c>
      <c r="F311" s="4">
        <v>-2858483</v>
      </c>
      <c r="G311" s="4">
        <v>-2305377</v>
      </c>
      <c r="H311" s="4">
        <v>-2131212</v>
      </c>
      <c r="I311" s="4">
        <v>-1590327</v>
      </c>
      <c r="J311" s="4">
        <v>-2085973</v>
      </c>
      <c r="K311" s="4">
        <v>-1703752</v>
      </c>
      <c r="L311" s="4">
        <v>-1695552</v>
      </c>
      <c r="M311" s="4">
        <v>-1788917</v>
      </c>
      <c r="N311" s="4">
        <v>-2327015</v>
      </c>
      <c r="O311" s="4">
        <v>-2071414</v>
      </c>
      <c r="P311" s="4">
        <v>-3239804</v>
      </c>
      <c r="Q311" s="4">
        <v>-2746179</v>
      </c>
    </row>
    <row r="312" spans="1:17" x14ac:dyDescent="0.25">
      <c r="A312" s="2" t="s">
        <v>24</v>
      </c>
      <c r="B312" s="2" t="s">
        <v>29</v>
      </c>
      <c r="C312" s="3" t="s">
        <v>19</v>
      </c>
      <c r="D312" s="3">
        <v>2023</v>
      </c>
      <c r="E312" s="2" t="s">
        <v>31</v>
      </c>
      <c r="F312" s="4">
        <v>-285338</v>
      </c>
      <c r="G312" s="4">
        <v>-244889</v>
      </c>
      <c r="H312" s="4">
        <v>-233148</v>
      </c>
      <c r="I312" s="4">
        <v>-166561</v>
      </c>
      <c r="J312" s="4">
        <v>-244687</v>
      </c>
      <c r="K312" s="4">
        <v>-161345</v>
      </c>
      <c r="L312" s="4">
        <v>-178305</v>
      </c>
      <c r="M312" s="4">
        <v>-192708</v>
      </c>
      <c r="N312" s="4">
        <v>-243644</v>
      </c>
      <c r="O312" s="4">
        <v>-226447</v>
      </c>
      <c r="P312" s="4">
        <v>-305055</v>
      </c>
      <c r="Q312" s="4">
        <v>-280685</v>
      </c>
    </row>
    <row r="313" spans="1:17" x14ac:dyDescent="0.25">
      <c r="A313" s="2" t="s">
        <v>25</v>
      </c>
      <c r="B313" s="2" t="s">
        <v>29</v>
      </c>
      <c r="C313" s="3" t="s">
        <v>19</v>
      </c>
      <c r="D313" s="3">
        <v>2023</v>
      </c>
      <c r="E313" s="2" t="s">
        <v>31</v>
      </c>
      <c r="F313" s="4">
        <v>-1031961</v>
      </c>
      <c r="G313" s="4">
        <v>-1042954</v>
      </c>
      <c r="H313" s="4">
        <v>-920646</v>
      </c>
      <c r="I313" s="4">
        <v>-731175</v>
      </c>
      <c r="J313" s="4">
        <v>-848528</v>
      </c>
      <c r="K313" s="4">
        <v>-736400</v>
      </c>
      <c r="L313" s="4">
        <v>-719835</v>
      </c>
      <c r="M313" s="4">
        <v>-881777</v>
      </c>
      <c r="N313" s="4">
        <v>-847120</v>
      </c>
      <c r="O313" s="4">
        <v>-844418</v>
      </c>
      <c r="P313" s="4">
        <v>-1401315</v>
      </c>
      <c r="Q313" s="4">
        <v>-1079897</v>
      </c>
    </row>
    <row r="314" spans="1:17" x14ac:dyDescent="0.25">
      <c r="A314" s="2" t="s">
        <v>26</v>
      </c>
      <c r="B314" s="2" t="s">
        <v>29</v>
      </c>
      <c r="C314" s="3" t="s">
        <v>19</v>
      </c>
      <c r="D314" s="3">
        <v>2023</v>
      </c>
      <c r="E314" s="2" t="s">
        <v>31</v>
      </c>
      <c r="F314" s="4">
        <v>-1170898</v>
      </c>
      <c r="G314" s="4">
        <v>-1234525</v>
      </c>
      <c r="H314" s="4">
        <v>-1172371</v>
      </c>
      <c r="I314" s="4">
        <v>-753727</v>
      </c>
      <c r="J314" s="4">
        <v>-1051436</v>
      </c>
      <c r="K314" s="4">
        <v>-922198</v>
      </c>
      <c r="L314" s="4">
        <v>-907610</v>
      </c>
      <c r="M314" s="4">
        <v>-961198</v>
      </c>
      <c r="N314" s="4">
        <v>-1254550</v>
      </c>
      <c r="O314" s="4">
        <v>-945986</v>
      </c>
      <c r="P314" s="4">
        <v>-1699048</v>
      </c>
      <c r="Q314" s="4">
        <v>-1191231</v>
      </c>
    </row>
    <row r="315" spans="1:17" x14ac:dyDescent="0.25">
      <c r="A315" s="2" t="s">
        <v>27</v>
      </c>
      <c r="B315" s="2" t="s">
        <v>29</v>
      </c>
      <c r="C315" s="3" t="s">
        <v>19</v>
      </c>
      <c r="D315" s="3">
        <v>2023</v>
      </c>
      <c r="E315" s="2" t="s">
        <v>31</v>
      </c>
      <c r="F315" s="4">
        <v>-1980716</v>
      </c>
      <c r="G315" s="4">
        <v>-1788979</v>
      </c>
      <c r="H315" s="4">
        <v>-1719915</v>
      </c>
      <c r="I315" s="4">
        <v>-1088499</v>
      </c>
      <c r="J315" s="4">
        <v>-1502513</v>
      </c>
      <c r="K315" s="4">
        <v>-1239582</v>
      </c>
      <c r="L315" s="4">
        <v>-1127643</v>
      </c>
      <c r="M315" s="4">
        <v>-1387114</v>
      </c>
      <c r="N315" s="4">
        <v>-1526398</v>
      </c>
      <c r="O315" s="4">
        <v>-1372656</v>
      </c>
      <c r="P315" s="4">
        <v>-2454975</v>
      </c>
      <c r="Q315" s="4">
        <v>-1754241</v>
      </c>
    </row>
    <row r="316" spans="1:17" x14ac:dyDescent="0.25">
      <c r="A316" s="2" t="s">
        <v>28</v>
      </c>
      <c r="B316" s="2" t="s">
        <v>29</v>
      </c>
      <c r="C316" s="3" t="s">
        <v>19</v>
      </c>
      <c r="D316" s="3">
        <v>2023</v>
      </c>
      <c r="E316" s="2" t="s">
        <v>31</v>
      </c>
      <c r="F316" s="4">
        <v>-566582</v>
      </c>
      <c r="G316" s="4">
        <v>-505261</v>
      </c>
      <c r="H316" s="4">
        <v>-426912</v>
      </c>
      <c r="I316" s="4">
        <v>-323456</v>
      </c>
      <c r="J316" s="4">
        <v>-432583</v>
      </c>
      <c r="K316" s="4">
        <v>-305741</v>
      </c>
      <c r="L316" s="4">
        <v>-310930</v>
      </c>
      <c r="M316" s="4">
        <v>-427699</v>
      </c>
      <c r="N316" s="4">
        <v>-433517</v>
      </c>
      <c r="O316" s="4">
        <v>-412281</v>
      </c>
      <c r="P316" s="4">
        <v>-629706</v>
      </c>
      <c r="Q316" s="4">
        <v>-493044</v>
      </c>
    </row>
    <row r="317" spans="1:17" x14ac:dyDescent="0.25">
      <c r="A317" s="2" t="s">
        <v>17</v>
      </c>
      <c r="B317" s="2" t="s">
        <v>30</v>
      </c>
      <c r="C317" s="3" t="s">
        <v>19</v>
      </c>
      <c r="D317" s="3">
        <v>2023</v>
      </c>
      <c r="E317" s="2" t="s">
        <v>31</v>
      </c>
      <c r="F317" s="4">
        <v>33249208.989999998</v>
      </c>
      <c r="G317" s="4">
        <v>35887610.519999996</v>
      </c>
      <c r="H317" s="4">
        <v>29813571</v>
      </c>
      <c r="I317" s="4">
        <v>16581573</v>
      </c>
      <c r="J317" s="4">
        <v>25127529.300000001</v>
      </c>
      <c r="K317" s="4">
        <v>18073007.049999997</v>
      </c>
      <c r="L317" s="4">
        <v>25958480.48</v>
      </c>
      <c r="M317" s="4">
        <v>24451923.969999999</v>
      </c>
      <c r="N317" s="4">
        <v>24024399.300000001</v>
      </c>
      <c r="O317" s="4">
        <v>26843786.240000002</v>
      </c>
      <c r="P317" s="4">
        <v>31597699.98</v>
      </c>
      <c r="Q317" s="4">
        <v>34814653.200000003</v>
      </c>
    </row>
    <row r="318" spans="1:17" x14ac:dyDescent="0.25">
      <c r="A318" s="2" t="s">
        <v>21</v>
      </c>
      <c r="B318" s="2" t="s">
        <v>30</v>
      </c>
      <c r="C318" s="3" t="s">
        <v>19</v>
      </c>
      <c r="D318" s="3">
        <v>2023</v>
      </c>
      <c r="E318" s="2" t="s">
        <v>31</v>
      </c>
      <c r="F318" s="4">
        <v>-14119263</v>
      </c>
      <c r="G318" s="4">
        <v>-17879670</v>
      </c>
      <c r="H318" s="4">
        <v>-14358261</v>
      </c>
      <c r="I318" s="4">
        <v>-7982038</v>
      </c>
      <c r="J318" s="4">
        <v>-12177131</v>
      </c>
      <c r="K318" s="4">
        <v>-8747974</v>
      </c>
      <c r="L318" s="4">
        <v>-11295692</v>
      </c>
      <c r="M318" s="4">
        <v>-10246934</v>
      </c>
      <c r="N318" s="4">
        <v>-10460207</v>
      </c>
      <c r="O318" s="4">
        <v>-11993641</v>
      </c>
      <c r="P318" s="4">
        <v>-13770029</v>
      </c>
      <c r="Q318" s="4">
        <v>-14012331</v>
      </c>
    </row>
    <row r="319" spans="1:17" x14ac:dyDescent="0.25">
      <c r="A319" s="2" t="s">
        <v>22</v>
      </c>
      <c r="B319" s="2" t="s">
        <v>30</v>
      </c>
      <c r="C319" s="3" t="s">
        <v>19</v>
      </c>
      <c r="D319" s="3">
        <v>2023</v>
      </c>
      <c r="E319" s="2" t="s">
        <v>31</v>
      </c>
      <c r="F319" s="4">
        <v>-1467109</v>
      </c>
      <c r="G319" s="4">
        <v>-1677945</v>
      </c>
      <c r="H319" s="4">
        <v>-1447729</v>
      </c>
      <c r="I319" s="4">
        <v>-812834</v>
      </c>
      <c r="J319" s="4">
        <v>-1060983</v>
      </c>
      <c r="K319" s="4">
        <v>-816607</v>
      </c>
      <c r="L319" s="4">
        <v>-1241153</v>
      </c>
      <c r="M319" s="4">
        <v>-1024413</v>
      </c>
      <c r="N319" s="4">
        <v>-1198716</v>
      </c>
      <c r="O319" s="4">
        <v>-1237038</v>
      </c>
      <c r="P319" s="4">
        <v>-1557750</v>
      </c>
      <c r="Q319" s="4">
        <v>-1483854</v>
      </c>
    </row>
    <row r="320" spans="1:17" x14ac:dyDescent="0.25">
      <c r="A320" s="2" t="s">
        <v>23</v>
      </c>
      <c r="B320" s="2" t="s">
        <v>30</v>
      </c>
      <c r="C320" s="3" t="s">
        <v>19</v>
      </c>
      <c r="D320" s="3">
        <v>2023</v>
      </c>
      <c r="E320" s="2" t="s">
        <v>31</v>
      </c>
      <c r="F320" s="4">
        <v>-3338737</v>
      </c>
      <c r="G320" s="4">
        <v>-4402775</v>
      </c>
      <c r="H320" s="4">
        <v>-3287314</v>
      </c>
      <c r="I320" s="4">
        <v>-1955247</v>
      </c>
      <c r="J320" s="4">
        <v>-2711290</v>
      </c>
      <c r="K320" s="4">
        <v>-1836954</v>
      </c>
      <c r="L320" s="4">
        <v>-2798464</v>
      </c>
      <c r="M320" s="4">
        <v>-2507986</v>
      </c>
      <c r="N320" s="4">
        <v>-2646561</v>
      </c>
      <c r="O320" s="4">
        <v>-2872300</v>
      </c>
      <c r="P320" s="4">
        <v>-3683032</v>
      </c>
      <c r="Q320" s="4">
        <v>-3775393</v>
      </c>
    </row>
    <row r="321" spans="1:17" x14ac:dyDescent="0.25">
      <c r="A321" s="2" t="s">
        <v>24</v>
      </c>
      <c r="B321" s="2" t="s">
        <v>30</v>
      </c>
      <c r="C321" s="3" t="s">
        <v>19</v>
      </c>
      <c r="D321" s="3">
        <v>2023</v>
      </c>
      <c r="E321" s="2" t="s">
        <v>31</v>
      </c>
      <c r="F321" s="4">
        <v>-411779</v>
      </c>
      <c r="G321" s="4">
        <v>-419320</v>
      </c>
      <c r="H321" s="4">
        <v>-343566</v>
      </c>
      <c r="I321" s="4">
        <v>-188670</v>
      </c>
      <c r="J321" s="4">
        <v>-300697</v>
      </c>
      <c r="K321" s="4">
        <v>-184661</v>
      </c>
      <c r="L321" s="4">
        <v>-260440</v>
      </c>
      <c r="M321" s="4">
        <v>-303559</v>
      </c>
      <c r="N321" s="4">
        <v>-264242</v>
      </c>
      <c r="O321" s="4">
        <v>-289776</v>
      </c>
      <c r="P321" s="4">
        <v>-330529</v>
      </c>
      <c r="Q321" s="4">
        <v>-371367</v>
      </c>
    </row>
    <row r="322" spans="1:17" x14ac:dyDescent="0.25">
      <c r="A322" s="2" t="s">
        <v>25</v>
      </c>
      <c r="B322" s="2" t="s">
        <v>30</v>
      </c>
      <c r="C322" s="3" t="s">
        <v>19</v>
      </c>
      <c r="D322" s="3">
        <v>2023</v>
      </c>
      <c r="E322" s="2" t="s">
        <v>31</v>
      </c>
      <c r="F322" s="4">
        <v>-1532046</v>
      </c>
      <c r="G322" s="4">
        <v>-1660857</v>
      </c>
      <c r="H322" s="4">
        <v>-1397352</v>
      </c>
      <c r="I322" s="4">
        <v>-803884</v>
      </c>
      <c r="J322" s="4">
        <v>-1095237</v>
      </c>
      <c r="K322" s="4">
        <v>-873288</v>
      </c>
      <c r="L322" s="4">
        <v>-1260882</v>
      </c>
      <c r="M322" s="4">
        <v>-1018393</v>
      </c>
      <c r="N322" s="4">
        <v>-1131941</v>
      </c>
      <c r="O322" s="4">
        <v>-1242629</v>
      </c>
      <c r="P322" s="4">
        <v>-1414584</v>
      </c>
      <c r="Q322" s="4">
        <v>-1678509</v>
      </c>
    </row>
    <row r="323" spans="1:17" x14ac:dyDescent="0.25">
      <c r="A323" s="2" t="s">
        <v>26</v>
      </c>
      <c r="B323" s="2" t="s">
        <v>30</v>
      </c>
      <c r="C323" s="3" t="s">
        <v>19</v>
      </c>
      <c r="D323" s="3">
        <v>2023</v>
      </c>
      <c r="E323" s="2" t="s">
        <v>31</v>
      </c>
      <c r="F323" s="4">
        <v>-1990196</v>
      </c>
      <c r="G323" s="4">
        <v>-1966905</v>
      </c>
      <c r="H323" s="4">
        <v>-1708842</v>
      </c>
      <c r="I323" s="4">
        <v>-925380</v>
      </c>
      <c r="J323" s="4">
        <v>-1432833</v>
      </c>
      <c r="K323" s="4">
        <v>-927012</v>
      </c>
      <c r="L323" s="4">
        <v>-1405783</v>
      </c>
      <c r="M323" s="4">
        <v>-1281770</v>
      </c>
      <c r="N323" s="4">
        <v>-1499076</v>
      </c>
      <c r="O323" s="4">
        <v>-1485770</v>
      </c>
      <c r="P323" s="4">
        <v>-1836741</v>
      </c>
      <c r="Q323" s="4">
        <v>-2063376</v>
      </c>
    </row>
    <row r="324" spans="1:17" x14ac:dyDescent="0.25">
      <c r="A324" s="2" t="s">
        <v>27</v>
      </c>
      <c r="B324" s="2" t="s">
        <v>30</v>
      </c>
      <c r="C324" s="3" t="s">
        <v>19</v>
      </c>
      <c r="D324" s="3">
        <v>2023</v>
      </c>
      <c r="E324" s="2" t="s">
        <v>31</v>
      </c>
      <c r="F324" s="4">
        <v>-2556106</v>
      </c>
      <c r="G324" s="4">
        <v>-2734053</v>
      </c>
      <c r="H324" s="4">
        <v>-2473118</v>
      </c>
      <c r="I324" s="4">
        <v>-1174103</v>
      </c>
      <c r="J324" s="4">
        <v>-1830494</v>
      </c>
      <c r="K324" s="4">
        <v>-1286762</v>
      </c>
      <c r="L324" s="4">
        <v>-2130211</v>
      </c>
      <c r="M324" s="4">
        <v>-1845120</v>
      </c>
      <c r="N324" s="4">
        <v>-1889246</v>
      </c>
      <c r="O324" s="4">
        <v>-1995506</v>
      </c>
      <c r="P324" s="4">
        <v>-2490074</v>
      </c>
      <c r="Q324" s="4">
        <v>-3039992</v>
      </c>
    </row>
    <row r="325" spans="1:17" x14ac:dyDescent="0.25">
      <c r="A325" s="2" t="s">
        <v>28</v>
      </c>
      <c r="B325" s="2" t="s">
        <v>30</v>
      </c>
      <c r="C325" s="3" t="s">
        <v>19</v>
      </c>
      <c r="D325" s="3">
        <v>2023</v>
      </c>
      <c r="E325" s="2" t="s">
        <v>31</v>
      </c>
      <c r="F325" s="4">
        <v>-750337</v>
      </c>
      <c r="G325" s="4">
        <v>-885959</v>
      </c>
      <c r="H325" s="4">
        <v>-692240</v>
      </c>
      <c r="I325" s="4">
        <v>-347870</v>
      </c>
      <c r="J325" s="4">
        <v>-614839</v>
      </c>
      <c r="K325" s="4">
        <v>-391158</v>
      </c>
      <c r="L325" s="4">
        <v>-556893</v>
      </c>
      <c r="M325" s="4">
        <v>-578359</v>
      </c>
      <c r="N325" s="4">
        <v>-537761</v>
      </c>
      <c r="O325" s="4">
        <v>-570088</v>
      </c>
      <c r="P325" s="4">
        <v>-781567</v>
      </c>
      <c r="Q325" s="4">
        <v>-696480</v>
      </c>
    </row>
    <row r="326" spans="1:17" x14ac:dyDescent="0.25">
      <c r="A326" s="2" t="s">
        <v>17</v>
      </c>
      <c r="B326" s="2" t="s">
        <v>18</v>
      </c>
      <c r="C326" s="3" t="s">
        <v>19</v>
      </c>
      <c r="D326" s="3">
        <v>2023</v>
      </c>
      <c r="E326" s="2" t="s">
        <v>32</v>
      </c>
      <c r="F326" s="4">
        <v>77301768</v>
      </c>
      <c r="G326" s="4">
        <v>72875628</v>
      </c>
      <c r="H326" s="4">
        <v>55895001</v>
      </c>
      <c r="I326" s="4">
        <v>89382699</v>
      </c>
      <c r="J326" s="4">
        <v>71319509</v>
      </c>
      <c r="K326" s="4">
        <v>79975474</v>
      </c>
      <c r="L326" s="4">
        <v>69313842</v>
      </c>
      <c r="M326" s="4">
        <v>92091905</v>
      </c>
      <c r="N326" s="4">
        <v>83500769</v>
      </c>
      <c r="O326" s="4">
        <v>59385280</v>
      </c>
      <c r="P326" s="4">
        <v>65641609</v>
      </c>
      <c r="Q326" s="4">
        <v>71434962</v>
      </c>
    </row>
    <row r="327" spans="1:17" x14ac:dyDescent="0.25">
      <c r="A327" s="2" t="s">
        <v>21</v>
      </c>
      <c r="B327" s="2" t="s">
        <v>18</v>
      </c>
      <c r="C327" s="3" t="s">
        <v>19</v>
      </c>
      <c r="D327" s="3">
        <v>2023</v>
      </c>
      <c r="E327" s="2" t="s">
        <v>32</v>
      </c>
      <c r="F327" s="4">
        <v>-35752342</v>
      </c>
      <c r="G327" s="4">
        <v>-31441278</v>
      </c>
      <c r="H327" s="4">
        <v>-27014782</v>
      </c>
      <c r="I327" s="4">
        <v>-41080521</v>
      </c>
      <c r="J327" s="4">
        <v>-29816017</v>
      </c>
      <c r="K327" s="4">
        <v>-37864346</v>
      </c>
      <c r="L327" s="4">
        <v>-29367294</v>
      </c>
      <c r="M327" s="4">
        <v>-40634741</v>
      </c>
      <c r="N327" s="4">
        <v>-39724316</v>
      </c>
      <c r="O327" s="4">
        <v>-26784238</v>
      </c>
      <c r="P327" s="4">
        <v>-29537593</v>
      </c>
      <c r="Q327" s="4">
        <v>-34630314</v>
      </c>
    </row>
    <row r="328" spans="1:17" x14ac:dyDescent="0.25">
      <c r="A328" s="2" t="s">
        <v>22</v>
      </c>
      <c r="B328" s="2" t="s">
        <v>18</v>
      </c>
      <c r="C328" s="3" t="s">
        <v>19</v>
      </c>
      <c r="D328" s="3">
        <v>2023</v>
      </c>
      <c r="E328" s="2" t="s">
        <v>32</v>
      </c>
      <c r="F328" s="4">
        <v>-3428824</v>
      </c>
      <c r="G328" s="4">
        <v>-3228713</v>
      </c>
      <c r="H328" s="4">
        <v>-2275853</v>
      </c>
      <c r="I328" s="4">
        <v>-4449372</v>
      </c>
      <c r="J328" s="4">
        <v>-3285819</v>
      </c>
      <c r="K328" s="4">
        <v>-3933173</v>
      </c>
      <c r="L328" s="4">
        <v>-2824146</v>
      </c>
      <c r="M328" s="4">
        <v>-4226119</v>
      </c>
      <c r="N328" s="4">
        <v>-3700895</v>
      </c>
      <c r="O328" s="4">
        <v>-2830639</v>
      </c>
      <c r="P328" s="4">
        <v>-3243319</v>
      </c>
      <c r="Q328" s="4">
        <v>-3463190</v>
      </c>
    </row>
    <row r="329" spans="1:17" x14ac:dyDescent="0.25">
      <c r="A329" s="2" t="s">
        <v>23</v>
      </c>
      <c r="B329" s="2" t="s">
        <v>18</v>
      </c>
      <c r="C329" s="3" t="s">
        <v>19</v>
      </c>
      <c r="D329" s="3">
        <v>2023</v>
      </c>
      <c r="E329" s="2" t="s">
        <v>32</v>
      </c>
      <c r="F329" s="4">
        <v>-7928112</v>
      </c>
      <c r="G329" s="4">
        <v>-9106177</v>
      </c>
      <c r="H329" s="4">
        <v>-6946518</v>
      </c>
      <c r="I329" s="4">
        <v>-9674499</v>
      </c>
      <c r="J329" s="4">
        <v>-8601910</v>
      </c>
      <c r="K329" s="4">
        <v>-9397456</v>
      </c>
      <c r="L329" s="4">
        <v>-8541402</v>
      </c>
      <c r="M329" s="4">
        <v>-11276422</v>
      </c>
      <c r="N329" s="4">
        <v>-9209392</v>
      </c>
      <c r="O329" s="4">
        <v>-7076763</v>
      </c>
      <c r="P329" s="4">
        <v>-8202915</v>
      </c>
      <c r="Q329" s="4">
        <v>-8508411</v>
      </c>
    </row>
    <row r="330" spans="1:17" x14ac:dyDescent="0.25">
      <c r="A330" s="2" t="s">
        <v>24</v>
      </c>
      <c r="B330" s="2" t="s">
        <v>18</v>
      </c>
      <c r="C330" s="3" t="s">
        <v>19</v>
      </c>
      <c r="D330" s="3">
        <v>2023</v>
      </c>
      <c r="E330" s="2" t="s">
        <v>32</v>
      </c>
      <c r="F330" s="4">
        <v>-957085</v>
      </c>
      <c r="G330" s="4">
        <v>-849920</v>
      </c>
      <c r="H330" s="4">
        <v>-682768</v>
      </c>
      <c r="I330" s="4">
        <v>-1070786</v>
      </c>
      <c r="J330" s="4">
        <v>-869744</v>
      </c>
      <c r="K330" s="4">
        <v>-914245</v>
      </c>
      <c r="L330" s="4">
        <v>-850332</v>
      </c>
      <c r="M330" s="4">
        <v>-1141027</v>
      </c>
      <c r="N330" s="4">
        <v>-843495</v>
      </c>
      <c r="O330" s="4">
        <v>-681529</v>
      </c>
      <c r="P330" s="4">
        <v>-713836</v>
      </c>
      <c r="Q330" s="4">
        <v>-742136</v>
      </c>
    </row>
    <row r="331" spans="1:17" x14ac:dyDescent="0.25">
      <c r="A331" s="2" t="s">
        <v>25</v>
      </c>
      <c r="B331" s="2" t="s">
        <v>18</v>
      </c>
      <c r="C331" s="3" t="s">
        <v>19</v>
      </c>
      <c r="D331" s="3">
        <v>2023</v>
      </c>
      <c r="E331" s="2" t="s">
        <v>32</v>
      </c>
      <c r="F331" s="4">
        <v>-3438085</v>
      </c>
      <c r="G331" s="4">
        <v>-3285329</v>
      </c>
      <c r="H331" s="4">
        <v>-2789198</v>
      </c>
      <c r="I331" s="4">
        <v>-3812133</v>
      </c>
      <c r="J331" s="4">
        <v>-3117588</v>
      </c>
      <c r="K331" s="4">
        <v>-3550508</v>
      </c>
      <c r="L331" s="4">
        <v>-2975224</v>
      </c>
      <c r="M331" s="4">
        <v>-4265659</v>
      </c>
      <c r="N331" s="4">
        <v>-4086642</v>
      </c>
      <c r="O331" s="4">
        <v>-2794161</v>
      </c>
      <c r="P331" s="4">
        <v>-2929773</v>
      </c>
      <c r="Q331" s="4">
        <v>-3103697</v>
      </c>
    </row>
    <row r="332" spans="1:17" x14ac:dyDescent="0.25">
      <c r="A332" s="2" t="s">
        <v>26</v>
      </c>
      <c r="B332" s="2" t="s">
        <v>18</v>
      </c>
      <c r="C332" s="3" t="s">
        <v>19</v>
      </c>
      <c r="D332" s="3">
        <v>2023</v>
      </c>
      <c r="E332" s="2" t="s">
        <v>32</v>
      </c>
      <c r="F332" s="4">
        <v>-3969897</v>
      </c>
      <c r="G332" s="4">
        <v>-4380494</v>
      </c>
      <c r="H332" s="4">
        <v>-3366354</v>
      </c>
      <c r="I332" s="4">
        <v>-5273562</v>
      </c>
      <c r="J332" s="4">
        <v>-3663927</v>
      </c>
      <c r="K332" s="4">
        <v>-4416822</v>
      </c>
      <c r="L332" s="4">
        <v>-4001007</v>
      </c>
      <c r="M332" s="4">
        <v>-4832019</v>
      </c>
      <c r="N332" s="4">
        <v>-4909221</v>
      </c>
      <c r="O332" s="4">
        <v>-3571834</v>
      </c>
      <c r="P332" s="4">
        <v>-3526646</v>
      </c>
      <c r="Q332" s="4">
        <v>-3835844</v>
      </c>
    </row>
    <row r="333" spans="1:17" x14ac:dyDescent="0.25">
      <c r="A333" s="2" t="s">
        <v>27</v>
      </c>
      <c r="B333" s="2" t="s">
        <v>18</v>
      </c>
      <c r="C333" s="3" t="s">
        <v>19</v>
      </c>
      <c r="D333" s="3">
        <v>2023</v>
      </c>
      <c r="E333" s="2" t="s">
        <v>32</v>
      </c>
      <c r="F333" s="4">
        <v>-5877577</v>
      </c>
      <c r="G333" s="4">
        <v>-5737846</v>
      </c>
      <c r="H333" s="4">
        <v>-4331053</v>
      </c>
      <c r="I333" s="4">
        <v>-7521222</v>
      </c>
      <c r="J333" s="4">
        <v>-5990060</v>
      </c>
      <c r="K333" s="4">
        <v>-5838719</v>
      </c>
      <c r="L333" s="4">
        <v>-5381168</v>
      </c>
      <c r="M333" s="4">
        <v>-8054420</v>
      </c>
      <c r="N333" s="4">
        <v>-6629167</v>
      </c>
      <c r="O333" s="4">
        <v>-4297756</v>
      </c>
      <c r="P333" s="4">
        <v>-5298750</v>
      </c>
      <c r="Q333" s="4">
        <v>-5411523</v>
      </c>
    </row>
    <row r="334" spans="1:17" x14ac:dyDescent="0.25">
      <c r="A334" s="2" t="s">
        <v>28</v>
      </c>
      <c r="B334" s="2" t="s">
        <v>18</v>
      </c>
      <c r="C334" s="3" t="s">
        <v>19</v>
      </c>
      <c r="D334" s="3">
        <v>2023</v>
      </c>
      <c r="E334" s="2" t="s">
        <v>32</v>
      </c>
      <c r="F334" s="4">
        <v>-1715892</v>
      </c>
      <c r="G334" s="4">
        <v>-1670598</v>
      </c>
      <c r="H334" s="4">
        <v>-1349484</v>
      </c>
      <c r="I334" s="4">
        <v>-1982340</v>
      </c>
      <c r="J334" s="4">
        <v>-1444353</v>
      </c>
      <c r="K334" s="4">
        <v>-1884602</v>
      </c>
      <c r="L334" s="4">
        <v>-1511649</v>
      </c>
      <c r="M334" s="4">
        <v>-1993504</v>
      </c>
      <c r="N334" s="4">
        <v>-2075691</v>
      </c>
      <c r="O334" s="4">
        <v>-1342675</v>
      </c>
      <c r="P334" s="4">
        <v>-1421368</v>
      </c>
      <c r="Q334" s="4">
        <v>-1684617</v>
      </c>
    </row>
    <row r="335" spans="1:17" x14ac:dyDescent="0.25">
      <c r="A335" s="2" t="s">
        <v>17</v>
      </c>
      <c r="B335" s="2" t="s">
        <v>29</v>
      </c>
      <c r="C335" s="3" t="s">
        <v>19</v>
      </c>
      <c r="D335" s="3">
        <v>2023</v>
      </c>
      <c r="E335" s="2" t="s">
        <v>32</v>
      </c>
      <c r="F335" s="4">
        <v>17006388.960000001</v>
      </c>
      <c r="G335" s="4">
        <v>16032638.16</v>
      </c>
      <c r="H335" s="4">
        <v>14532700.26</v>
      </c>
      <c r="I335" s="4">
        <v>20558020.77</v>
      </c>
      <c r="J335" s="4">
        <v>16403487.07</v>
      </c>
      <c r="K335" s="4">
        <v>20793623.240000002</v>
      </c>
      <c r="L335" s="4">
        <v>16635322.08</v>
      </c>
      <c r="M335" s="4">
        <v>26706652.449999999</v>
      </c>
      <c r="N335" s="4">
        <v>16700153.800000001</v>
      </c>
      <c r="O335" s="4">
        <v>17221731.199999999</v>
      </c>
      <c r="P335" s="4">
        <v>18379650.520000003</v>
      </c>
      <c r="Q335" s="4">
        <v>16430041.260000002</v>
      </c>
    </row>
    <row r="336" spans="1:17" x14ac:dyDescent="0.25">
      <c r="A336" s="2" t="s">
        <v>21</v>
      </c>
      <c r="B336" s="2" t="s">
        <v>29</v>
      </c>
      <c r="C336" s="3" t="s">
        <v>19</v>
      </c>
      <c r="D336" s="3">
        <v>2023</v>
      </c>
      <c r="E336" s="2" t="s">
        <v>32</v>
      </c>
      <c r="F336" s="4">
        <v>-7139124</v>
      </c>
      <c r="G336" s="4">
        <v>-6558131</v>
      </c>
      <c r="H336" s="4">
        <v>-5982628</v>
      </c>
      <c r="I336" s="4">
        <v>-9936401</v>
      </c>
      <c r="J336" s="4">
        <v>-7091143</v>
      </c>
      <c r="K336" s="4">
        <v>-8326629</v>
      </c>
      <c r="L336" s="4">
        <v>-7786192</v>
      </c>
      <c r="M336" s="4">
        <v>-11348186</v>
      </c>
      <c r="N336" s="4">
        <v>-7370420</v>
      </c>
      <c r="O336" s="4">
        <v>-7201133</v>
      </c>
      <c r="P336" s="4">
        <v>-9088004</v>
      </c>
      <c r="Q336" s="4">
        <v>-6637350</v>
      </c>
    </row>
    <row r="337" spans="1:17" x14ac:dyDescent="0.25">
      <c r="A337" s="2" t="s">
        <v>22</v>
      </c>
      <c r="B337" s="2" t="s">
        <v>29</v>
      </c>
      <c r="C337" s="3" t="s">
        <v>19</v>
      </c>
      <c r="D337" s="3">
        <v>2023</v>
      </c>
      <c r="E337" s="2" t="s">
        <v>32</v>
      </c>
      <c r="F337" s="4">
        <v>-803688</v>
      </c>
      <c r="G337" s="4">
        <v>-739259</v>
      </c>
      <c r="H337" s="4">
        <v>-592091</v>
      </c>
      <c r="I337" s="4">
        <v>-918521</v>
      </c>
      <c r="J337" s="4">
        <v>-663152</v>
      </c>
      <c r="K337" s="4">
        <v>-840619</v>
      </c>
      <c r="L337" s="4">
        <v>-680646</v>
      </c>
      <c r="M337" s="4">
        <v>-1322559</v>
      </c>
      <c r="N337" s="4">
        <v>-739411</v>
      </c>
      <c r="O337" s="4">
        <v>-813025</v>
      </c>
      <c r="P337" s="4">
        <v>-885800</v>
      </c>
      <c r="Q337" s="4">
        <v>-802943</v>
      </c>
    </row>
    <row r="338" spans="1:17" x14ac:dyDescent="0.25">
      <c r="A338" s="2" t="s">
        <v>23</v>
      </c>
      <c r="B338" s="2" t="s">
        <v>29</v>
      </c>
      <c r="C338" s="3" t="s">
        <v>19</v>
      </c>
      <c r="D338" s="3">
        <v>2023</v>
      </c>
      <c r="E338" s="2" t="s">
        <v>32</v>
      </c>
      <c r="F338" s="4">
        <v>-1775134</v>
      </c>
      <c r="G338" s="4">
        <v>-1641526</v>
      </c>
      <c r="H338" s="4">
        <v>-1648504</v>
      </c>
      <c r="I338" s="4">
        <v>-2569037</v>
      </c>
      <c r="J338" s="4">
        <v>-1934072</v>
      </c>
      <c r="K338" s="4">
        <v>-2504228</v>
      </c>
      <c r="L338" s="4">
        <v>-1924690</v>
      </c>
      <c r="M338" s="4">
        <v>-3011577</v>
      </c>
      <c r="N338" s="4">
        <v>-1750792</v>
      </c>
      <c r="O338" s="4">
        <v>-1993161</v>
      </c>
      <c r="P338" s="4">
        <v>-1924696</v>
      </c>
      <c r="Q338" s="4">
        <v>-2012016</v>
      </c>
    </row>
    <row r="339" spans="1:17" x14ac:dyDescent="0.25">
      <c r="A339" s="2" t="s">
        <v>24</v>
      </c>
      <c r="B339" s="2" t="s">
        <v>29</v>
      </c>
      <c r="C339" s="3" t="s">
        <v>19</v>
      </c>
      <c r="D339" s="3">
        <v>2023</v>
      </c>
      <c r="E339" s="2" t="s">
        <v>32</v>
      </c>
      <c r="F339" s="4">
        <v>-184417</v>
      </c>
      <c r="G339" s="4">
        <v>-161775</v>
      </c>
      <c r="H339" s="4">
        <v>-161976</v>
      </c>
      <c r="I339" s="4">
        <v>-244398</v>
      </c>
      <c r="J339" s="4">
        <v>-192012</v>
      </c>
      <c r="K339" s="4">
        <v>-219272</v>
      </c>
      <c r="L339" s="4">
        <v>-167711</v>
      </c>
      <c r="M339" s="4">
        <v>-289743</v>
      </c>
      <c r="N339" s="4">
        <v>-168764</v>
      </c>
      <c r="O339" s="4">
        <v>-197206</v>
      </c>
      <c r="P339" s="4">
        <v>-228371</v>
      </c>
      <c r="Q339" s="4">
        <v>-193657</v>
      </c>
    </row>
    <row r="340" spans="1:17" x14ac:dyDescent="0.25">
      <c r="A340" s="2" t="s">
        <v>25</v>
      </c>
      <c r="B340" s="2" t="s">
        <v>29</v>
      </c>
      <c r="C340" s="3" t="s">
        <v>19</v>
      </c>
      <c r="D340" s="3">
        <v>2023</v>
      </c>
      <c r="E340" s="2" t="s">
        <v>32</v>
      </c>
      <c r="F340" s="4">
        <v>-822293</v>
      </c>
      <c r="G340" s="4">
        <v>-701739</v>
      </c>
      <c r="H340" s="4">
        <v>-651658</v>
      </c>
      <c r="I340" s="4">
        <v>-878628</v>
      </c>
      <c r="J340" s="4">
        <v>-764328</v>
      </c>
      <c r="K340" s="4">
        <v>-998972</v>
      </c>
      <c r="L340" s="4">
        <v>-809874</v>
      </c>
      <c r="M340" s="4">
        <v>-1081271</v>
      </c>
      <c r="N340" s="4">
        <v>-688376</v>
      </c>
      <c r="O340" s="4">
        <v>-770508</v>
      </c>
      <c r="P340" s="4">
        <v>-750435</v>
      </c>
      <c r="Q340" s="4">
        <v>-712111</v>
      </c>
    </row>
    <row r="341" spans="1:17" x14ac:dyDescent="0.25">
      <c r="A341" s="2" t="s">
        <v>26</v>
      </c>
      <c r="B341" s="2" t="s">
        <v>29</v>
      </c>
      <c r="C341" s="3" t="s">
        <v>19</v>
      </c>
      <c r="D341" s="3">
        <v>2023</v>
      </c>
      <c r="E341" s="2" t="s">
        <v>32</v>
      </c>
      <c r="F341" s="4">
        <v>-874275</v>
      </c>
      <c r="G341" s="4">
        <v>-940682</v>
      </c>
      <c r="H341" s="4">
        <v>-892071</v>
      </c>
      <c r="I341" s="4">
        <v>-1227751</v>
      </c>
      <c r="J341" s="4">
        <v>-1019603</v>
      </c>
      <c r="K341" s="4">
        <v>-1199508</v>
      </c>
      <c r="L341" s="4">
        <v>-835310</v>
      </c>
      <c r="M341" s="4">
        <v>-1647093</v>
      </c>
      <c r="N341" s="4">
        <v>-840393</v>
      </c>
      <c r="O341" s="4">
        <v>-892880</v>
      </c>
      <c r="P341" s="4">
        <v>-991474</v>
      </c>
      <c r="Q341" s="4">
        <v>-824952</v>
      </c>
    </row>
    <row r="342" spans="1:17" x14ac:dyDescent="0.25">
      <c r="A342" s="2" t="s">
        <v>27</v>
      </c>
      <c r="B342" s="2" t="s">
        <v>29</v>
      </c>
      <c r="C342" s="3" t="s">
        <v>19</v>
      </c>
      <c r="D342" s="3">
        <v>2023</v>
      </c>
      <c r="E342" s="2" t="s">
        <v>32</v>
      </c>
      <c r="F342" s="4">
        <v>-1299408</v>
      </c>
      <c r="G342" s="4">
        <v>-1217903</v>
      </c>
      <c r="H342" s="4">
        <v>-1241944</v>
      </c>
      <c r="I342" s="4">
        <v>-1784476</v>
      </c>
      <c r="J342" s="4">
        <v>-1419608</v>
      </c>
      <c r="K342" s="4">
        <v>-1656529</v>
      </c>
      <c r="L342" s="4">
        <v>-1231975</v>
      </c>
      <c r="M342" s="4">
        <v>-2124020</v>
      </c>
      <c r="N342" s="4">
        <v>-1192510</v>
      </c>
      <c r="O342" s="4">
        <v>-1247530</v>
      </c>
      <c r="P342" s="4">
        <v>-1452568</v>
      </c>
      <c r="Q342" s="4">
        <v>-1386479</v>
      </c>
    </row>
    <row r="343" spans="1:17" x14ac:dyDescent="0.25">
      <c r="A343" s="2" t="s">
        <v>28</v>
      </c>
      <c r="B343" s="2" t="s">
        <v>29</v>
      </c>
      <c r="C343" s="3" t="s">
        <v>19</v>
      </c>
      <c r="D343" s="3">
        <v>2023</v>
      </c>
      <c r="E343" s="2" t="s">
        <v>32</v>
      </c>
      <c r="F343" s="4">
        <v>-388830</v>
      </c>
      <c r="G343" s="4">
        <v>-382107</v>
      </c>
      <c r="H343" s="4">
        <v>-359149</v>
      </c>
      <c r="I343" s="4">
        <v>-508536</v>
      </c>
      <c r="J343" s="4">
        <v>-363265</v>
      </c>
      <c r="K343" s="4">
        <v>-508077</v>
      </c>
      <c r="L343" s="4">
        <v>-339302</v>
      </c>
      <c r="M343" s="4">
        <v>-581049</v>
      </c>
      <c r="N343" s="4">
        <v>-414044</v>
      </c>
      <c r="O343" s="4">
        <v>-386935</v>
      </c>
      <c r="P343" s="4">
        <v>-400161</v>
      </c>
      <c r="Q343" s="4">
        <v>-369293</v>
      </c>
    </row>
    <row r="344" spans="1:17" x14ac:dyDescent="0.25">
      <c r="A344" s="2" t="s">
        <v>17</v>
      </c>
      <c r="B344" s="2" t="s">
        <v>30</v>
      </c>
      <c r="C344" s="3" t="s">
        <v>19</v>
      </c>
      <c r="D344" s="3">
        <v>2023</v>
      </c>
      <c r="E344" s="2" t="s">
        <v>32</v>
      </c>
      <c r="F344" s="4">
        <v>25509583.440000001</v>
      </c>
      <c r="G344" s="4">
        <v>27692738.640000001</v>
      </c>
      <c r="H344" s="4">
        <v>21799050.390000001</v>
      </c>
      <c r="I344" s="4">
        <v>27708636.690000001</v>
      </c>
      <c r="J344" s="4">
        <v>22822242.879999999</v>
      </c>
      <c r="K344" s="4">
        <v>24792396.940000001</v>
      </c>
      <c r="L344" s="4">
        <v>24952983.119999997</v>
      </c>
      <c r="M344" s="4">
        <v>32232166.749999996</v>
      </c>
      <c r="N344" s="4">
        <v>30895284.530000001</v>
      </c>
      <c r="O344" s="4">
        <v>20190995.200000003</v>
      </c>
      <c r="P344" s="4">
        <v>19692482.699999999</v>
      </c>
      <c r="Q344" s="4">
        <v>26430935.940000001</v>
      </c>
    </row>
    <row r="345" spans="1:17" x14ac:dyDescent="0.25">
      <c r="A345" s="2" t="s">
        <v>21</v>
      </c>
      <c r="B345" s="2" t="s">
        <v>30</v>
      </c>
      <c r="C345" s="3" t="s">
        <v>19</v>
      </c>
      <c r="D345" s="3">
        <v>2023</v>
      </c>
      <c r="E345" s="2" t="s">
        <v>32</v>
      </c>
      <c r="F345" s="4">
        <v>-11578936</v>
      </c>
      <c r="G345" s="4">
        <v>-13283266</v>
      </c>
      <c r="H345" s="4">
        <v>-10760123</v>
      </c>
      <c r="I345" s="4">
        <v>-12031880</v>
      </c>
      <c r="J345" s="4">
        <v>-9652620</v>
      </c>
      <c r="K345" s="4">
        <v>-10584647</v>
      </c>
      <c r="L345" s="4">
        <v>-12326877</v>
      </c>
      <c r="M345" s="4">
        <v>-14959934</v>
      </c>
      <c r="N345" s="4">
        <v>-13028093</v>
      </c>
      <c r="O345" s="4">
        <v>-8308173</v>
      </c>
      <c r="P345" s="4">
        <v>-7944445</v>
      </c>
      <c r="Q345" s="4">
        <v>-11049601</v>
      </c>
    </row>
    <row r="346" spans="1:17" x14ac:dyDescent="0.25">
      <c r="A346" s="2" t="s">
        <v>22</v>
      </c>
      <c r="B346" s="2" t="s">
        <v>30</v>
      </c>
      <c r="C346" s="3" t="s">
        <v>19</v>
      </c>
      <c r="D346" s="3">
        <v>2023</v>
      </c>
      <c r="E346" s="2" t="s">
        <v>32</v>
      </c>
      <c r="F346" s="4">
        <v>-1275330</v>
      </c>
      <c r="G346" s="4">
        <v>-1342502</v>
      </c>
      <c r="H346" s="4">
        <v>-1005300</v>
      </c>
      <c r="I346" s="4">
        <v>-1113375</v>
      </c>
      <c r="J346" s="4">
        <v>-1053372</v>
      </c>
      <c r="K346" s="4">
        <v>-1175475</v>
      </c>
      <c r="L346" s="4">
        <v>-1199747</v>
      </c>
      <c r="M346" s="4">
        <v>-1548433</v>
      </c>
      <c r="N346" s="4">
        <v>-1366025</v>
      </c>
      <c r="O346" s="4">
        <v>-817271</v>
      </c>
      <c r="P346" s="4">
        <v>-858372</v>
      </c>
      <c r="Q346" s="4">
        <v>-1083636</v>
      </c>
    </row>
    <row r="347" spans="1:17" x14ac:dyDescent="0.25">
      <c r="A347" s="2" t="s">
        <v>23</v>
      </c>
      <c r="B347" s="2" t="s">
        <v>30</v>
      </c>
      <c r="C347" s="3" t="s">
        <v>19</v>
      </c>
      <c r="D347" s="3">
        <v>2023</v>
      </c>
      <c r="E347" s="2" t="s">
        <v>32</v>
      </c>
      <c r="F347" s="4">
        <v>-3063156</v>
      </c>
      <c r="G347" s="4">
        <v>-2978709</v>
      </c>
      <c r="H347" s="4">
        <v>-2456071</v>
      </c>
      <c r="I347" s="4">
        <v>-2810593</v>
      </c>
      <c r="J347" s="4">
        <v>-2589351</v>
      </c>
      <c r="K347" s="4">
        <v>-2491701</v>
      </c>
      <c r="L347" s="4">
        <v>-3020040</v>
      </c>
      <c r="M347" s="4">
        <v>-3652709</v>
      </c>
      <c r="N347" s="4">
        <v>-3270893</v>
      </c>
      <c r="O347" s="4">
        <v>-2030059</v>
      </c>
      <c r="P347" s="4">
        <v>-2371946</v>
      </c>
      <c r="Q347" s="4">
        <v>-3263794</v>
      </c>
    </row>
    <row r="348" spans="1:17" x14ac:dyDescent="0.25">
      <c r="A348" s="2" t="s">
        <v>24</v>
      </c>
      <c r="B348" s="2" t="s">
        <v>30</v>
      </c>
      <c r="C348" s="3" t="s">
        <v>19</v>
      </c>
      <c r="D348" s="3">
        <v>2023</v>
      </c>
      <c r="E348" s="2" t="s">
        <v>32</v>
      </c>
      <c r="F348" s="4">
        <v>-295046</v>
      </c>
      <c r="G348" s="4">
        <v>-288819</v>
      </c>
      <c r="H348" s="4">
        <v>-270521</v>
      </c>
      <c r="I348" s="4">
        <v>-299399</v>
      </c>
      <c r="J348" s="4">
        <v>-259557</v>
      </c>
      <c r="K348" s="4">
        <v>-306337</v>
      </c>
      <c r="L348" s="4">
        <v>-302042</v>
      </c>
      <c r="M348" s="4">
        <v>-335932</v>
      </c>
      <c r="N348" s="4">
        <v>-352326</v>
      </c>
      <c r="O348" s="4">
        <v>-202497</v>
      </c>
      <c r="P348" s="4">
        <v>-209741</v>
      </c>
      <c r="Q348" s="4">
        <v>-306375</v>
      </c>
    </row>
    <row r="349" spans="1:17" x14ac:dyDescent="0.25">
      <c r="A349" s="2" t="s">
        <v>25</v>
      </c>
      <c r="B349" s="2" t="s">
        <v>30</v>
      </c>
      <c r="C349" s="3" t="s">
        <v>19</v>
      </c>
      <c r="D349" s="3">
        <v>2023</v>
      </c>
      <c r="E349" s="2" t="s">
        <v>32</v>
      </c>
      <c r="F349" s="4">
        <v>-1063042</v>
      </c>
      <c r="G349" s="4">
        <v>-1383994</v>
      </c>
      <c r="H349" s="4">
        <v>-1005520</v>
      </c>
      <c r="I349" s="4">
        <v>-1122436</v>
      </c>
      <c r="J349" s="4">
        <v>-1105967</v>
      </c>
      <c r="K349" s="4">
        <v>-1152280</v>
      </c>
      <c r="L349" s="4">
        <v>-1172596</v>
      </c>
      <c r="M349" s="4">
        <v>-1435420</v>
      </c>
      <c r="N349" s="4">
        <v>-1381456</v>
      </c>
      <c r="O349" s="4">
        <v>-865769</v>
      </c>
      <c r="P349" s="4">
        <v>-855963</v>
      </c>
      <c r="Q349" s="4">
        <v>-1188799</v>
      </c>
    </row>
    <row r="350" spans="1:17" x14ac:dyDescent="0.25">
      <c r="A350" s="2" t="s">
        <v>26</v>
      </c>
      <c r="B350" s="2" t="s">
        <v>30</v>
      </c>
      <c r="C350" s="3" t="s">
        <v>19</v>
      </c>
      <c r="D350" s="3">
        <v>2023</v>
      </c>
      <c r="E350" s="2" t="s">
        <v>32</v>
      </c>
      <c r="F350" s="4">
        <v>-1440304</v>
      </c>
      <c r="G350" s="4">
        <v>-1476449</v>
      </c>
      <c r="H350" s="4">
        <v>-1202261</v>
      </c>
      <c r="I350" s="4">
        <v>-1447697</v>
      </c>
      <c r="J350" s="4">
        <v>-1227951</v>
      </c>
      <c r="K350" s="4">
        <v>-1255275</v>
      </c>
      <c r="L350" s="4">
        <v>-1424563</v>
      </c>
      <c r="M350" s="4">
        <v>-1942571</v>
      </c>
      <c r="N350" s="4">
        <v>-1593839</v>
      </c>
      <c r="O350" s="4">
        <v>-1037651</v>
      </c>
      <c r="P350" s="4">
        <v>-1097675</v>
      </c>
      <c r="Q350" s="4">
        <v>-1397647</v>
      </c>
    </row>
    <row r="351" spans="1:17" x14ac:dyDescent="0.25">
      <c r="A351" s="2" t="s">
        <v>27</v>
      </c>
      <c r="B351" s="2" t="s">
        <v>30</v>
      </c>
      <c r="C351" s="3" t="s">
        <v>19</v>
      </c>
      <c r="D351" s="3">
        <v>2023</v>
      </c>
      <c r="E351" s="2" t="s">
        <v>32</v>
      </c>
      <c r="F351" s="4">
        <v>-1825596</v>
      </c>
      <c r="G351" s="4">
        <v>-1941785</v>
      </c>
      <c r="H351" s="4">
        <v>-1833335</v>
      </c>
      <c r="I351" s="4">
        <v>-2389482</v>
      </c>
      <c r="J351" s="4">
        <v>-1906406</v>
      </c>
      <c r="K351" s="4">
        <v>-1777976</v>
      </c>
      <c r="L351" s="4">
        <v>-2005933</v>
      </c>
      <c r="M351" s="4">
        <v>-2661184</v>
      </c>
      <c r="N351" s="4">
        <v>-2463031</v>
      </c>
      <c r="O351" s="4">
        <v>-1455030</v>
      </c>
      <c r="P351" s="4">
        <v>-1398480</v>
      </c>
      <c r="Q351" s="4">
        <v>-1954771</v>
      </c>
    </row>
    <row r="352" spans="1:17" x14ac:dyDescent="0.25">
      <c r="A352" s="2" t="s">
        <v>28</v>
      </c>
      <c r="B352" s="2" t="s">
        <v>30</v>
      </c>
      <c r="C352" s="3" t="s">
        <v>19</v>
      </c>
      <c r="D352" s="3">
        <v>2023</v>
      </c>
      <c r="E352" s="2" t="s">
        <v>32</v>
      </c>
      <c r="F352" s="4">
        <v>-545525</v>
      </c>
      <c r="G352" s="4">
        <v>-576243</v>
      </c>
      <c r="H352" s="4">
        <v>-534567</v>
      </c>
      <c r="I352" s="4">
        <v>-678191</v>
      </c>
      <c r="J352" s="4">
        <v>-461374</v>
      </c>
      <c r="K352" s="4">
        <v>-509712</v>
      </c>
      <c r="L352" s="4">
        <v>-576349</v>
      </c>
      <c r="M352" s="4">
        <v>-660401</v>
      </c>
      <c r="N352" s="4">
        <v>-684878</v>
      </c>
      <c r="O352" s="4">
        <v>-460793</v>
      </c>
      <c r="P352" s="4">
        <v>-480324</v>
      </c>
      <c r="Q352" s="4">
        <v>-657505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DEAD1-2C01-41D2-A213-4DAFBB7E8F1F}">
  <dimension ref="A1:Y325"/>
  <sheetViews>
    <sheetView workbookViewId="0">
      <selection activeCell="C301" sqref="C301"/>
    </sheetView>
  </sheetViews>
  <sheetFormatPr defaultRowHeight="15" x14ac:dyDescent="0.25"/>
  <cols>
    <col min="1" max="1" width="30.140625" bestFit="1" customWidth="1"/>
    <col min="2" max="2" width="18" bestFit="1" customWidth="1"/>
    <col min="3" max="3" width="13.42578125" bestFit="1" customWidth="1"/>
    <col min="4" max="4" width="9.5703125" bestFit="1" customWidth="1"/>
    <col min="5" max="5" width="13.140625" bestFit="1" customWidth="1"/>
    <col min="6" max="23" width="12.5703125" bestFit="1" customWidth="1"/>
    <col min="24" max="24" width="12.5703125" customWidth="1"/>
    <col min="25" max="25" width="13.7109375" bestFit="1" customWidth="1"/>
  </cols>
  <sheetData>
    <row r="1" spans="1:25" x14ac:dyDescent="0.25">
      <c r="A1" s="1" t="s">
        <v>0</v>
      </c>
      <c r="B1" s="1" t="s">
        <v>42</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33</v>
      </c>
      <c r="S1" s="1" t="s">
        <v>34</v>
      </c>
      <c r="T1" s="1" t="s">
        <v>35</v>
      </c>
      <c r="U1" s="1" t="s">
        <v>36</v>
      </c>
      <c r="V1" s="1" t="s">
        <v>37</v>
      </c>
      <c r="W1" s="1" t="s">
        <v>38</v>
      </c>
      <c r="X1" s="1" t="s">
        <v>56</v>
      </c>
      <c r="Y1" s="1" t="s">
        <v>43</v>
      </c>
    </row>
    <row r="2" spans="1:25" x14ac:dyDescent="0.25">
      <c r="A2" s="2" t="s">
        <v>17</v>
      </c>
      <c r="B2" s="2" t="s">
        <v>18</v>
      </c>
      <c r="C2" s="3" t="s">
        <v>19</v>
      </c>
      <c r="D2" s="3">
        <v>2012</v>
      </c>
      <c r="E2" s="2" t="s">
        <v>20</v>
      </c>
      <c r="F2" s="4">
        <v>90924002</v>
      </c>
      <c r="G2" s="4">
        <v>82606134</v>
      </c>
      <c r="H2" s="4">
        <v>72780220</v>
      </c>
      <c r="I2" s="4">
        <v>52943701</v>
      </c>
      <c r="J2" s="4">
        <v>77528109</v>
      </c>
      <c r="K2" s="4">
        <v>96384524</v>
      </c>
      <c r="L2" s="4">
        <v>77345061</v>
      </c>
      <c r="M2" s="4">
        <v>98290873</v>
      </c>
      <c r="N2" s="4">
        <v>79879127</v>
      </c>
      <c r="O2" s="4">
        <v>95373403</v>
      </c>
      <c r="P2" s="4">
        <v>54887908</v>
      </c>
      <c r="Q2" s="4">
        <v>82703597</v>
      </c>
      <c r="R2" s="4">
        <f>AVERAGE(Table33[[#This Row],[Jan]:[Mar]])</f>
        <v>82103452</v>
      </c>
      <c r="S2" s="4">
        <f>AVERAGE(Table33[[#This Row],[Apr]:[Jun]])</f>
        <v>75618778</v>
      </c>
      <c r="T2" s="4">
        <f>AVERAGE(Table33[[#This Row],[Jul]:[Sep]])</f>
        <v>85171687</v>
      </c>
      <c r="U2" s="4">
        <f>AVERAGE(Table33[[#This Row],[Oct]:[Dec]])</f>
        <v>77654969.333333328</v>
      </c>
      <c r="V2" s="4">
        <f>AVERAGE(Table33[[#This Row],[Jan]:[Jun]])</f>
        <v>78861115</v>
      </c>
      <c r="W2" s="4">
        <f>AVERAGE(Table33[[#This Row],[Jul]:[Dec]])</f>
        <v>81413328.166666672</v>
      </c>
      <c r="X2" s="4">
        <f>AVERAGE(Table33[[#This Row],[Jan]:[Dec]])</f>
        <v>80137221.583333328</v>
      </c>
      <c r="Y2" s="4">
        <f>SUM(Table33[[#This Row],[Jan]:[Dec]])</f>
        <v>961646659</v>
      </c>
    </row>
    <row r="3" spans="1:25" x14ac:dyDescent="0.25">
      <c r="A3" s="2" t="s">
        <v>21</v>
      </c>
      <c r="B3" s="2" t="s">
        <v>18</v>
      </c>
      <c r="C3" s="3" t="s">
        <v>19</v>
      </c>
      <c r="D3" s="3">
        <v>2012</v>
      </c>
      <c r="E3" s="2" t="s">
        <v>20</v>
      </c>
      <c r="F3" s="4">
        <v>-41623278</v>
      </c>
      <c r="G3" s="4">
        <v>-40464347</v>
      </c>
      <c r="H3" s="4">
        <v>-30806326</v>
      </c>
      <c r="I3" s="4">
        <v>-21412962</v>
      </c>
      <c r="J3" s="4">
        <v>-37047252</v>
      </c>
      <c r="K3" s="4">
        <v>-44819597</v>
      </c>
      <c r="L3" s="4">
        <v>-34847393</v>
      </c>
      <c r="M3" s="4">
        <v>-47903350</v>
      </c>
      <c r="N3" s="4">
        <v>-35880653</v>
      </c>
      <c r="O3" s="4">
        <v>-44982115</v>
      </c>
      <c r="P3" s="4">
        <v>-26929424</v>
      </c>
      <c r="Q3" s="4">
        <v>-34233473</v>
      </c>
      <c r="R3" s="4">
        <f>AVERAGE(Table33[[#This Row],[Jan]:[Mar]])</f>
        <v>-37631317</v>
      </c>
      <c r="S3" s="4">
        <f>AVERAGE(Table33[[#This Row],[Apr]:[Jun]])</f>
        <v>-34426603.666666664</v>
      </c>
      <c r="T3" s="4">
        <f>AVERAGE(Table33[[#This Row],[Jul]:[Sep]])</f>
        <v>-39543798.666666664</v>
      </c>
      <c r="U3" s="4">
        <f>AVERAGE(Table33[[#This Row],[Oct]:[Dec]])</f>
        <v>-35381670.666666664</v>
      </c>
      <c r="V3" s="4">
        <f>AVERAGE(Table33[[#This Row],[Jan]:[Jun]])</f>
        <v>-36028960.333333336</v>
      </c>
      <c r="W3" s="4">
        <f>AVERAGE(Table33[[#This Row],[Jul]:[Dec]])</f>
        <v>-37462734.666666664</v>
      </c>
      <c r="X3" s="4">
        <f>AVERAGE(Table33[[#This Row],[Jan]:[Dec]])</f>
        <v>-36745847.5</v>
      </c>
      <c r="Y3" s="4">
        <f>SUM(Table33[[#This Row],[Jan]:[Dec]])</f>
        <v>-440950170</v>
      </c>
    </row>
    <row r="4" spans="1:25" x14ac:dyDescent="0.25">
      <c r="A4" s="2" t="s">
        <v>22</v>
      </c>
      <c r="B4" s="2" t="s">
        <v>18</v>
      </c>
      <c r="C4" s="3" t="s">
        <v>19</v>
      </c>
      <c r="D4" s="3">
        <v>2012</v>
      </c>
      <c r="E4" s="2" t="s">
        <v>20</v>
      </c>
      <c r="F4" s="4">
        <v>-4454359</v>
      </c>
      <c r="G4" s="4">
        <v>-3386032</v>
      </c>
      <c r="H4" s="4">
        <v>-3389705</v>
      </c>
      <c r="I4" s="4">
        <v>-2149257</v>
      </c>
      <c r="J4" s="4">
        <v>-3168079</v>
      </c>
      <c r="K4" s="4">
        <v>-4417624</v>
      </c>
      <c r="L4" s="4">
        <v>-3386461</v>
      </c>
      <c r="M4" s="4">
        <v>-4052846</v>
      </c>
      <c r="N4" s="4">
        <v>-3418737</v>
      </c>
      <c r="O4" s="4">
        <v>-4365527</v>
      </c>
      <c r="P4" s="4">
        <v>-2455561</v>
      </c>
      <c r="Q4" s="4">
        <v>-3646726</v>
      </c>
      <c r="R4" s="4">
        <f>AVERAGE(Table33[[#This Row],[Jan]:[Mar]])</f>
        <v>-3743365.3333333335</v>
      </c>
      <c r="S4" s="4">
        <f>AVERAGE(Table33[[#This Row],[Apr]:[Jun]])</f>
        <v>-3244986.6666666665</v>
      </c>
      <c r="T4" s="4">
        <f>AVERAGE(Table33[[#This Row],[Jul]:[Sep]])</f>
        <v>-3619348</v>
      </c>
      <c r="U4" s="4">
        <f>AVERAGE(Table33[[#This Row],[Oct]:[Dec]])</f>
        <v>-3489271.3333333335</v>
      </c>
      <c r="V4" s="4">
        <f>AVERAGE(Table33[[#This Row],[Jan]:[Jun]])</f>
        <v>-3494176</v>
      </c>
      <c r="W4" s="4">
        <f>AVERAGE(Table33[[#This Row],[Jul]:[Dec]])</f>
        <v>-3554309.6666666665</v>
      </c>
      <c r="X4" s="4">
        <f>AVERAGE(Table33[[#This Row],[Jan]:[Dec]])</f>
        <v>-3524242.8333333335</v>
      </c>
      <c r="Y4" s="4">
        <f>SUM(Table33[[#This Row],[Jan]:[Dec]])</f>
        <v>-42290914</v>
      </c>
    </row>
    <row r="5" spans="1:25" x14ac:dyDescent="0.25">
      <c r="A5" s="2" t="s">
        <v>23</v>
      </c>
      <c r="B5" s="2" t="s">
        <v>18</v>
      </c>
      <c r="C5" s="3" t="s">
        <v>19</v>
      </c>
      <c r="D5" s="3">
        <v>2012</v>
      </c>
      <c r="E5" s="2" t="s">
        <v>20</v>
      </c>
      <c r="F5" s="4">
        <v>-9901680</v>
      </c>
      <c r="G5" s="4">
        <v>-9871172</v>
      </c>
      <c r="H5" s="4">
        <v>-8459696</v>
      </c>
      <c r="I5" s="4">
        <v>-6303408</v>
      </c>
      <c r="J5" s="4">
        <v>-8493573</v>
      </c>
      <c r="K5" s="4">
        <v>-11082494</v>
      </c>
      <c r="L5" s="4">
        <v>-8081033</v>
      </c>
      <c r="M5" s="4">
        <v>-11070018</v>
      </c>
      <c r="N5" s="4">
        <v>-8410665</v>
      </c>
      <c r="O5" s="4">
        <v>-10081727</v>
      </c>
      <c r="P5" s="4">
        <v>-6300578</v>
      </c>
      <c r="Q5" s="4">
        <v>-9099438</v>
      </c>
      <c r="R5" s="4">
        <f>AVERAGE(Table33[[#This Row],[Jan]:[Mar]])</f>
        <v>-9410849.333333334</v>
      </c>
      <c r="S5" s="4">
        <f>AVERAGE(Table33[[#This Row],[Apr]:[Jun]])</f>
        <v>-8626491.666666666</v>
      </c>
      <c r="T5" s="4">
        <f>AVERAGE(Table33[[#This Row],[Jul]:[Sep]])</f>
        <v>-9187238.666666666</v>
      </c>
      <c r="U5" s="4">
        <f>AVERAGE(Table33[[#This Row],[Oct]:[Dec]])</f>
        <v>-8493914.333333334</v>
      </c>
      <c r="V5" s="4">
        <f>AVERAGE(Table33[[#This Row],[Jan]:[Jun]])</f>
        <v>-9018670.5</v>
      </c>
      <c r="W5" s="4">
        <f>AVERAGE(Table33[[#This Row],[Jul]:[Dec]])</f>
        <v>-8840576.5</v>
      </c>
      <c r="X5" s="4">
        <f>AVERAGE(Table33[[#This Row],[Jan]:[Dec]])</f>
        <v>-8929623.5</v>
      </c>
      <c r="Y5" s="4">
        <f>SUM(Table33[[#This Row],[Jan]:[Dec]])</f>
        <v>-107155482</v>
      </c>
    </row>
    <row r="6" spans="1:25" x14ac:dyDescent="0.25">
      <c r="A6" s="2" t="s">
        <v>24</v>
      </c>
      <c r="B6" s="2" t="s">
        <v>18</v>
      </c>
      <c r="C6" s="3" t="s">
        <v>19</v>
      </c>
      <c r="D6" s="3">
        <v>2012</v>
      </c>
      <c r="E6" s="2" t="s">
        <v>20</v>
      </c>
      <c r="F6" s="4">
        <v>-951255</v>
      </c>
      <c r="G6" s="4">
        <v>-838985</v>
      </c>
      <c r="H6" s="4">
        <v>-872700</v>
      </c>
      <c r="I6" s="4">
        <v>-624416</v>
      </c>
      <c r="J6" s="4">
        <v>-919835</v>
      </c>
      <c r="K6" s="4">
        <v>-1085296</v>
      </c>
      <c r="L6" s="4">
        <v>-818602</v>
      </c>
      <c r="M6" s="4">
        <v>-1040585</v>
      </c>
      <c r="N6" s="4">
        <v>-803190</v>
      </c>
      <c r="O6" s="4">
        <v>-1158623</v>
      </c>
      <c r="P6" s="4">
        <v>-611335</v>
      </c>
      <c r="Q6" s="4">
        <v>-941542</v>
      </c>
      <c r="R6" s="4">
        <f>AVERAGE(Table33[[#This Row],[Jan]:[Mar]])</f>
        <v>-887646.66666666663</v>
      </c>
      <c r="S6" s="4">
        <f>AVERAGE(Table33[[#This Row],[Apr]:[Jun]])</f>
        <v>-876515.66666666663</v>
      </c>
      <c r="T6" s="4">
        <f>AVERAGE(Table33[[#This Row],[Jul]:[Sep]])</f>
        <v>-887459</v>
      </c>
      <c r="U6" s="4">
        <f>AVERAGE(Table33[[#This Row],[Oct]:[Dec]])</f>
        <v>-903833.33333333337</v>
      </c>
      <c r="V6" s="4">
        <f>AVERAGE(Table33[[#This Row],[Jan]:[Jun]])</f>
        <v>-882081.16666666663</v>
      </c>
      <c r="W6" s="4">
        <f>AVERAGE(Table33[[#This Row],[Jul]:[Dec]])</f>
        <v>-895646.16666666663</v>
      </c>
      <c r="X6" s="4">
        <f>AVERAGE(Table33[[#This Row],[Jan]:[Dec]])</f>
        <v>-888863.66666666663</v>
      </c>
      <c r="Y6" s="4">
        <f>SUM(Table33[[#This Row],[Jan]:[Dec]])</f>
        <v>-10666364</v>
      </c>
    </row>
    <row r="7" spans="1:25" x14ac:dyDescent="0.25">
      <c r="A7" s="2" t="s">
        <v>25</v>
      </c>
      <c r="B7" s="2" t="s">
        <v>18</v>
      </c>
      <c r="C7" s="3" t="s">
        <v>19</v>
      </c>
      <c r="D7" s="3">
        <v>2012</v>
      </c>
      <c r="E7" s="2" t="s">
        <v>20</v>
      </c>
      <c r="F7" s="4">
        <v>-4094116</v>
      </c>
      <c r="G7" s="4">
        <v>-3599297</v>
      </c>
      <c r="H7" s="4">
        <v>-3213050</v>
      </c>
      <c r="I7" s="4">
        <v>-2466394</v>
      </c>
      <c r="J7" s="4">
        <v>-3350416</v>
      </c>
      <c r="K7" s="4">
        <v>-3973250</v>
      </c>
      <c r="L7" s="4">
        <v>-3752045</v>
      </c>
      <c r="M7" s="4">
        <v>-4170217</v>
      </c>
      <c r="N7" s="4">
        <v>-3524451</v>
      </c>
      <c r="O7" s="4">
        <v>-4281007</v>
      </c>
      <c r="P7" s="4">
        <v>-2727155</v>
      </c>
      <c r="Q7" s="4">
        <v>-3711633</v>
      </c>
      <c r="R7" s="4">
        <f>AVERAGE(Table33[[#This Row],[Jan]:[Mar]])</f>
        <v>-3635487.6666666665</v>
      </c>
      <c r="S7" s="4">
        <f>AVERAGE(Table33[[#This Row],[Apr]:[Jun]])</f>
        <v>-3263353.3333333335</v>
      </c>
      <c r="T7" s="4">
        <f>AVERAGE(Table33[[#This Row],[Jul]:[Sep]])</f>
        <v>-3815571</v>
      </c>
      <c r="U7" s="4">
        <f>AVERAGE(Table33[[#This Row],[Oct]:[Dec]])</f>
        <v>-3573265</v>
      </c>
      <c r="V7" s="4">
        <f>AVERAGE(Table33[[#This Row],[Jan]:[Jun]])</f>
        <v>-3449420.5</v>
      </c>
      <c r="W7" s="4">
        <f>AVERAGE(Table33[[#This Row],[Jul]:[Dec]])</f>
        <v>-3694418</v>
      </c>
      <c r="X7" s="4">
        <f>AVERAGE(Table33[[#This Row],[Jan]:[Dec]])</f>
        <v>-3571919.25</v>
      </c>
      <c r="Y7" s="4">
        <f>SUM(Table33[[#This Row],[Jan]:[Dec]])</f>
        <v>-42863031</v>
      </c>
    </row>
    <row r="8" spans="1:25" x14ac:dyDescent="0.25">
      <c r="A8" s="2" t="s">
        <v>26</v>
      </c>
      <c r="B8" s="2" t="s">
        <v>18</v>
      </c>
      <c r="C8" s="3" t="s">
        <v>19</v>
      </c>
      <c r="D8" s="3">
        <v>2012</v>
      </c>
      <c r="E8" s="2" t="s">
        <v>20</v>
      </c>
      <c r="F8" s="4">
        <v>-5261471</v>
      </c>
      <c r="G8" s="4">
        <v>-4215309</v>
      </c>
      <c r="H8" s="4">
        <v>-3781799</v>
      </c>
      <c r="I8" s="4">
        <v>-2788120</v>
      </c>
      <c r="J8" s="4">
        <v>-4656777</v>
      </c>
      <c r="K8" s="4">
        <v>-5399647</v>
      </c>
      <c r="L8" s="4">
        <v>-4448901</v>
      </c>
      <c r="M8" s="4">
        <v>-5654825</v>
      </c>
      <c r="N8" s="4">
        <v>-4598250</v>
      </c>
      <c r="O8" s="4">
        <v>-5505410</v>
      </c>
      <c r="P8" s="4">
        <v>-2908553</v>
      </c>
      <c r="Q8" s="4">
        <v>-4664773</v>
      </c>
      <c r="R8" s="4">
        <f>AVERAGE(Table33[[#This Row],[Jan]:[Mar]])</f>
        <v>-4419526.333333333</v>
      </c>
      <c r="S8" s="4">
        <f>AVERAGE(Table33[[#This Row],[Apr]:[Jun]])</f>
        <v>-4281514.666666667</v>
      </c>
      <c r="T8" s="4">
        <f>AVERAGE(Table33[[#This Row],[Jul]:[Sep]])</f>
        <v>-4900658.666666667</v>
      </c>
      <c r="U8" s="4">
        <f>AVERAGE(Table33[[#This Row],[Oct]:[Dec]])</f>
        <v>-4359578.666666667</v>
      </c>
      <c r="V8" s="4">
        <f>AVERAGE(Table33[[#This Row],[Jan]:[Jun]])</f>
        <v>-4350520.5</v>
      </c>
      <c r="W8" s="4">
        <f>AVERAGE(Table33[[#This Row],[Jul]:[Dec]])</f>
        <v>-4630118.666666667</v>
      </c>
      <c r="X8" s="4">
        <f>AVERAGE(Table33[[#This Row],[Jan]:[Dec]])</f>
        <v>-4490319.583333333</v>
      </c>
      <c r="Y8" s="4">
        <f>SUM(Table33[[#This Row],[Jan]:[Dec]])</f>
        <v>-53883835</v>
      </c>
    </row>
    <row r="9" spans="1:25" x14ac:dyDescent="0.25">
      <c r="A9" s="2" t="s">
        <v>27</v>
      </c>
      <c r="B9" s="2" t="s">
        <v>18</v>
      </c>
      <c r="C9" s="3" t="s">
        <v>19</v>
      </c>
      <c r="D9" s="3">
        <v>2012</v>
      </c>
      <c r="E9" s="2" t="s">
        <v>20</v>
      </c>
      <c r="F9" s="4">
        <v>-7549491</v>
      </c>
      <c r="G9" s="4">
        <v>-6744180</v>
      </c>
      <c r="H9" s="4">
        <v>-5424173</v>
      </c>
      <c r="I9" s="4">
        <v>-3818856</v>
      </c>
      <c r="J9" s="4">
        <v>-5935455</v>
      </c>
      <c r="K9" s="4">
        <v>-7685036</v>
      </c>
      <c r="L9" s="4">
        <v>-6661232</v>
      </c>
      <c r="M9" s="4">
        <v>-8035238</v>
      </c>
      <c r="N9" s="4">
        <v>-6167182</v>
      </c>
      <c r="O9" s="4">
        <v>-8233098</v>
      </c>
      <c r="P9" s="4">
        <v>-4016737</v>
      </c>
      <c r="Q9" s="4">
        <v>-6547629</v>
      </c>
      <c r="R9" s="4">
        <f>AVERAGE(Table33[[#This Row],[Jan]:[Mar]])</f>
        <v>-6572614.666666667</v>
      </c>
      <c r="S9" s="4">
        <f>AVERAGE(Table33[[#This Row],[Apr]:[Jun]])</f>
        <v>-5813115.666666667</v>
      </c>
      <c r="T9" s="4">
        <f>AVERAGE(Table33[[#This Row],[Jul]:[Sep]])</f>
        <v>-6954550.666666667</v>
      </c>
      <c r="U9" s="4">
        <f>AVERAGE(Table33[[#This Row],[Oct]:[Dec]])</f>
        <v>-6265821.333333333</v>
      </c>
      <c r="V9" s="4">
        <f>AVERAGE(Table33[[#This Row],[Jan]:[Jun]])</f>
        <v>-6192865.166666667</v>
      </c>
      <c r="W9" s="4">
        <f>AVERAGE(Table33[[#This Row],[Jul]:[Dec]])</f>
        <v>-6610186</v>
      </c>
      <c r="X9" s="4">
        <f>AVERAGE(Table33[[#This Row],[Jan]:[Dec]])</f>
        <v>-6401525.583333333</v>
      </c>
      <c r="Y9" s="4">
        <f>SUM(Table33[[#This Row],[Jan]:[Dec]])</f>
        <v>-76818307</v>
      </c>
    </row>
    <row r="10" spans="1:25" x14ac:dyDescent="0.25">
      <c r="A10" s="2" t="s">
        <v>28</v>
      </c>
      <c r="B10" s="2" t="s">
        <v>18</v>
      </c>
      <c r="C10" s="3" t="s">
        <v>19</v>
      </c>
      <c r="D10" s="3">
        <v>2012</v>
      </c>
      <c r="E10" s="2" t="s">
        <v>20</v>
      </c>
      <c r="F10" s="4">
        <v>-1865763</v>
      </c>
      <c r="G10" s="4">
        <v>-2004386</v>
      </c>
      <c r="H10" s="4">
        <v>-1667521</v>
      </c>
      <c r="I10" s="4">
        <v>-1103735</v>
      </c>
      <c r="J10" s="4">
        <v>-1617994</v>
      </c>
      <c r="K10" s="4">
        <v>-2316878</v>
      </c>
      <c r="L10" s="4">
        <v>-1579791</v>
      </c>
      <c r="M10" s="4">
        <v>-2223673</v>
      </c>
      <c r="N10" s="4">
        <v>-1869698</v>
      </c>
      <c r="O10" s="4">
        <v>-2043854</v>
      </c>
      <c r="P10" s="4">
        <v>-1365202</v>
      </c>
      <c r="Q10" s="4">
        <v>-1696008</v>
      </c>
      <c r="R10" s="4">
        <f>AVERAGE(Table33[[#This Row],[Jan]:[Mar]])</f>
        <v>-1845890</v>
      </c>
      <c r="S10" s="4">
        <f>AVERAGE(Table33[[#This Row],[Apr]:[Jun]])</f>
        <v>-1679535.6666666667</v>
      </c>
      <c r="T10" s="4">
        <f>AVERAGE(Table33[[#This Row],[Jul]:[Sep]])</f>
        <v>-1891054</v>
      </c>
      <c r="U10" s="4">
        <f>AVERAGE(Table33[[#This Row],[Oct]:[Dec]])</f>
        <v>-1701688</v>
      </c>
      <c r="V10" s="4">
        <f>AVERAGE(Table33[[#This Row],[Jan]:[Jun]])</f>
        <v>-1762712.8333333333</v>
      </c>
      <c r="W10" s="4">
        <f>AVERAGE(Table33[[#This Row],[Jul]:[Dec]])</f>
        <v>-1796371</v>
      </c>
      <c r="X10" s="4">
        <f>AVERAGE(Table33[[#This Row],[Jan]:[Dec]])</f>
        <v>-1779541.9166666667</v>
      </c>
      <c r="Y10" s="4">
        <f>SUM(Table33[[#This Row],[Jan]:[Dec]])</f>
        <v>-21354503</v>
      </c>
    </row>
    <row r="11" spans="1:25" x14ac:dyDescent="0.25">
      <c r="A11" s="2" t="s">
        <v>17</v>
      </c>
      <c r="B11" s="2" t="s">
        <v>29</v>
      </c>
      <c r="C11" s="3" t="s">
        <v>19</v>
      </c>
      <c r="D11" s="3">
        <v>2012</v>
      </c>
      <c r="E11" s="2" t="s">
        <v>20</v>
      </c>
      <c r="F11" s="4">
        <v>20003280.440000001</v>
      </c>
      <c r="G11" s="4">
        <v>24781840.199999999</v>
      </c>
      <c r="H11" s="4">
        <v>15283846.199999999</v>
      </c>
      <c r="I11" s="4">
        <v>15883110.299999999</v>
      </c>
      <c r="J11" s="4">
        <v>19382027.25</v>
      </c>
      <c r="K11" s="4">
        <v>22168440.52</v>
      </c>
      <c r="L11" s="4">
        <v>18562814.640000001</v>
      </c>
      <c r="M11" s="4">
        <v>29487261.899999999</v>
      </c>
      <c r="N11" s="4">
        <v>23164946.829999998</v>
      </c>
      <c r="O11" s="4">
        <v>27658286.869999997</v>
      </c>
      <c r="P11" s="4">
        <v>14819735.16</v>
      </c>
      <c r="Q11" s="4">
        <v>18194791.34</v>
      </c>
      <c r="R11" s="4">
        <f>AVERAGE(Table33[[#This Row],[Jan]:[Mar]])</f>
        <v>20022988.946666669</v>
      </c>
      <c r="S11" s="4">
        <f>AVERAGE(Table33[[#This Row],[Apr]:[Jun]])</f>
        <v>19144526.02333333</v>
      </c>
      <c r="T11" s="4">
        <f>AVERAGE(Table33[[#This Row],[Jul]:[Sep]])</f>
        <v>23738341.123333335</v>
      </c>
      <c r="U11" s="4">
        <f>AVERAGE(Table33[[#This Row],[Oct]:[Dec]])</f>
        <v>20224271.123333335</v>
      </c>
      <c r="V11" s="4">
        <f>AVERAGE(Table33[[#This Row],[Jan]:[Jun]])</f>
        <v>19583757.484999999</v>
      </c>
      <c r="W11" s="4">
        <f>AVERAGE(Table33[[#This Row],[Jul]:[Dec]])</f>
        <v>21981306.123333335</v>
      </c>
      <c r="X11" s="4">
        <f>AVERAGE(Table33[[#This Row],[Jan]:[Dec]])</f>
        <v>20782531.804166671</v>
      </c>
      <c r="Y11" s="4">
        <f>SUM(Table33[[#This Row],[Jan]:[Dec]])</f>
        <v>249390381.65000004</v>
      </c>
    </row>
    <row r="12" spans="1:25" x14ac:dyDescent="0.25">
      <c r="A12" s="2" t="s">
        <v>21</v>
      </c>
      <c r="B12" s="2" t="s">
        <v>29</v>
      </c>
      <c r="C12" s="3" t="s">
        <v>19</v>
      </c>
      <c r="D12" s="3">
        <v>2012</v>
      </c>
      <c r="E12" s="2" t="s">
        <v>20</v>
      </c>
      <c r="F12" s="4">
        <v>-9353324</v>
      </c>
      <c r="G12" s="4">
        <v>-11513937</v>
      </c>
      <c r="H12" s="4">
        <v>-6166965</v>
      </c>
      <c r="I12" s="4">
        <v>-7501106</v>
      </c>
      <c r="J12" s="4">
        <v>-8496461</v>
      </c>
      <c r="K12" s="4">
        <v>-9798685</v>
      </c>
      <c r="L12" s="4">
        <v>-8555070</v>
      </c>
      <c r="M12" s="4">
        <v>-14039373</v>
      </c>
      <c r="N12" s="4">
        <v>-11551839</v>
      </c>
      <c r="O12" s="4">
        <v>-13628227</v>
      </c>
      <c r="P12" s="4">
        <v>-7257645</v>
      </c>
      <c r="Q12" s="4">
        <v>-9083320</v>
      </c>
      <c r="R12" s="4">
        <f>AVERAGE(Table33[[#This Row],[Jan]:[Mar]])</f>
        <v>-9011408.666666666</v>
      </c>
      <c r="S12" s="4">
        <f>AVERAGE(Table33[[#This Row],[Apr]:[Jun]])</f>
        <v>-8598750.666666666</v>
      </c>
      <c r="T12" s="4">
        <f>AVERAGE(Table33[[#This Row],[Jul]:[Sep]])</f>
        <v>-11382094</v>
      </c>
      <c r="U12" s="4">
        <f>AVERAGE(Table33[[#This Row],[Oct]:[Dec]])</f>
        <v>-9989730.666666666</v>
      </c>
      <c r="V12" s="4">
        <f>AVERAGE(Table33[[#This Row],[Jan]:[Jun]])</f>
        <v>-8805079.666666666</v>
      </c>
      <c r="W12" s="4">
        <f>AVERAGE(Table33[[#This Row],[Jul]:[Dec]])</f>
        <v>-10685912.333333334</v>
      </c>
      <c r="X12" s="4">
        <f>AVERAGE(Table33[[#This Row],[Jan]:[Dec]])</f>
        <v>-9745496</v>
      </c>
      <c r="Y12" s="4">
        <f>SUM(Table33[[#This Row],[Jan]:[Dec]])</f>
        <v>-116945952</v>
      </c>
    </row>
    <row r="13" spans="1:25" x14ac:dyDescent="0.25">
      <c r="A13" s="2" t="s">
        <v>22</v>
      </c>
      <c r="B13" s="2" t="s">
        <v>29</v>
      </c>
      <c r="C13" s="3" t="s">
        <v>19</v>
      </c>
      <c r="D13" s="3">
        <v>2012</v>
      </c>
      <c r="E13" s="2" t="s">
        <v>20</v>
      </c>
      <c r="F13" s="4">
        <v>-941821</v>
      </c>
      <c r="G13" s="4">
        <v>-1002323</v>
      </c>
      <c r="H13" s="4">
        <v>-746736</v>
      </c>
      <c r="I13" s="4">
        <v>-764074</v>
      </c>
      <c r="J13" s="4">
        <v>-808144</v>
      </c>
      <c r="K13" s="4">
        <v>-1061422</v>
      </c>
      <c r="L13" s="4">
        <v>-808354</v>
      </c>
      <c r="M13" s="4">
        <v>-1421840</v>
      </c>
      <c r="N13" s="4">
        <v>-950267</v>
      </c>
      <c r="O13" s="4">
        <v>-1278394</v>
      </c>
      <c r="P13" s="4">
        <v>-675574</v>
      </c>
      <c r="Q13" s="4">
        <v>-772637</v>
      </c>
      <c r="R13" s="4">
        <f>AVERAGE(Table33[[#This Row],[Jan]:[Mar]])</f>
        <v>-896960</v>
      </c>
      <c r="S13" s="4">
        <f>AVERAGE(Table33[[#This Row],[Apr]:[Jun]])</f>
        <v>-877880</v>
      </c>
      <c r="T13" s="4">
        <f>AVERAGE(Table33[[#This Row],[Jul]:[Sep]])</f>
        <v>-1060153.6666666667</v>
      </c>
      <c r="U13" s="4">
        <f>AVERAGE(Table33[[#This Row],[Oct]:[Dec]])</f>
        <v>-908868.33333333337</v>
      </c>
      <c r="V13" s="4">
        <f>AVERAGE(Table33[[#This Row],[Jan]:[Jun]])</f>
        <v>-887420</v>
      </c>
      <c r="W13" s="4">
        <f>AVERAGE(Table33[[#This Row],[Jul]:[Dec]])</f>
        <v>-984511</v>
      </c>
      <c r="X13" s="4">
        <f>AVERAGE(Table33[[#This Row],[Jan]:[Dec]])</f>
        <v>-935965.5</v>
      </c>
      <c r="Y13" s="4">
        <f>SUM(Table33[[#This Row],[Jan]:[Dec]])</f>
        <v>-11231586</v>
      </c>
    </row>
    <row r="14" spans="1:25" x14ac:dyDescent="0.25">
      <c r="A14" s="2" t="s">
        <v>23</v>
      </c>
      <c r="B14" s="2" t="s">
        <v>29</v>
      </c>
      <c r="C14" s="3" t="s">
        <v>19</v>
      </c>
      <c r="D14" s="3">
        <v>2012</v>
      </c>
      <c r="E14" s="2" t="s">
        <v>20</v>
      </c>
      <c r="F14" s="4">
        <v>-2496366</v>
      </c>
      <c r="G14" s="4">
        <v>-2697904</v>
      </c>
      <c r="H14" s="4">
        <v>-1679239</v>
      </c>
      <c r="I14" s="4">
        <v>-1918713</v>
      </c>
      <c r="J14" s="4">
        <v>-2215557</v>
      </c>
      <c r="K14" s="4">
        <v>-2480892</v>
      </c>
      <c r="L14" s="4">
        <v>-2182363</v>
      </c>
      <c r="M14" s="4">
        <v>-3410389</v>
      </c>
      <c r="N14" s="4">
        <v>-2427536</v>
      </c>
      <c r="O14" s="4">
        <v>-3305300</v>
      </c>
      <c r="P14" s="4">
        <v>-1808374</v>
      </c>
      <c r="Q14" s="4">
        <v>-2032444</v>
      </c>
      <c r="R14" s="4">
        <f>AVERAGE(Table33[[#This Row],[Jan]:[Mar]])</f>
        <v>-2291169.6666666665</v>
      </c>
      <c r="S14" s="4">
        <f>AVERAGE(Table33[[#This Row],[Apr]:[Jun]])</f>
        <v>-2205054</v>
      </c>
      <c r="T14" s="4">
        <f>AVERAGE(Table33[[#This Row],[Jul]:[Sep]])</f>
        <v>-2673429.3333333335</v>
      </c>
      <c r="U14" s="4">
        <f>AVERAGE(Table33[[#This Row],[Oct]:[Dec]])</f>
        <v>-2382039.3333333335</v>
      </c>
      <c r="V14" s="4">
        <f>AVERAGE(Table33[[#This Row],[Jan]:[Jun]])</f>
        <v>-2248111.8333333335</v>
      </c>
      <c r="W14" s="4">
        <f>AVERAGE(Table33[[#This Row],[Jul]:[Dec]])</f>
        <v>-2527734.3333333335</v>
      </c>
      <c r="X14" s="4">
        <f>AVERAGE(Table33[[#This Row],[Jan]:[Dec]])</f>
        <v>-2387923.0833333335</v>
      </c>
      <c r="Y14" s="4">
        <f>SUM(Table33[[#This Row],[Jan]:[Dec]])</f>
        <v>-28655077</v>
      </c>
    </row>
    <row r="15" spans="1:25" x14ac:dyDescent="0.25">
      <c r="A15" s="2" t="s">
        <v>24</v>
      </c>
      <c r="B15" s="2" t="s">
        <v>29</v>
      </c>
      <c r="C15" s="3" t="s">
        <v>19</v>
      </c>
      <c r="D15" s="3">
        <v>2012</v>
      </c>
      <c r="E15" s="2" t="s">
        <v>20</v>
      </c>
      <c r="F15" s="4">
        <v>-212638</v>
      </c>
      <c r="G15" s="4">
        <v>-297458</v>
      </c>
      <c r="H15" s="4">
        <v>-167930</v>
      </c>
      <c r="I15" s="4">
        <v>-194736</v>
      </c>
      <c r="J15" s="4">
        <v>-235827</v>
      </c>
      <c r="K15" s="4">
        <v>-260283</v>
      </c>
      <c r="L15" s="4">
        <v>-221103</v>
      </c>
      <c r="M15" s="4">
        <v>-348081</v>
      </c>
      <c r="N15" s="4">
        <v>-260895</v>
      </c>
      <c r="O15" s="4">
        <v>-321588</v>
      </c>
      <c r="P15" s="4">
        <v>-172652</v>
      </c>
      <c r="Q15" s="4">
        <v>-185865</v>
      </c>
      <c r="R15" s="4">
        <f>AVERAGE(Table33[[#This Row],[Jan]:[Mar]])</f>
        <v>-226008.66666666666</v>
      </c>
      <c r="S15" s="4">
        <f>AVERAGE(Table33[[#This Row],[Apr]:[Jun]])</f>
        <v>-230282</v>
      </c>
      <c r="T15" s="4">
        <f>AVERAGE(Table33[[#This Row],[Jul]:[Sep]])</f>
        <v>-276693</v>
      </c>
      <c r="U15" s="4">
        <f>AVERAGE(Table33[[#This Row],[Oct]:[Dec]])</f>
        <v>-226701.66666666666</v>
      </c>
      <c r="V15" s="4">
        <f>AVERAGE(Table33[[#This Row],[Jan]:[Jun]])</f>
        <v>-228145.33333333334</v>
      </c>
      <c r="W15" s="4">
        <f>AVERAGE(Table33[[#This Row],[Jul]:[Dec]])</f>
        <v>-251697.33333333334</v>
      </c>
      <c r="X15" s="4">
        <f>AVERAGE(Table33[[#This Row],[Jan]:[Dec]])</f>
        <v>-239921.33333333334</v>
      </c>
      <c r="Y15" s="4">
        <f>SUM(Table33[[#This Row],[Jan]:[Dec]])</f>
        <v>-2879056</v>
      </c>
    </row>
    <row r="16" spans="1:25" x14ac:dyDescent="0.25">
      <c r="A16" s="2" t="s">
        <v>25</v>
      </c>
      <c r="B16" s="2" t="s">
        <v>29</v>
      </c>
      <c r="C16" s="3" t="s">
        <v>19</v>
      </c>
      <c r="D16" s="3">
        <v>2012</v>
      </c>
      <c r="E16" s="2" t="s">
        <v>20</v>
      </c>
      <c r="F16" s="4">
        <v>-977169</v>
      </c>
      <c r="G16" s="4">
        <v>-1029549</v>
      </c>
      <c r="H16" s="4">
        <v>-674412</v>
      </c>
      <c r="I16" s="4">
        <v>-792920</v>
      </c>
      <c r="J16" s="4">
        <v>-900465</v>
      </c>
      <c r="K16" s="4">
        <v>-993534</v>
      </c>
      <c r="L16" s="4">
        <v>-884213</v>
      </c>
      <c r="M16" s="4">
        <v>-1430413</v>
      </c>
      <c r="N16" s="4">
        <v>-1146956</v>
      </c>
      <c r="O16" s="4">
        <v>-1115640</v>
      </c>
      <c r="P16" s="4">
        <v>-638663</v>
      </c>
      <c r="Q16" s="4">
        <v>-822644</v>
      </c>
      <c r="R16" s="4">
        <f>AVERAGE(Table33[[#This Row],[Jan]:[Mar]])</f>
        <v>-893710</v>
      </c>
      <c r="S16" s="4">
        <f>AVERAGE(Table33[[#This Row],[Apr]:[Jun]])</f>
        <v>-895639.66666666663</v>
      </c>
      <c r="T16" s="4">
        <f>AVERAGE(Table33[[#This Row],[Jul]:[Sep]])</f>
        <v>-1153860.6666666667</v>
      </c>
      <c r="U16" s="4">
        <f>AVERAGE(Table33[[#This Row],[Oct]:[Dec]])</f>
        <v>-858982.33333333337</v>
      </c>
      <c r="V16" s="4">
        <f>AVERAGE(Table33[[#This Row],[Jan]:[Jun]])</f>
        <v>-894674.83333333337</v>
      </c>
      <c r="W16" s="4">
        <f>AVERAGE(Table33[[#This Row],[Jul]:[Dec]])</f>
        <v>-1006421.5</v>
      </c>
      <c r="X16" s="4">
        <f>AVERAGE(Table33[[#This Row],[Jan]:[Dec]])</f>
        <v>-950548.16666666663</v>
      </c>
      <c r="Y16" s="4">
        <f>SUM(Table33[[#This Row],[Jan]:[Dec]])</f>
        <v>-11406578</v>
      </c>
    </row>
    <row r="17" spans="1:25" x14ac:dyDescent="0.25">
      <c r="A17" s="2" t="s">
        <v>26</v>
      </c>
      <c r="B17" s="2" t="s">
        <v>29</v>
      </c>
      <c r="C17" s="3" t="s">
        <v>19</v>
      </c>
      <c r="D17" s="3">
        <v>2012</v>
      </c>
      <c r="E17" s="2" t="s">
        <v>20</v>
      </c>
      <c r="F17" s="4">
        <v>-1176605</v>
      </c>
      <c r="G17" s="4">
        <v>-1291439</v>
      </c>
      <c r="H17" s="4">
        <v>-934063</v>
      </c>
      <c r="I17" s="4">
        <v>-937518</v>
      </c>
      <c r="J17" s="4">
        <v>-1139418</v>
      </c>
      <c r="K17" s="4">
        <v>-1356373</v>
      </c>
      <c r="L17" s="4">
        <v>-1140096</v>
      </c>
      <c r="M17" s="4">
        <v>-1606577</v>
      </c>
      <c r="N17" s="4">
        <v>-1429418</v>
      </c>
      <c r="O17" s="4">
        <v>-1399794</v>
      </c>
      <c r="P17" s="4">
        <v>-752770</v>
      </c>
      <c r="Q17" s="4">
        <v>-1078181</v>
      </c>
      <c r="R17" s="4">
        <f>AVERAGE(Table33[[#This Row],[Jan]:[Mar]])</f>
        <v>-1134035.6666666667</v>
      </c>
      <c r="S17" s="4">
        <f>AVERAGE(Table33[[#This Row],[Apr]:[Jun]])</f>
        <v>-1144436.3333333333</v>
      </c>
      <c r="T17" s="4">
        <f>AVERAGE(Table33[[#This Row],[Jul]:[Sep]])</f>
        <v>-1392030.3333333333</v>
      </c>
      <c r="U17" s="4">
        <f>AVERAGE(Table33[[#This Row],[Oct]:[Dec]])</f>
        <v>-1076915</v>
      </c>
      <c r="V17" s="4">
        <f>AVERAGE(Table33[[#This Row],[Jan]:[Jun]])</f>
        <v>-1139236</v>
      </c>
      <c r="W17" s="4">
        <f>AVERAGE(Table33[[#This Row],[Jul]:[Dec]])</f>
        <v>-1234472.6666666667</v>
      </c>
      <c r="X17" s="4">
        <f>AVERAGE(Table33[[#This Row],[Jan]:[Dec]])</f>
        <v>-1186854.3333333333</v>
      </c>
      <c r="Y17" s="4">
        <f>SUM(Table33[[#This Row],[Jan]:[Dec]])</f>
        <v>-14242252</v>
      </c>
    </row>
    <row r="18" spans="1:25" x14ac:dyDescent="0.25">
      <c r="A18" s="2" t="s">
        <v>27</v>
      </c>
      <c r="B18" s="2" t="s">
        <v>29</v>
      </c>
      <c r="C18" s="3" t="s">
        <v>19</v>
      </c>
      <c r="D18" s="3">
        <v>2012</v>
      </c>
      <c r="E18" s="2" t="s">
        <v>20</v>
      </c>
      <c r="F18" s="4">
        <v>-1729022</v>
      </c>
      <c r="G18" s="4">
        <v>-2125980</v>
      </c>
      <c r="H18" s="4">
        <v>-1266805</v>
      </c>
      <c r="I18" s="4">
        <v>-1181160</v>
      </c>
      <c r="J18" s="4">
        <v>-1678429</v>
      </c>
      <c r="K18" s="4">
        <v>-1922968</v>
      </c>
      <c r="L18" s="4">
        <v>-1563338</v>
      </c>
      <c r="M18" s="4">
        <v>-2266251</v>
      </c>
      <c r="N18" s="4">
        <v>-1651944</v>
      </c>
      <c r="O18" s="4">
        <v>-2138006</v>
      </c>
      <c r="P18" s="4">
        <v>-1069556</v>
      </c>
      <c r="Q18" s="4">
        <v>-1550361</v>
      </c>
      <c r="R18" s="4">
        <f>AVERAGE(Table33[[#This Row],[Jan]:[Mar]])</f>
        <v>-1707269</v>
      </c>
      <c r="S18" s="4">
        <f>AVERAGE(Table33[[#This Row],[Apr]:[Jun]])</f>
        <v>-1594185.6666666667</v>
      </c>
      <c r="T18" s="4">
        <f>AVERAGE(Table33[[#This Row],[Jul]:[Sep]])</f>
        <v>-1827177.6666666667</v>
      </c>
      <c r="U18" s="4">
        <f>AVERAGE(Table33[[#This Row],[Oct]:[Dec]])</f>
        <v>-1585974.3333333333</v>
      </c>
      <c r="V18" s="4">
        <f>AVERAGE(Table33[[#This Row],[Jan]:[Jun]])</f>
        <v>-1650727.3333333333</v>
      </c>
      <c r="W18" s="4">
        <f>AVERAGE(Table33[[#This Row],[Jul]:[Dec]])</f>
        <v>-1706576</v>
      </c>
      <c r="X18" s="4">
        <f>AVERAGE(Table33[[#This Row],[Jan]:[Dec]])</f>
        <v>-1678651.6666666667</v>
      </c>
      <c r="Y18" s="4">
        <f>SUM(Table33[[#This Row],[Jan]:[Dec]])</f>
        <v>-20143820</v>
      </c>
    </row>
    <row r="19" spans="1:25" x14ac:dyDescent="0.25">
      <c r="A19" s="2" t="s">
        <v>28</v>
      </c>
      <c r="B19" s="2" t="s">
        <v>29</v>
      </c>
      <c r="C19" s="3" t="s">
        <v>19</v>
      </c>
      <c r="D19" s="3">
        <v>2012</v>
      </c>
      <c r="E19" s="2" t="s">
        <v>20</v>
      </c>
      <c r="F19" s="4">
        <v>-477650</v>
      </c>
      <c r="G19" s="4">
        <v>-500810</v>
      </c>
      <c r="H19" s="4">
        <v>-350137</v>
      </c>
      <c r="I19" s="4">
        <v>-390161</v>
      </c>
      <c r="J19" s="4">
        <v>-444748</v>
      </c>
      <c r="K19" s="4">
        <v>-502205</v>
      </c>
      <c r="L19" s="4">
        <v>-401191</v>
      </c>
      <c r="M19" s="4">
        <v>-701616</v>
      </c>
      <c r="N19" s="4">
        <v>-517674</v>
      </c>
      <c r="O19" s="4">
        <v>-616922</v>
      </c>
      <c r="P19" s="4">
        <v>-308776</v>
      </c>
      <c r="Q19" s="4">
        <v>-393674</v>
      </c>
      <c r="R19" s="4">
        <f>AVERAGE(Table33[[#This Row],[Jan]:[Mar]])</f>
        <v>-442865.66666666669</v>
      </c>
      <c r="S19" s="4">
        <f>AVERAGE(Table33[[#This Row],[Apr]:[Jun]])</f>
        <v>-445704.66666666669</v>
      </c>
      <c r="T19" s="4">
        <f>AVERAGE(Table33[[#This Row],[Jul]:[Sep]])</f>
        <v>-540160.33333333337</v>
      </c>
      <c r="U19" s="4">
        <f>AVERAGE(Table33[[#This Row],[Oct]:[Dec]])</f>
        <v>-439790.66666666669</v>
      </c>
      <c r="V19" s="4">
        <f>AVERAGE(Table33[[#This Row],[Jan]:[Jun]])</f>
        <v>-444285.16666666669</v>
      </c>
      <c r="W19" s="4">
        <f>AVERAGE(Table33[[#This Row],[Jul]:[Dec]])</f>
        <v>-489975.5</v>
      </c>
      <c r="X19" s="4">
        <f>AVERAGE(Table33[[#This Row],[Jan]:[Dec]])</f>
        <v>-467130.33333333331</v>
      </c>
      <c r="Y19" s="4">
        <f>SUM(Table33[[#This Row],[Jan]:[Dec]])</f>
        <v>-5605564</v>
      </c>
    </row>
    <row r="20" spans="1:25" x14ac:dyDescent="0.25">
      <c r="A20" s="2" t="s">
        <v>17</v>
      </c>
      <c r="B20" s="2" t="s">
        <v>30</v>
      </c>
      <c r="C20" s="3" t="s">
        <v>19</v>
      </c>
      <c r="D20" s="3">
        <v>2012</v>
      </c>
      <c r="E20" s="2" t="s">
        <v>20</v>
      </c>
      <c r="F20" s="4">
        <v>32732640.719999999</v>
      </c>
      <c r="G20" s="4">
        <v>30564269.579999998</v>
      </c>
      <c r="H20" s="4">
        <v>26200879.199999999</v>
      </c>
      <c r="I20" s="4">
        <v>19589169.370000001</v>
      </c>
      <c r="J20" s="4">
        <v>29460681.420000002</v>
      </c>
      <c r="K20" s="4">
        <v>36626119.119999997</v>
      </c>
      <c r="L20" s="4">
        <v>23976968.91</v>
      </c>
      <c r="M20" s="4">
        <v>34401805.549999997</v>
      </c>
      <c r="N20" s="4">
        <v>29555276.989999998</v>
      </c>
      <c r="O20" s="4">
        <v>31473222.990000002</v>
      </c>
      <c r="P20" s="4">
        <v>17015251.48</v>
      </c>
      <c r="Q20" s="4">
        <v>31427366.859999999</v>
      </c>
      <c r="R20" s="4">
        <f>AVERAGE(Table33[[#This Row],[Jan]:[Mar]])</f>
        <v>29832596.5</v>
      </c>
      <c r="S20" s="4">
        <f>AVERAGE(Table33[[#This Row],[Apr]:[Jun]])</f>
        <v>28558656.636666667</v>
      </c>
      <c r="T20" s="4">
        <f>AVERAGE(Table33[[#This Row],[Jul]:[Sep]])</f>
        <v>29311350.483333331</v>
      </c>
      <c r="U20" s="4">
        <f>AVERAGE(Table33[[#This Row],[Oct]:[Dec]])</f>
        <v>26638613.776666667</v>
      </c>
      <c r="V20" s="4">
        <f>AVERAGE(Table33[[#This Row],[Jan]:[Jun]])</f>
        <v>29195626.568333339</v>
      </c>
      <c r="W20" s="4">
        <f>AVERAGE(Table33[[#This Row],[Jul]:[Dec]])</f>
        <v>27974982.129999995</v>
      </c>
      <c r="X20" s="4">
        <f>AVERAGE(Table33[[#This Row],[Jan]:[Dec]])</f>
        <v>28585304.349166673</v>
      </c>
      <c r="Y20" s="4">
        <f>SUM(Table33[[#This Row],[Jan]:[Dec]])</f>
        <v>343023652.19000006</v>
      </c>
    </row>
    <row r="21" spans="1:25" x14ac:dyDescent="0.25">
      <c r="A21" s="2" t="s">
        <v>21</v>
      </c>
      <c r="B21" s="2" t="s">
        <v>30</v>
      </c>
      <c r="C21" s="3" t="s">
        <v>19</v>
      </c>
      <c r="D21" s="3">
        <v>2012</v>
      </c>
      <c r="E21" s="2" t="s">
        <v>20</v>
      </c>
      <c r="F21" s="4">
        <v>-15174996</v>
      </c>
      <c r="G21" s="4">
        <v>-13026257</v>
      </c>
      <c r="H21" s="4">
        <v>-11675693</v>
      </c>
      <c r="I21" s="4">
        <v>-8655251</v>
      </c>
      <c r="J21" s="4">
        <v>-12015866</v>
      </c>
      <c r="K21" s="4">
        <v>-15700152</v>
      </c>
      <c r="L21" s="4">
        <v>-9675687</v>
      </c>
      <c r="M21" s="4">
        <v>-16111034</v>
      </c>
      <c r="N21" s="4">
        <v>-12007211</v>
      </c>
      <c r="O21" s="4">
        <v>-15679125</v>
      </c>
      <c r="P21" s="4">
        <v>-7771569</v>
      </c>
      <c r="Q21" s="4">
        <v>-15258373</v>
      </c>
      <c r="R21" s="4">
        <f>AVERAGE(Table33[[#This Row],[Jan]:[Mar]])</f>
        <v>-13292315.333333334</v>
      </c>
      <c r="S21" s="4">
        <f>AVERAGE(Table33[[#This Row],[Apr]:[Jun]])</f>
        <v>-12123756.333333334</v>
      </c>
      <c r="T21" s="4">
        <f>AVERAGE(Table33[[#This Row],[Jul]:[Sep]])</f>
        <v>-12597977.333333334</v>
      </c>
      <c r="U21" s="4">
        <f>AVERAGE(Table33[[#This Row],[Oct]:[Dec]])</f>
        <v>-12903022.333333334</v>
      </c>
      <c r="V21" s="4">
        <f>AVERAGE(Table33[[#This Row],[Jan]:[Jun]])</f>
        <v>-12708035.833333334</v>
      </c>
      <c r="W21" s="4">
        <f>AVERAGE(Table33[[#This Row],[Jul]:[Dec]])</f>
        <v>-12750499.833333334</v>
      </c>
      <c r="X21" s="4">
        <f>AVERAGE(Table33[[#This Row],[Jan]:[Dec]])</f>
        <v>-12729267.833333334</v>
      </c>
      <c r="Y21" s="4">
        <f>SUM(Table33[[#This Row],[Jan]:[Dec]])</f>
        <v>-152751214</v>
      </c>
    </row>
    <row r="22" spans="1:25" x14ac:dyDescent="0.25">
      <c r="A22" s="2" t="s">
        <v>22</v>
      </c>
      <c r="B22" s="2" t="s">
        <v>30</v>
      </c>
      <c r="C22" s="3" t="s">
        <v>19</v>
      </c>
      <c r="D22" s="3">
        <v>2012</v>
      </c>
      <c r="E22" s="2" t="s">
        <v>20</v>
      </c>
      <c r="F22" s="4">
        <v>-1365874</v>
      </c>
      <c r="G22" s="4">
        <v>-1359525</v>
      </c>
      <c r="H22" s="4">
        <v>-1296743</v>
      </c>
      <c r="I22" s="4">
        <v>-900105</v>
      </c>
      <c r="J22" s="4">
        <v>-1331847</v>
      </c>
      <c r="K22" s="4">
        <v>-1564129</v>
      </c>
      <c r="L22" s="4">
        <v>-1063724</v>
      </c>
      <c r="M22" s="4">
        <v>-1612959</v>
      </c>
      <c r="N22" s="4">
        <v>-1338743</v>
      </c>
      <c r="O22" s="4">
        <v>-1378721</v>
      </c>
      <c r="P22" s="4">
        <v>-751229</v>
      </c>
      <c r="Q22" s="4">
        <v>-1417137</v>
      </c>
      <c r="R22" s="4">
        <f>AVERAGE(Table33[[#This Row],[Jan]:[Mar]])</f>
        <v>-1340714</v>
      </c>
      <c r="S22" s="4">
        <f>AVERAGE(Table33[[#This Row],[Apr]:[Jun]])</f>
        <v>-1265360.3333333333</v>
      </c>
      <c r="T22" s="4">
        <f>AVERAGE(Table33[[#This Row],[Jul]:[Sep]])</f>
        <v>-1338475.3333333333</v>
      </c>
      <c r="U22" s="4">
        <f>AVERAGE(Table33[[#This Row],[Oct]:[Dec]])</f>
        <v>-1182362.3333333333</v>
      </c>
      <c r="V22" s="4">
        <f>AVERAGE(Table33[[#This Row],[Jan]:[Jun]])</f>
        <v>-1303037.1666666667</v>
      </c>
      <c r="W22" s="4">
        <f>AVERAGE(Table33[[#This Row],[Jul]:[Dec]])</f>
        <v>-1260418.8333333333</v>
      </c>
      <c r="X22" s="4">
        <f>AVERAGE(Table33[[#This Row],[Jan]:[Dec]])</f>
        <v>-1281728</v>
      </c>
      <c r="Y22" s="4">
        <f>SUM(Table33[[#This Row],[Jan]:[Dec]])</f>
        <v>-15380736</v>
      </c>
    </row>
    <row r="23" spans="1:25" x14ac:dyDescent="0.25">
      <c r="A23" s="2" t="s">
        <v>23</v>
      </c>
      <c r="B23" s="2" t="s">
        <v>30</v>
      </c>
      <c r="C23" s="3" t="s">
        <v>19</v>
      </c>
      <c r="D23" s="3">
        <v>2012</v>
      </c>
      <c r="E23" s="2" t="s">
        <v>20</v>
      </c>
      <c r="F23" s="4">
        <v>-3625840</v>
      </c>
      <c r="G23" s="4">
        <v>-3423587</v>
      </c>
      <c r="H23" s="4">
        <v>-2865530</v>
      </c>
      <c r="I23" s="4">
        <v>-2430054</v>
      </c>
      <c r="J23" s="4">
        <v>-3605303</v>
      </c>
      <c r="K23" s="4">
        <v>-4252053</v>
      </c>
      <c r="L23" s="4">
        <v>-2644538</v>
      </c>
      <c r="M23" s="4">
        <v>-4099242</v>
      </c>
      <c r="N23" s="4">
        <v>-3376769</v>
      </c>
      <c r="O23" s="4">
        <v>-3479104</v>
      </c>
      <c r="P23" s="4">
        <v>-2018487</v>
      </c>
      <c r="Q23" s="4">
        <v>-3638336</v>
      </c>
      <c r="R23" s="4">
        <f>AVERAGE(Table33[[#This Row],[Jan]:[Mar]])</f>
        <v>-3304985.6666666665</v>
      </c>
      <c r="S23" s="4">
        <f>AVERAGE(Table33[[#This Row],[Apr]:[Jun]])</f>
        <v>-3429136.6666666665</v>
      </c>
      <c r="T23" s="4">
        <f>AVERAGE(Table33[[#This Row],[Jul]:[Sep]])</f>
        <v>-3373516.3333333335</v>
      </c>
      <c r="U23" s="4">
        <f>AVERAGE(Table33[[#This Row],[Oct]:[Dec]])</f>
        <v>-3045309</v>
      </c>
      <c r="V23" s="4">
        <f>AVERAGE(Table33[[#This Row],[Jan]:[Jun]])</f>
        <v>-3367061.1666666665</v>
      </c>
      <c r="W23" s="4">
        <f>AVERAGE(Table33[[#This Row],[Jul]:[Dec]])</f>
        <v>-3209412.6666666665</v>
      </c>
      <c r="X23" s="4">
        <f>AVERAGE(Table33[[#This Row],[Jan]:[Dec]])</f>
        <v>-3288236.9166666665</v>
      </c>
      <c r="Y23" s="4">
        <f>SUM(Table33[[#This Row],[Jan]:[Dec]])</f>
        <v>-39458843</v>
      </c>
    </row>
    <row r="24" spans="1:25" x14ac:dyDescent="0.25">
      <c r="A24" s="2" t="s">
        <v>24</v>
      </c>
      <c r="B24" s="2" t="s">
        <v>30</v>
      </c>
      <c r="C24" s="3" t="s">
        <v>19</v>
      </c>
      <c r="D24" s="3">
        <v>2012</v>
      </c>
      <c r="E24" s="2" t="s">
        <v>20</v>
      </c>
      <c r="F24" s="4">
        <v>-404102</v>
      </c>
      <c r="G24" s="4">
        <v>-338689</v>
      </c>
      <c r="H24" s="4">
        <v>-289410</v>
      </c>
      <c r="I24" s="4">
        <v>-231627</v>
      </c>
      <c r="J24" s="4">
        <v>-322868</v>
      </c>
      <c r="K24" s="4">
        <v>-401363</v>
      </c>
      <c r="L24" s="4">
        <v>-253582</v>
      </c>
      <c r="M24" s="4">
        <v>-412988</v>
      </c>
      <c r="N24" s="4">
        <v>-347606</v>
      </c>
      <c r="O24" s="4">
        <v>-391065</v>
      </c>
      <c r="P24" s="4">
        <v>-171970</v>
      </c>
      <c r="Q24" s="4">
        <v>-374266</v>
      </c>
      <c r="R24" s="4">
        <f>AVERAGE(Table33[[#This Row],[Jan]:[Mar]])</f>
        <v>-344067</v>
      </c>
      <c r="S24" s="4">
        <f>AVERAGE(Table33[[#This Row],[Apr]:[Jun]])</f>
        <v>-318619.33333333331</v>
      </c>
      <c r="T24" s="4">
        <f>AVERAGE(Table33[[#This Row],[Jul]:[Sep]])</f>
        <v>-338058.66666666669</v>
      </c>
      <c r="U24" s="4">
        <f>AVERAGE(Table33[[#This Row],[Oct]:[Dec]])</f>
        <v>-312433.66666666669</v>
      </c>
      <c r="V24" s="4">
        <f>AVERAGE(Table33[[#This Row],[Jan]:[Jun]])</f>
        <v>-331343.16666666669</v>
      </c>
      <c r="W24" s="4">
        <f>AVERAGE(Table33[[#This Row],[Jul]:[Dec]])</f>
        <v>-325246.16666666669</v>
      </c>
      <c r="X24" s="4">
        <f>AVERAGE(Table33[[#This Row],[Jan]:[Dec]])</f>
        <v>-328294.66666666669</v>
      </c>
      <c r="Y24" s="4">
        <f>SUM(Table33[[#This Row],[Jan]:[Dec]])</f>
        <v>-3939536</v>
      </c>
    </row>
    <row r="25" spans="1:25" x14ac:dyDescent="0.25">
      <c r="A25" s="2" t="s">
        <v>25</v>
      </c>
      <c r="B25" s="2" t="s">
        <v>30</v>
      </c>
      <c r="C25" s="3" t="s">
        <v>19</v>
      </c>
      <c r="D25" s="3">
        <v>2012</v>
      </c>
      <c r="E25" s="2" t="s">
        <v>20</v>
      </c>
      <c r="F25" s="4">
        <v>-1468035</v>
      </c>
      <c r="G25" s="4">
        <v>-1483124</v>
      </c>
      <c r="H25" s="4">
        <v>-1094520</v>
      </c>
      <c r="I25" s="4">
        <v>-937432</v>
      </c>
      <c r="J25" s="4">
        <v>-1284439</v>
      </c>
      <c r="K25" s="4">
        <v>-1598284</v>
      </c>
      <c r="L25" s="4">
        <v>-1152053</v>
      </c>
      <c r="M25" s="4">
        <v>-1525329</v>
      </c>
      <c r="N25" s="4">
        <v>-1197635</v>
      </c>
      <c r="O25" s="4">
        <v>-1277358</v>
      </c>
      <c r="P25" s="4">
        <v>-816086</v>
      </c>
      <c r="Q25" s="4">
        <v>-1391966</v>
      </c>
      <c r="R25" s="4">
        <f>AVERAGE(Table33[[#This Row],[Jan]:[Mar]])</f>
        <v>-1348559.6666666667</v>
      </c>
      <c r="S25" s="4">
        <f>AVERAGE(Table33[[#This Row],[Apr]:[Jun]])</f>
        <v>-1273385</v>
      </c>
      <c r="T25" s="4">
        <f>AVERAGE(Table33[[#This Row],[Jul]:[Sep]])</f>
        <v>-1291672.3333333333</v>
      </c>
      <c r="U25" s="4">
        <f>AVERAGE(Table33[[#This Row],[Oct]:[Dec]])</f>
        <v>-1161803.3333333333</v>
      </c>
      <c r="V25" s="4">
        <f>AVERAGE(Table33[[#This Row],[Jan]:[Jun]])</f>
        <v>-1310972.3333333333</v>
      </c>
      <c r="W25" s="4">
        <f>AVERAGE(Table33[[#This Row],[Jul]:[Dec]])</f>
        <v>-1226737.8333333333</v>
      </c>
      <c r="X25" s="4">
        <f>AVERAGE(Table33[[#This Row],[Jan]:[Dec]])</f>
        <v>-1268855.0833333333</v>
      </c>
      <c r="Y25" s="4">
        <f>SUM(Table33[[#This Row],[Jan]:[Dec]])</f>
        <v>-15226261</v>
      </c>
    </row>
    <row r="26" spans="1:25" x14ac:dyDescent="0.25">
      <c r="A26" s="2" t="s">
        <v>26</v>
      </c>
      <c r="B26" s="2" t="s">
        <v>30</v>
      </c>
      <c r="C26" s="3" t="s">
        <v>19</v>
      </c>
      <c r="D26" s="3">
        <v>2012</v>
      </c>
      <c r="E26" s="2" t="s">
        <v>20</v>
      </c>
      <c r="F26" s="4">
        <v>-1854144</v>
      </c>
      <c r="G26" s="4">
        <v>-1664382</v>
      </c>
      <c r="H26" s="4">
        <v>-1580339</v>
      </c>
      <c r="I26" s="4">
        <v>-1211392</v>
      </c>
      <c r="J26" s="4">
        <v>-1625464</v>
      </c>
      <c r="K26" s="4">
        <v>-2017618</v>
      </c>
      <c r="L26" s="4">
        <v>-1472986</v>
      </c>
      <c r="M26" s="4">
        <v>-2012637</v>
      </c>
      <c r="N26" s="4">
        <v>-1767868</v>
      </c>
      <c r="O26" s="4">
        <v>-1608184</v>
      </c>
      <c r="P26" s="4">
        <v>-917113</v>
      </c>
      <c r="Q26" s="4">
        <v>-1651075</v>
      </c>
      <c r="R26" s="4">
        <f>AVERAGE(Table33[[#This Row],[Jan]:[Mar]])</f>
        <v>-1699621.6666666667</v>
      </c>
      <c r="S26" s="4">
        <f>AVERAGE(Table33[[#This Row],[Apr]:[Jun]])</f>
        <v>-1618158</v>
      </c>
      <c r="T26" s="4">
        <f>AVERAGE(Table33[[#This Row],[Jul]:[Sep]])</f>
        <v>-1751163.6666666667</v>
      </c>
      <c r="U26" s="4">
        <f>AVERAGE(Table33[[#This Row],[Oct]:[Dec]])</f>
        <v>-1392124</v>
      </c>
      <c r="V26" s="4">
        <f>AVERAGE(Table33[[#This Row],[Jan]:[Jun]])</f>
        <v>-1658889.8333333333</v>
      </c>
      <c r="W26" s="4">
        <f>AVERAGE(Table33[[#This Row],[Jul]:[Dec]])</f>
        <v>-1571643.8333333333</v>
      </c>
      <c r="X26" s="4">
        <f>AVERAGE(Table33[[#This Row],[Jan]:[Dec]])</f>
        <v>-1615266.8333333333</v>
      </c>
      <c r="Y26" s="4">
        <f>SUM(Table33[[#This Row],[Jan]:[Dec]])</f>
        <v>-19383202</v>
      </c>
    </row>
    <row r="27" spans="1:25" x14ac:dyDescent="0.25">
      <c r="A27" s="2" t="s">
        <v>27</v>
      </c>
      <c r="B27" s="2" t="s">
        <v>30</v>
      </c>
      <c r="C27" s="3" t="s">
        <v>19</v>
      </c>
      <c r="D27" s="3">
        <v>2012</v>
      </c>
      <c r="E27" s="2" t="s">
        <v>20</v>
      </c>
      <c r="F27" s="4">
        <v>-2454740</v>
      </c>
      <c r="G27" s="4">
        <v>-2246414</v>
      </c>
      <c r="H27" s="4">
        <v>-1920131</v>
      </c>
      <c r="I27" s="4">
        <v>-1538618</v>
      </c>
      <c r="J27" s="4">
        <v>-2459096</v>
      </c>
      <c r="K27" s="4">
        <v>-2690767</v>
      </c>
      <c r="L27" s="4">
        <v>-1781975</v>
      </c>
      <c r="M27" s="4">
        <v>-2592510</v>
      </c>
      <c r="N27" s="4">
        <v>-2077955</v>
      </c>
      <c r="O27" s="4">
        <v>-2418669</v>
      </c>
      <c r="P27" s="4">
        <v>-1334326</v>
      </c>
      <c r="Q27" s="4">
        <v>-2275474</v>
      </c>
      <c r="R27" s="4">
        <f>AVERAGE(Table33[[#This Row],[Jan]:[Mar]])</f>
        <v>-2207095</v>
      </c>
      <c r="S27" s="4">
        <f>AVERAGE(Table33[[#This Row],[Apr]:[Jun]])</f>
        <v>-2229493.6666666665</v>
      </c>
      <c r="T27" s="4">
        <f>AVERAGE(Table33[[#This Row],[Jul]:[Sep]])</f>
        <v>-2150813.3333333335</v>
      </c>
      <c r="U27" s="4">
        <f>AVERAGE(Table33[[#This Row],[Oct]:[Dec]])</f>
        <v>-2009489.6666666667</v>
      </c>
      <c r="V27" s="4">
        <f>AVERAGE(Table33[[#This Row],[Jan]:[Jun]])</f>
        <v>-2218294.3333333335</v>
      </c>
      <c r="W27" s="4">
        <f>AVERAGE(Table33[[#This Row],[Jul]:[Dec]])</f>
        <v>-2080151.5</v>
      </c>
      <c r="X27" s="4">
        <f>AVERAGE(Table33[[#This Row],[Jan]:[Dec]])</f>
        <v>-2149222.9166666665</v>
      </c>
      <c r="Y27" s="4">
        <f>SUM(Table33[[#This Row],[Jan]:[Dec]])</f>
        <v>-25790675</v>
      </c>
    </row>
    <row r="28" spans="1:25" x14ac:dyDescent="0.25">
      <c r="A28" s="2" t="s">
        <v>28</v>
      </c>
      <c r="B28" s="2" t="s">
        <v>30</v>
      </c>
      <c r="C28" s="3" t="s">
        <v>19</v>
      </c>
      <c r="D28" s="3">
        <v>2012</v>
      </c>
      <c r="E28" s="2" t="s">
        <v>20</v>
      </c>
      <c r="F28" s="4">
        <v>-713163</v>
      </c>
      <c r="G28" s="4">
        <v>-741500</v>
      </c>
      <c r="H28" s="4">
        <v>-638160</v>
      </c>
      <c r="I28" s="4">
        <v>-461044</v>
      </c>
      <c r="J28" s="4">
        <v>-641726</v>
      </c>
      <c r="K28" s="4">
        <v>-906407</v>
      </c>
      <c r="L28" s="4">
        <v>-538307</v>
      </c>
      <c r="M28" s="4">
        <v>-792272</v>
      </c>
      <c r="N28" s="4">
        <v>-631951</v>
      </c>
      <c r="O28" s="4">
        <v>-774552</v>
      </c>
      <c r="P28" s="4">
        <v>-424464</v>
      </c>
      <c r="Q28" s="4">
        <v>-689907</v>
      </c>
      <c r="R28" s="4">
        <f>AVERAGE(Table33[[#This Row],[Jan]:[Mar]])</f>
        <v>-697607.66666666663</v>
      </c>
      <c r="S28" s="4">
        <f>AVERAGE(Table33[[#This Row],[Apr]:[Jun]])</f>
        <v>-669725.66666666663</v>
      </c>
      <c r="T28" s="4">
        <f>AVERAGE(Table33[[#This Row],[Jul]:[Sep]])</f>
        <v>-654176.66666666663</v>
      </c>
      <c r="U28" s="4">
        <f>AVERAGE(Table33[[#This Row],[Oct]:[Dec]])</f>
        <v>-629641</v>
      </c>
      <c r="V28" s="4">
        <f>AVERAGE(Table33[[#This Row],[Jan]:[Jun]])</f>
        <v>-683666.66666666663</v>
      </c>
      <c r="W28" s="4">
        <f>AVERAGE(Table33[[#This Row],[Jul]:[Dec]])</f>
        <v>-641908.83333333337</v>
      </c>
      <c r="X28" s="4">
        <f>AVERAGE(Table33[[#This Row],[Jan]:[Dec]])</f>
        <v>-662787.75</v>
      </c>
      <c r="Y28" s="4">
        <f>SUM(Table33[[#This Row],[Jan]:[Dec]])</f>
        <v>-7953453</v>
      </c>
    </row>
    <row r="29" spans="1:25" x14ac:dyDescent="0.25">
      <c r="A29" s="2" t="s">
        <v>17</v>
      </c>
      <c r="B29" s="2" t="s">
        <v>18</v>
      </c>
      <c r="C29" s="3" t="s">
        <v>19</v>
      </c>
      <c r="D29" s="3">
        <v>2013</v>
      </c>
      <c r="E29" s="2" t="s">
        <v>20</v>
      </c>
      <c r="F29" s="4">
        <v>62935397</v>
      </c>
      <c r="G29" s="4">
        <v>53925189</v>
      </c>
      <c r="H29" s="4">
        <v>89800765</v>
      </c>
      <c r="I29" s="4">
        <v>73182364</v>
      </c>
      <c r="J29" s="4">
        <v>88898687</v>
      </c>
      <c r="K29" s="4">
        <v>56531656</v>
      </c>
      <c r="L29" s="4">
        <v>81928853</v>
      </c>
      <c r="M29" s="4">
        <v>83883692</v>
      </c>
      <c r="N29" s="4">
        <v>90835513</v>
      </c>
      <c r="O29" s="4">
        <v>84696571</v>
      </c>
      <c r="P29" s="4">
        <v>85024906</v>
      </c>
      <c r="Q29" s="4">
        <v>53288399</v>
      </c>
      <c r="R29" s="4">
        <f>AVERAGE(Table33[[#This Row],[Jan]:[Mar]])</f>
        <v>68887117</v>
      </c>
      <c r="S29" s="4">
        <f>AVERAGE(Table33[[#This Row],[Apr]:[Jun]])</f>
        <v>72870902.333333328</v>
      </c>
      <c r="T29" s="4">
        <f>AVERAGE(Table33[[#This Row],[Jul]:[Sep]])</f>
        <v>85549352.666666672</v>
      </c>
      <c r="U29" s="4">
        <f>AVERAGE(Table33[[#This Row],[Oct]:[Dec]])</f>
        <v>74336625.333333328</v>
      </c>
      <c r="V29" s="4">
        <f>AVERAGE(Table33[[#This Row],[Jan]:[Jun]])</f>
        <v>70879009.666666672</v>
      </c>
      <c r="W29" s="4">
        <f>AVERAGE(Table33[[#This Row],[Jul]:[Dec]])</f>
        <v>79942989</v>
      </c>
      <c r="X29" s="4">
        <f>AVERAGE(Table33[[#This Row],[Jan]:[Dec]])</f>
        <v>75410999.333333328</v>
      </c>
      <c r="Y29" s="4">
        <f>SUM(Table33[[#This Row],[Jan]:[Dec]])</f>
        <v>904931992</v>
      </c>
    </row>
    <row r="30" spans="1:25" x14ac:dyDescent="0.25">
      <c r="A30" s="2" t="s">
        <v>21</v>
      </c>
      <c r="B30" s="2" t="s">
        <v>18</v>
      </c>
      <c r="C30" s="3" t="s">
        <v>19</v>
      </c>
      <c r="D30" s="3">
        <v>2013</v>
      </c>
      <c r="E30" s="2" t="s">
        <v>20</v>
      </c>
      <c r="F30" s="4">
        <v>-26494815</v>
      </c>
      <c r="G30" s="4">
        <v>-22903069</v>
      </c>
      <c r="H30" s="4">
        <v>-40456195</v>
      </c>
      <c r="I30" s="4">
        <v>-34006729</v>
      </c>
      <c r="J30" s="4">
        <v>-42423953</v>
      </c>
      <c r="K30" s="4">
        <v>-27409059</v>
      </c>
      <c r="L30" s="4">
        <v>-33775125</v>
      </c>
      <c r="M30" s="4">
        <v>-36687036</v>
      </c>
      <c r="N30" s="4">
        <v>-41042906</v>
      </c>
      <c r="O30" s="4">
        <v>-39247829</v>
      </c>
      <c r="P30" s="4">
        <v>-36978094</v>
      </c>
      <c r="Q30" s="4">
        <v>-21932570</v>
      </c>
      <c r="R30" s="4">
        <f>AVERAGE(Table33[[#This Row],[Jan]:[Mar]])</f>
        <v>-29951359.666666668</v>
      </c>
      <c r="S30" s="4">
        <f>AVERAGE(Table33[[#This Row],[Apr]:[Jun]])</f>
        <v>-34613247</v>
      </c>
      <c r="T30" s="4">
        <f>AVERAGE(Table33[[#This Row],[Jul]:[Sep]])</f>
        <v>-37168355.666666664</v>
      </c>
      <c r="U30" s="4">
        <f>AVERAGE(Table33[[#This Row],[Oct]:[Dec]])</f>
        <v>-32719497.666666668</v>
      </c>
      <c r="V30" s="4">
        <f>AVERAGE(Table33[[#This Row],[Jan]:[Jun]])</f>
        <v>-32282303.333333332</v>
      </c>
      <c r="W30" s="4">
        <f>AVERAGE(Table33[[#This Row],[Jul]:[Dec]])</f>
        <v>-34943926.666666664</v>
      </c>
      <c r="X30" s="4">
        <f>AVERAGE(Table33[[#This Row],[Jan]:[Dec]])</f>
        <v>-33613115</v>
      </c>
      <c r="Y30" s="4">
        <f>SUM(Table33[[#This Row],[Jan]:[Dec]])</f>
        <v>-403357380</v>
      </c>
    </row>
    <row r="31" spans="1:25" x14ac:dyDescent="0.25">
      <c r="A31" s="2" t="s">
        <v>22</v>
      </c>
      <c r="B31" s="2" t="s">
        <v>18</v>
      </c>
      <c r="C31" s="3" t="s">
        <v>19</v>
      </c>
      <c r="D31" s="3">
        <v>2013</v>
      </c>
      <c r="E31" s="2" t="s">
        <v>20</v>
      </c>
      <c r="F31" s="4">
        <v>-2701354</v>
      </c>
      <c r="G31" s="4">
        <v>-2292513</v>
      </c>
      <c r="H31" s="4">
        <v>-4003886</v>
      </c>
      <c r="I31" s="4">
        <v>-3480213</v>
      </c>
      <c r="J31" s="4">
        <v>-3751958</v>
      </c>
      <c r="K31" s="4">
        <v>-2276949</v>
      </c>
      <c r="L31" s="4">
        <v>-3831128</v>
      </c>
      <c r="M31" s="4">
        <v>-4053567</v>
      </c>
      <c r="N31" s="4">
        <v>-3723927</v>
      </c>
      <c r="O31" s="4">
        <v>-3646419</v>
      </c>
      <c r="P31" s="4">
        <v>-3875350</v>
      </c>
      <c r="Q31" s="4">
        <v>-2193320</v>
      </c>
      <c r="R31" s="4">
        <f>AVERAGE(Table33[[#This Row],[Jan]:[Mar]])</f>
        <v>-2999251</v>
      </c>
      <c r="S31" s="4">
        <f>AVERAGE(Table33[[#This Row],[Apr]:[Jun]])</f>
        <v>-3169706.6666666665</v>
      </c>
      <c r="T31" s="4">
        <f>AVERAGE(Table33[[#This Row],[Jul]:[Sep]])</f>
        <v>-3869540.6666666665</v>
      </c>
      <c r="U31" s="4">
        <f>AVERAGE(Table33[[#This Row],[Oct]:[Dec]])</f>
        <v>-3238363</v>
      </c>
      <c r="V31" s="4">
        <f>AVERAGE(Table33[[#This Row],[Jan]:[Jun]])</f>
        <v>-3084478.8333333335</v>
      </c>
      <c r="W31" s="4">
        <f>AVERAGE(Table33[[#This Row],[Jul]:[Dec]])</f>
        <v>-3553951.8333333335</v>
      </c>
      <c r="X31" s="4">
        <f>AVERAGE(Table33[[#This Row],[Jan]:[Dec]])</f>
        <v>-3319215.3333333335</v>
      </c>
      <c r="Y31" s="4">
        <f>SUM(Table33[[#This Row],[Jan]:[Dec]])</f>
        <v>-39830584</v>
      </c>
    </row>
    <row r="32" spans="1:25" x14ac:dyDescent="0.25">
      <c r="A32" s="2" t="s">
        <v>23</v>
      </c>
      <c r="B32" s="2" t="s">
        <v>18</v>
      </c>
      <c r="C32" s="3" t="s">
        <v>19</v>
      </c>
      <c r="D32" s="3">
        <v>2013</v>
      </c>
      <c r="E32" s="2" t="s">
        <v>20</v>
      </c>
      <c r="F32" s="4">
        <v>-6903529</v>
      </c>
      <c r="G32" s="4">
        <v>-6040881</v>
      </c>
      <c r="H32" s="4">
        <v>-8999879</v>
      </c>
      <c r="I32" s="4">
        <v>-8859167</v>
      </c>
      <c r="J32" s="4">
        <v>-10315340</v>
      </c>
      <c r="K32" s="4">
        <v>-7009597</v>
      </c>
      <c r="L32" s="4">
        <v>-9729627</v>
      </c>
      <c r="M32" s="4">
        <v>-9388096</v>
      </c>
      <c r="N32" s="4">
        <v>-9421268</v>
      </c>
      <c r="O32" s="4">
        <v>-9764483</v>
      </c>
      <c r="P32" s="4">
        <v>-10104336</v>
      </c>
      <c r="Q32" s="4">
        <v>-6025217</v>
      </c>
      <c r="R32" s="4">
        <f>AVERAGE(Table33[[#This Row],[Jan]:[Mar]])</f>
        <v>-7314763</v>
      </c>
      <c r="S32" s="4">
        <f>AVERAGE(Table33[[#This Row],[Apr]:[Jun]])</f>
        <v>-8728034.666666666</v>
      </c>
      <c r="T32" s="4">
        <f>AVERAGE(Table33[[#This Row],[Jul]:[Sep]])</f>
        <v>-9512997</v>
      </c>
      <c r="U32" s="4">
        <f>AVERAGE(Table33[[#This Row],[Oct]:[Dec]])</f>
        <v>-8631345.333333334</v>
      </c>
      <c r="V32" s="4">
        <f>AVERAGE(Table33[[#This Row],[Jan]:[Jun]])</f>
        <v>-8021398.833333333</v>
      </c>
      <c r="W32" s="4">
        <f>AVERAGE(Table33[[#This Row],[Jul]:[Dec]])</f>
        <v>-9072171.166666666</v>
      </c>
      <c r="X32" s="4">
        <f>AVERAGE(Table33[[#This Row],[Jan]:[Dec]])</f>
        <v>-8546785</v>
      </c>
      <c r="Y32" s="4">
        <f>SUM(Table33[[#This Row],[Jan]:[Dec]])</f>
        <v>-102561420</v>
      </c>
    </row>
    <row r="33" spans="1:25" x14ac:dyDescent="0.25">
      <c r="A33" s="2" t="s">
        <v>24</v>
      </c>
      <c r="B33" s="2" t="s">
        <v>18</v>
      </c>
      <c r="C33" s="3" t="s">
        <v>19</v>
      </c>
      <c r="D33" s="3">
        <v>2013</v>
      </c>
      <c r="E33" s="2" t="s">
        <v>20</v>
      </c>
      <c r="F33" s="4">
        <v>-742125</v>
      </c>
      <c r="G33" s="4">
        <v>-668336</v>
      </c>
      <c r="H33" s="4">
        <v>-1090282</v>
      </c>
      <c r="I33" s="4">
        <v>-779994</v>
      </c>
      <c r="J33" s="4">
        <v>-1061114</v>
      </c>
      <c r="K33" s="4">
        <v>-574730</v>
      </c>
      <c r="L33" s="4">
        <v>-914148</v>
      </c>
      <c r="M33" s="4">
        <v>-937664</v>
      </c>
      <c r="N33" s="4">
        <v>-1118700</v>
      </c>
      <c r="O33" s="4">
        <v>-991515</v>
      </c>
      <c r="P33" s="4">
        <v>-891952</v>
      </c>
      <c r="Q33" s="4">
        <v>-622578</v>
      </c>
      <c r="R33" s="4">
        <f>AVERAGE(Table33[[#This Row],[Jan]:[Mar]])</f>
        <v>-833581</v>
      </c>
      <c r="S33" s="4">
        <f>AVERAGE(Table33[[#This Row],[Apr]:[Jun]])</f>
        <v>-805279.33333333337</v>
      </c>
      <c r="T33" s="4">
        <f>AVERAGE(Table33[[#This Row],[Jul]:[Sep]])</f>
        <v>-990170.66666666663</v>
      </c>
      <c r="U33" s="4">
        <f>AVERAGE(Table33[[#This Row],[Oct]:[Dec]])</f>
        <v>-835348.33333333337</v>
      </c>
      <c r="V33" s="4">
        <f>AVERAGE(Table33[[#This Row],[Jan]:[Jun]])</f>
        <v>-819430.16666666663</v>
      </c>
      <c r="W33" s="4">
        <f>AVERAGE(Table33[[#This Row],[Jul]:[Dec]])</f>
        <v>-912759.5</v>
      </c>
      <c r="X33" s="4">
        <f>AVERAGE(Table33[[#This Row],[Jan]:[Dec]])</f>
        <v>-866094.83333333337</v>
      </c>
      <c r="Y33" s="4">
        <f>SUM(Table33[[#This Row],[Jan]:[Dec]])</f>
        <v>-10393138</v>
      </c>
    </row>
    <row r="34" spans="1:25" x14ac:dyDescent="0.25">
      <c r="A34" s="2" t="s">
        <v>25</v>
      </c>
      <c r="B34" s="2" t="s">
        <v>18</v>
      </c>
      <c r="C34" s="3" t="s">
        <v>19</v>
      </c>
      <c r="D34" s="3">
        <v>2013</v>
      </c>
      <c r="E34" s="2" t="s">
        <v>20</v>
      </c>
      <c r="F34" s="4">
        <v>-3004974</v>
      </c>
      <c r="G34" s="4">
        <v>-2247412</v>
      </c>
      <c r="H34" s="4">
        <v>-4038201</v>
      </c>
      <c r="I34" s="4">
        <v>-3194257</v>
      </c>
      <c r="J34" s="4">
        <v>-3781884</v>
      </c>
      <c r="K34" s="4">
        <v>-2691195</v>
      </c>
      <c r="L34" s="4">
        <v>-3732122</v>
      </c>
      <c r="M34" s="4">
        <v>-3946945</v>
      </c>
      <c r="N34" s="4">
        <v>-3769268</v>
      </c>
      <c r="O34" s="4">
        <v>-3631690</v>
      </c>
      <c r="P34" s="4">
        <v>-3939592</v>
      </c>
      <c r="Q34" s="4">
        <v>-2301656</v>
      </c>
      <c r="R34" s="4">
        <f>AVERAGE(Table33[[#This Row],[Jan]:[Mar]])</f>
        <v>-3096862.3333333335</v>
      </c>
      <c r="S34" s="4">
        <f>AVERAGE(Table33[[#This Row],[Apr]:[Jun]])</f>
        <v>-3222445.3333333335</v>
      </c>
      <c r="T34" s="4">
        <f>AVERAGE(Table33[[#This Row],[Jul]:[Sep]])</f>
        <v>-3816111.6666666665</v>
      </c>
      <c r="U34" s="4">
        <f>AVERAGE(Table33[[#This Row],[Oct]:[Dec]])</f>
        <v>-3290979.3333333335</v>
      </c>
      <c r="V34" s="4">
        <f>AVERAGE(Table33[[#This Row],[Jan]:[Jun]])</f>
        <v>-3159653.8333333335</v>
      </c>
      <c r="W34" s="4">
        <f>AVERAGE(Table33[[#This Row],[Jul]:[Dec]])</f>
        <v>-3553545.5</v>
      </c>
      <c r="X34" s="4">
        <f>AVERAGE(Table33[[#This Row],[Jan]:[Dec]])</f>
        <v>-3356599.6666666665</v>
      </c>
      <c r="Y34" s="4">
        <f>SUM(Table33[[#This Row],[Jan]:[Dec]])</f>
        <v>-40279196</v>
      </c>
    </row>
    <row r="35" spans="1:25" x14ac:dyDescent="0.25">
      <c r="A35" s="2" t="s">
        <v>26</v>
      </c>
      <c r="B35" s="2" t="s">
        <v>18</v>
      </c>
      <c r="C35" s="3" t="s">
        <v>19</v>
      </c>
      <c r="D35" s="3">
        <v>2013</v>
      </c>
      <c r="E35" s="2" t="s">
        <v>20</v>
      </c>
      <c r="F35" s="4">
        <v>-3635465</v>
      </c>
      <c r="G35" s="4">
        <v>-3045416</v>
      </c>
      <c r="H35" s="4">
        <v>-4995746</v>
      </c>
      <c r="I35" s="4">
        <v>-4388934</v>
      </c>
      <c r="J35" s="4">
        <v>-4835074</v>
      </c>
      <c r="K35" s="4">
        <v>-3428760</v>
      </c>
      <c r="L35" s="4">
        <v>-5056752</v>
      </c>
      <c r="M35" s="4">
        <v>-4859658</v>
      </c>
      <c r="N35" s="4">
        <v>-5233669</v>
      </c>
      <c r="O35" s="4">
        <v>-5103815</v>
      </c>
      <c r="P35" s="4">
        <v>-4679973</v>
      </c>
      <c r="Q35" s="4">
        <v>-2916323</v>
      </c>
      <c r="R35" s="4">
        <f>AVERAGE(Table33[[#This Row],[Jan]:[Mar]])</f>
        <v>-3892209</v>
      </c>
      <c r="S35" s="4">
        <f>AVERAGE(Table33[[#This Row],[Apr]:[Jun]])</f>
        <v>-4217589.333333333</v>
      </c>
      <c r="T35" s="4">
        <f>AVERAGE(Table33[[#This Row],[Jul]:[Sep]])</f>
        <v>-5050026.333333333</v>
      </c>
      <c r="U35" s="4">
        <f>AVERAGE(Table33[[#This Row],[Oct]:[Dec]])</f>
        <v>-4233370.333333333</v>
      </c>
      <c r="V35" s="4">
        <f>AVERAGE(Table33[[#This Row],[Jan]:[Jun]])</f>
        <v>-4054899.1666666665</v>
      </c>
      <c r="W35" s="4">
        <f>AVERAGE(Table33[[#This Row],[Jul]:[Dec]])</f>
        <v>-4641698.333333333</v>
      </c>
      <c r="X35" s="4">
        <f>AVERAGE(Table33[[#This Row],[Jan]:[Dec]])</f>
        <v>-4348298.75</v>
      </c>
      <c r="Y35" s="4">
        <f>SUM(Table33[[#This Row],[Jan]:[Dec]])</f>
        <v>-52179585</v>
      </c>
    </row>
    <row r="36" spans="1:25" x14ac:dyDescent="0.25">
      <c r="A36" s="2" t="s">
        <v>27</v>
      </c>
      <c r="B36" s="2" t="s">
        <v>18</v>
      </c>
      <c r="C36" s="3" t="s">
        <v>19</v>
      </c>
      <c r="D36" s="3">
        <v>2013</v>
      </c>
      <c r="E36" s="2" t="s">
        <v>20</v>
      </c>
      <c r="F36" s="4">
        <v>-4463301</v>
      </c>
      <c r="G36" s="4">
        <v>-4126173</v>
      </c>
      <c r="H36" s="4">
        <v>-7142092</v>
      </c>
      <c r="I36" s="4">
        <v>-5237047</v>
      </c>
      <c r="J36" s="4">
        <v>-7122613</v>
      </c>
      <c r="K36" s="4">
        <v>-4230019</v>
      </c>
      <c r="L36" s="4">
        <v>-6296385</v>
      </c>
      <c r="M36" s="4">
        <v>-6393165</v>
      </c>
      <c r="N36" s="4">
        <v>-7603663</v>
      </c>
      <c r="O36" s="4">
        <v>-6983409</v>
      </c>
      <c r="P36" s="4">
        <v>-6504510</v>
      </c>
      <c r="Q36" s="4">
        <v>-4278920</v>
      </c>
      <c r="R36" s="4">
        <f>AVERAGE(Table33[[#This Row],[Jan]:[Mar]])</f>
        <v>-5243855.333333333</v>
      </c>
      <c r="S36" s="4">
        <f>AVERAGE(Table33[[#This Row],[Apr]:[Jun]])</f>
        <v>-5529893</v>
      </c>
      <c r="T36" s="4">
        <f>AVERAGE(Table33[[#This Row],[Jul]:[Sep]])</f>
        <v>-6764404.333333333</v>
      </c>
      <c r="U36" s="4">
        <f>AVERAGE(Table33[[#This Row],[Oct]:[Dec]])</f>
        <v>-5922279.666666667</v>
      </c>
      <c r="V36" s="4">
        <f>AVERAGE(Table33[[#This Row],[Jan]:[Jun]])</f>
        <v>-5386874.166666667</v>
      </c>
      <c r="W36" s="4">
        <f>AVERAGE(Table33[[#This Row],[Jul]:[Dec]])</f>
        <v>-6343342</v>
      </c>
      <c r="X36" s="4">
        <f>AVERAGE(Table33[[#This Row],[Jan]:[Dec]])</f>
        <v>-5865108.083333333</v>
      </c>
      <c r="Y36" s="4">
        <f>SUM(Table33[[#This Row],[Jan]:[Dec]])</f>
        <v>-70381297</v>
      </c>
    </row>
    <row r="37" spans="1:25" x14ac:dyDescent="0.25">
      <c r="A37" s="2" t="s">
        <v>28</v>
      </c>
      <c r="B37" s="2" t="s">
        <v>18</v>
      </c>
      <c r="C37" s="3" t="s">
        <v>19</v>
      </c>
      <c r="D37" s="3">
        <v>2013</v>
      </c>
      <c r="E37" s="2" t="s">
        <v>20</v>
      </c>
      <c r="F37" s="4">
        <v>-1338399</v>
      </c>
      <c r="G37" s="4">
        <v>-1226506</v>
      </c>
      <c r="H37" s="4">
        <v>-1878316</v>
      </c>
      <c r="I37" s="4">
        <v>-1692980</v>
      </c>
      <c r="J37" s="4">
        <v>-1813241</v>
      </c>
      <c r="K37" s="4">
        <v>-1153027</v>
      </c>
      <c r="L37" s="4">
        <v>-1971506</v>
      </c>
      <c r="M37" s="4">
        <v>-1867620</v>
      </c>
      <c r="N37" s="4">
        <v>-2234011</v>
      </c>
      <c r="O37" s="4">
        <v>-1784085</v>
      </c>
      <c r="P37" s="4">
        <v>-1901804</v>
      </c>
      <c r="Q37" s="4">
        <v>-1094887</v>
      </c>
      <c r="R37" s="4">
        <f>AVERAGE(Table33[[#This Row],[Jan]:[Mar]])</f>
        <v>-1481073.6666666667</v>
      </c>
      <c r="S37" s="4">
        <f>AVERAGE(Table33[[#This Row],[Apr]:[Jun]])</f>
        <v>-1553082.6666666667</v>
      </c>
      <c r="T37" s="4">
        <f>AVERAGE(Table33[[#This Row],[Jul]:[Sep]])</f>
        <v>-2024379</v>
      </c>
      <c r="U37" s="4">
        <f>AVERAGE(Table33[[#This Row],[Oct]:[Dec]])</f>
        <v>-1593592</v>
      </c>
      <c r="V37" s="4">
        <f>AVERAGE(Table33[[#This Row],[Jan]:[Jun]])</f>
        <v>-1517078.1666666667</v>
      </c>
      <c r="W37" s="4">
        <f>AVERAGE(Table33[[#This Row],[Jul]:[Dec]])</f>
        <v>-1808985.5</v>
      </c>
      <c r="X37" s="4">
        <f>AVERAGE(Table33[[#This Row],[Jan]:[Dec]])</f>
        <v>-1663031.8333333333</v>
      </c>
      <c r="Y37" s="4">
        <f>SUM(Table33[[#This Row],[Jan]:[Dec]])</f>
        <v>-19956382</v>
      </c>
    </row>
    <row r="38" spans="1:25" x14ac:dyDescent="0.25">
      <c r="A38" s="2" t="s">
        <v>17</v>
      </c>
      <c r="B38" s="2" t="s">
        <v>29</v>
      </c>
      <c r="C38" s="3" t="s">
        <v>19</v>
      </c>
      <c r="D38" s="3">
        <v>2013</v>
      </c>
      <c r="E38" s="2" t="s">
        <v>20</v>
      </c>
      <c r="F38" s="4">
        <v>15104495.279999999</v>
      </c>
      <c r="G38" s="4">
        <v>15638304.809999999</v>
      </c>
      <c r="H38" s="4">
        <v>26940229.5</v>
      </c>
      <c r="I38" s="4">
        <v>18295591</v>
      </c>
      <c r="J38" s="4">
        <v>24002645.490000002</v>
      </c>
      <c r="K38" s="4">
        <v>11871647.76</v>
      </c>
      <c r="L38" s="4">
        <v>23759367.369999997</v>
      </c>
      <c r="M38" s="4">
        <v>23487433.760000002</v>
      </c>
      <c r="N38" s="4">
        <v>20892167.990000002</v>
      </c>
      <c r="O38" s="4">
        <v>25408971.300000001</v>
      </c>
      <c r="P38" s="4">
        <v>17004981.199999999</v>
      </c>
      <c r="Q38" s="4">
        <v>10657679.800000001</v>
      </c>
      <c r="R38" s="4">
        <f>AVERAGE(Table33[[#This Row],[Jan]:[Mar]])</f>
        <v>19227676.529999997</v>
      </c>
      <c r="S38" s="4">
        <f>AVERAGE(Table33[[#This Row],[Apr]:[Jun]])</f>
        <v>18056628.083333332</v>
      </c>
      <c r="T38" s="4">
        <f>AVERAGE(Table33[[#This Row],[Jul]:[Sep]])</f>
        <v>22712989.706666667</v>
      </c>
      <c r="U38" s="4">
        <f>AVERAGE(Table33[[#This Row],[Oct]:[Dec]])</f>
        <v>17690544.099999998</v>
      </c>
      <c r="V38" s="4">
        <f>AVERAGE(Table33[[#This Row],[Jan]:[Jun]])</f>
        <v>18642152.306666669</v>
      </c>
      <c r="W38" s="4">
        <f>AVERAGE(Table33[[#This Row],[Jul]:[Dec]])</f>
        <v>20201766.903333332</v>
      </c>
      <c r="X38" s="4">
        <f>AVERAGE(Table33[[#This Row],[Jan]:[Dec]])</f>
        <v>19421959.605</v>
      </c>
      <c r="Y38" s="4">
        <f>SUM(Table33[[#This Row],[Jan]:[Dec]])</f>
        <v>233063515.26000002</v>
      </c>
    </row>
    <row r="39" spans="1:25" x14ac:dyDescent="0.25">
      <c r="A39" s="2" t="s">
        <v>21</v>
      </c>
      <c r="B39" s="2" t="s">
        <v>29</v>
      </c>
      <c r="C39" s="3" t="s">
        <v>19</v>
      </c>
      <c r="D39" s="3">
        <v>2013</v>
      </c>
      <c r="E39" s="2" t="s">
        <v>20</v>
      </c>
      <c r="F39" s="4">
        <v>-6922154</v>
      </c>
      <c r="G39" s="4">
        <v>-6719996</v>
      </c>
      <c r="H39" s="4">
        <v>-11251219</v>
      </c>
      <c r="I39" s="4">
        <v>-8188535</v>
      </c>
      <c r="J39" s="4">
        <v>-10753091</v>
      </c>
      <c r="K39" s="4">
        <v>-5620387</v>
      </c>
      <c r="L39" s="4">
        <v>-11674472</v>
      </c>
      <c r="M39" s="4">
        <v>-9402231</v>
      </c>
      <c r="N39" s="4">
        <v>-9847130</v>
      </c>
      <c r="O39" s="4">
        <v>-10592169</v>
      </c>
      <c r="P39" s="4">
        <v>-8170720</v>
      </c>
      <c r="Q39" s="4">
        <v>-4761146</v>
      </c>
      <c r="R39" s="4">
        <f>AVERAGE(Table33[[#This Row],[Jan]:[Mar]])</f>
        <v>-8297789.666666667</v>
      </c>
      <c r="S39" s="4">
        <f>AVERAGE(Table33[[#This Row],[Apr]:[Jun]])</f>
        <v>-8187337.666666667</v>
      </c>
      <c r="T39" s="4">
        <f>AVERAGE(Table33[[#This Row],[Jul]:[Sep]])</f>
        <v>-10307944.333333334</v>
      </c>
      <c r="U39" s="4">
        <f>AVERAGE(Table33[[#This Row],[Oct]:[Dec]])</f>
        <v>-7841345</v>
      </c>
      <c r="V39" s="4">
        <f>AVERAGE(Table33[[#This Row],[Jan]:[Jun]])</f>
        <v>-8242563.666666667</v>
      </c>
      <c r="W39" s="4">
        <f>AVERAGE(Table33[[#This Row],[Jul]:[Dec]])</f>
        <v>-9074644.666666666</v>
      </c>
      <c r="X39" s="4">
        <f>AVERAGE(Table33[[#This Row],[Jan]:[Dec]])</f>
        <v>-8658604.166666666</v>
      </c>
      <c r="Y39" s="4">
        <f>SUM(Table33[[#This Row],[Jan]:[Dec]])</f>
        <v>-103903250</v>
      </c>
    </row>
    <row r="40" spans="1:25" x14ac:dyDescent="0.25">
      <c r="A40" s="2" t="s">
        <v>22</v>
      </c>
      <c r="B40" s="2" t="s">
        <v>29</v>
      </c>
      <c r="C40" s="3" t="s">
        <v>19</v>
      </c>
      <c r="D40" s="3">
        <v>2013</v>
      </c>
      <c r="E40" s="2" t="s">
        <v>20</v>
      </c>
      <c r="F40" s="4">
        <v>-744189</v>
      </c>
      <c r="G40" s="4">
        <v>-684446</v>
      </c>
      <c r="H40" s="4">
        <v>-1135391</v>
      </c>
      <c r="I40" s="4">
        <v>-740206</v>
      </c>
      <c r="J40" s="4">
        <v>-1056537</v>
      </c>
      <c r="K40" s="4">
        <v>-587577</v>
      </c>
      <c r="L40" s="4">
        <v>-1154625</v>
      </c>
      <c r="M40" s="4">
        <v>-1015469</v>
      </c>
      <c r="N40" s="4">
        <v>-919043</v>
      </c>
      <c r="O40" s="4">
        <v>-1130498</v>
      </c>
      <c r="P40" s="4">
        <v>-705547</v>
      </c>
      <c r="Q40" s="4">
        <v>-447074</v>
      </c>
      <c r="R40" s="4">
        <f>AVERAGE(Table33[[#This Row],[Jan]:[Mar]])</f>
        <v>-854675.33333333337</v>
      </c>
      <c r="S40" s="4">
        <f>AVERAGE(Table33[[#This Row],[Apr]:[Jun]])</f>
        <v>-794773.33333333337</v>
      </c>
      <c r="T40" s="4">
        <f>AVERAGE(Table33[[#This Row],[Jul]:[Sep]])</f>
        <v>-1029712.3333333334</v>
      </c>
      <c r="U40" s="4">
        <f>AVERAGE(Table33[[#This Row],[Oct]:[Dec]])</f>
        <v>-761039.66666666663</v>
      </c>
      <c r="V40" s="4">
        <f>AVERAGE(Table33[[#This Row],[Jan]:[Jun]])</f>
        <v>-824724.33333333337</v>
      </c>
      <c r="W40" s="4">
        <f>AVERAGE(Table33[[#This Row],[Jul]:[Dec]])</f>
        <v>-895376</v>
      </c>
      <c r="X40" s="4">
        <f>AVERAGE(Table33[[#This Row],[Jan]:[Dec]])</f>
        <v>-860050.16666666663</v>
      </c>
      <c r="Y40" s="4">
        <f>SUM(Table33[[#This Row],[Jan]:[Dec]])</f>
        <v>-10320602</v>
      </c>
    </row>
    <row r="41" spans="1:25" x14ac:dyDescent="0.25">
      <c r="A41" s="2" t="s">
        <v>23</v>
      </c>
      <c r="B41" s="2" t="s">
        <v>29</v>
      </c>
      <c r="C41" s="3" t="s">
        <v>19</v>
      </c>
      <c r="D41" s="3">
        <v>2013</v>
      </c>
      <c r="E41" s="2" t="s">
        <v>20</v>
      </c>
      <c r="F41" s="4">
        <v>-1820008</v>
      </c>
      <c r="G41" s="4">
        <v>-1643381</v>
      </c>
      <c r="H41" s="4">
        <v>-3339938</v>
      </c>
      <c r="I41" s="4">
        <v>-2236128</v>
      </c>
      <c r="J41" s="4">
        <v>-2909989</v>
      </c>
      <c r="K41" s="4">
        <v>-1461544</v>
      </c>
      <c r="L41" s="4">
        <v>-2630917</v>
      </c>
      <c r="M41" s="4">
        <v>-2736210</v>
      </c>
      <c r="N41" s="4">
        <v>-2555554</v>
      </c>
      <c r="O41" s="4">
        <v>-2554023</v>
      </c>
      <c r="P41" s="4">
        <v>-1729230</v>
      </c>
      <c r="Q41" s="4">
        <v>-1183866</v>
      </c>
      <c r="R41" s="4">
        <f>AVERAGE(Table33[[#This Row],[Jan]:[Mar]])</f>
        <v>-2267775.6666666665</v>
      </c>
      <c r="S41" s="4">
        <f>AVERAGE(Table33[[#This Row],[Apr]:[Jun]])</f>
        <v>-2202553.6666666665</v>
      </c>
      <c r="T41" s="4">
        <f>AVERAGE(Table33[[#This Row],[Jul]:[Sep]])</f>
        <v>-2640893.6666666665</v>
      </c>
      <c r="U41" s="4">
        <f>AVERAGE(Table33[[#This Row],[Oct]:[Dec]])</f>
        <v>-1822373</v>
      </c>
      <c r="V41" s="4">
        <f>AVERAGE(Table33[[#This Row],[Jan]:[Jun]])</f>
        <v>-2235164.6666666665</v>
      </c>
      <c r="W41" s="4">
        <f>AVERAGE(Table33[[#This Row],[Jul]:[Dec]])</f>
        <v>-2231633.3333333335</v>
      </c>
      <c r="X41" s="4">
        <f>AVERAGE(Table33[[#This Row],[Jan]:[Dec]])</f>
        <v>-2233399</v>
      </c>
      <c r="Y41" s="4">
        <f>SUM(Table33[[#This Row],[Jan]:[Dec]])</f>
        <v>-26800788</v>
      </c>
    </row>
    <row r="42" spans="1:25" x14ac:dyDescent="0.25">
      <c r="A42" s="2" t="s">
        <v>24</v>
      </c>
      <c r="B42" s="2" t="s">
        <v>29</v>
      </c>
      <c r="C42" s="3" t="s">
        <v>19</v>
      </c>
      <c r="D42" s="3">
        <v>2013</v>
      </c>
      <c r="E42" s="2" t="s">
        <v>20</v>
      </c>
      <c r="F42" s="4">
        <v>-161575</v>
      </c>
      <c r="G42" s="4">
        <v>-187636</v>
      </c>
      <c r="H42" s="4">
        <v>-282811</v>
      </c>
      <c r="I42" s="4">
        <v>-221047</v>
      </c>
      <c r="J42" s="4">
        <v>-254049</v>
      </c>
      <c r="K42" s="4">
        <v>-144005</v>
      </c>
      <c r="L42" s="4">
        <v>-246538</v>
      </c>
      <c r="M42" s="4">
        <v>-255904</v>
      </c>
      <c r="N42" s="4">
        <v>-221757</v>
      </c>
      <c r="O42" s="4">
        <v>-282216</v>
      </c>
      <c r="P42" s="4">
        <v>-207965</v>
      </c>
      <c r="Q42" s="4">
        <v>-107626</v>
      </c>
      <c r="R42" s="4">
        <f>AVERAGE(Table33[[#This Row],[Jan]:[Mar]])</f>
        <v>-210674</v>
      </c>
      <c r="S42" s="4">
        <f>AVERAGE(Table33[[#This Row],[Apr]:[Jun]])</f>
        <v>-206367</v>
      </c>
      <c r="T42" s="4">
        <f>AVERAGE(Table33[[#This Row],[Jul]:[Sep]])</f>
        <v>-241399.66666666666</v>
      </c>
      <c r="U42" s="4">
        <f>AVERAGE(Table33[[#This Row],[Oct]:[Dec]])</f>
        <v>-199269</v>
      </c>
      <c r="V42" s="4">
        <f>AVERAGE(Table33[[#This Row],[Jan]:[Jun]])</f>
        <v>-208520.5</v>
      </c>
      <c r="W42" s="4">
        <f>AVERAGE(Table33[[#This Row],[Jul]:[Dec]])</f>
        <v>-220334.33333333334</v>
      </c>
      <c r="X42" s="4">
        <f>AVERAGE(Table33[[#This Row],[Jan]:[Dec]])</f>
        <v>-214427.41666666666</v>
      </c>
      <c r="Y42" s="4">
        <f>SUM(Table33[[#This Row],[Jan]:[Dec]])</f>
        <v>-2573129</v>
      </c>
    </row>
    <row r="43" spans="1:25" x14ac:dyDescent="0.25">
      <c r="A43" s="2" t="s">
        <v>25</v>
      </c>
      <c r="B43" s="2" t="s">
        <v>29</v>
      </c>
      <c r="C43" s="3" t="s">
        <v>19</v>
      </c>
      <c r="D43" s="3">
        <v>2013</v>
      </c>
      <c r="E43" s="2" t="s">
        <v>20</v>
      </c>
      <c r="F43" s="4">
        <v>-741256</v>
      </c>
      <c r="G43" s="4">
        <v>-734801</v>
      </c>
      <c r="H43" s="4">
        <v>-1121189</v>
      </c>
      <c r="I43" s="4">
        <v>-847064</v>
      </c>
      <c r="J43" s="4">
        <v>-1076637</v>
      </c>
      <c r="K43" s="4">
        <v>-581037</v>
      </c>
      <c r="L43" s="4">
        <v>-1155733</v>
      </c>
      <c r="M43" s="4">
        <v>-1140205</v>
      </c>
      <c r="N43" s="4">
        <v>-928524</v>
      </c>
      <c r="O43" s="4">
        <v>-1022458</v>
      </c>
      <c r="P43" s="4">
        <v>-732828</v>
      </c>
      <c r="Q43" s="4">
        <v>-507909</v>
      </c>
      <c r="R43" s="4">
        <f>AVERAGE(Table33[[#This Row],[Jan]:[Mar]])</f>
        <v>-865748.66666666663</v>
      </c>
      <c r="S43" s="4">
        <f>AVERAGE(Table33[[#This Row],[Apr]:[Jun]])</f>
        <v>-834912.66666666663</v>
      </c>
      <c r="T43" s="4">
        <f>AVERAGE(Table33[[#This Row],[Jul]:[Sep]])</f>
        <v>-1074820.6666666667</v>
      </c>
      <c r="U43" s="4">
        <f>AVERAGE(Table33[[#This Row],[Oct]:[Dec]])</f>
        <v>-754398.33333333337</v>
      </c>
      <c r="V43" s="4">
        <f>AVERAGE(Table33[[#This Row],[Jan]:[Jun]])</f>
        <v>-850330.66666666663</v>
      </c>
      <c r="W43" s="4">
        <f>AVERAGE(Table33[[#This Row],[Jul]:[Dec]])</f>
        <v>-914609.5</v>
      </c>
      <c r="X43" s="4">
        <f>AVERAGE(Table33[[#This Row],[Jan]:[Dec]])</f>
        <v>-882470.08333333337</v>
      </c>
      <c r="Y43" s="4">
        <f>SUM(Table33[[#This Row],[Jan]:[Dec]])</f>
        <v>-10589641</v>
      </c>
    </row>
    <row r="44" spans="1:25" x14ac:dyDescent="0.25">
      <c r="A44" s="2" t="s">
        <v>26</v>
      </c>
      <c r="B44" s="2" t="s">
        <v>29</v>
      </c>
      <c r="C44" s="3" t="s">
        <v>19</v>
      </c>
      <c r="D44" s="3">
        <v>2013</v>
      </c>
      <c r="E44" s="2" t="s">
        <v>20</v>
      </c>
      <c r="F44" s="4">
        <v>-938436</v>
      </c>
      <c r="G44" s="4">
        <v>-936828</v>
      </c>
      <c r="H44" s="4">
        <v>-1631024</v>
      </c>
      <c r="I44" s="4">
        <v>-1004574</v>
      </c>
      <c r="J44" s="4">
        <v>-1256873</v>
      </c>
      <c r="K44" s="4">
        <v>-602967</v>
      </c>
      <c r="L44" s="4">
        <v>-1434455</v>
      </c>
      <c r="M44" s="4">
        <v>-1308212</v>
      </c>
      <c r="N44" s="4">
        <v>-1228204</v>
      </c>
      <c r="O44" s="4">
        <v>-1541439</v>
      </c>
      <c r="P44" s="4">
        <v>-1029014</v>
      </c>
      <c r="Q44" s="4">
        <v>-547052</v>
      </c>
      <c r="R44" s="4">
        <f>AVERAGE(Table33[[#This Row],[Jan]:[Mar]])</f>
        <v>-1168762.6666666667</v>
      </c>
      <c r="S44" s="4">
        <f>AVERAGE(Table33[[#This Row],[Apr]:[Jun]])</f>
        <v>-954804.66666666663</v>
      </c>
      <c r="T44" s="4">
        <f>AVERAGE(Table33[[#This Row],[Jul]:[Sep]])</f>
        <v>-1323623.6666666667</v>
      </c>
      <c r="U44" s="4">
        <f>AVERAGE(Table33[[#This Row],[Oct]:[Dec]])</f>
        <v>-1039168.3333333334</v>
      </c>
      <c r="V44" s="4">
        <f>AVERAGE(Table33[[#This Row],[Jan]:[Jun]])</f>
        <v>-1061783.6666666667</v>
      </c>
      <c r="W44" s="4">
        <f>AVERAGE(Table33[[#This Row],[Jul]:[Dec]])</f>
        <v>-1181396</v>
      </c>
      <c r="X44" s="4">
        <f>AVERAGE(Table33[[#This Row],[Jan]:[Dec]])</f>
        <v>-1121589.8333333333</v>
      </c>
      <c r="Y44" s="4">
        <f>SUM(Table33[[#This Row],[Jan]:[Dec]])</f>
        <v>-13459078</v>
      </c>
    </row>
    <row r="45" spans="1:25" x14ac:dyDescent="0.25">
      <c r="A45" s="2" t="s">
        <v>27</v>
      </c>
      <c r="B45" s="2" t="s">
        <v>29</v>
      </c>
      <c r="C45" s="3" t="s">
        <v>19</v>
      </c>
      <c r="D45" s="3">
        <v>2013</v>
      </c>
      <c r="E45" s="2" t="s">
        <v>20</v>
      </c>
      <c r="F45" s="4">
        <v>-1135946</v>
      </c>
      <c r="G45" s="4">
        <v>-1337432</v>
      </c>
      <c r="H45" s="4">
        <v>-2176367</v>
      </c>
      <c r="I45" s="4">
        <v>-1388676</v>
      </c>
      <c r="J45" s="4">
        <v>-1972095</v>
      </c>
      <c r="K45" s="4">
        <v>-935781</v>
      </c>
      <c r="L45" s="4">
        <v>-1810962</v>
      </c>
      <c r="M45" s="4">
        <v>-1913852</v>
      </c>
      <c r="N45" s="4">
        <v>-1681821</v>
      </c>
      <c r="O45" s="4">
        <v>-1985257</v>
      </c>
      <c r="P45" s="4">
        <v>-1268727</v>
      </c>
      <c r="Q45" s="4">
        <v>-853915</v>
      </c>
      <c r="R45" s="4">
        <f>AVERAGE(Table33[[#This Row],[Jan]:[Mar]])</f>
        <v>-1549915</v>
      </c>
      <c r="S45" s="4">
        <f>AVERAGE(Table33[[#This Row],[Apr]:[Jun]])</f>
        <v>-1432184</v>
      </c>
      <c r="T45" s="4">
        <f>AVERAGE(Table33[[#This Row],[Jul]:[Sep]])</f>
        <v>-1802211.6666666667</v>
      </c>
      <c r="U45" s="4">
        <f>AVERAGE(Table33[[#This Row],[Oct]:[Dec]])</f>
        <v>-1369299.6666666667</v>
      </c>
      <c r="V45" s="4">
        <f>AVERAGE(Table33[[#This Row],[Jan]:[Jun]])</f>
        <v>-1491049.5</v>
      </c>
      <c r="W45" s="4">
        <f>AVERAGE(Table33[[#This Row],[Jul]:[Dec]])</f>
        <v>-1585755.6666666667</v>
      </c>
      <c r="X45" s="4">
        <f>AVERAGE(Table33[[#This Row],[Jan]:[Dec]])</f>
        <v>-1538402.5833333333</v>
      </c>
      <c r="Y45" s="4">
        <f>SUM(Table33[[#This Row],[Jan]:[Dec]])</f>
        <v>-18460831</v>
      </c>
    </row>
    <row r="46" spans="1:25" x14ac:dyDescent="0.25">
      <c r="A46" s="2" t="s">
        <v>28</v>
      </c>
      <c r="B46" s="2" t="s">
        <v>29</v>
      </c>
      <c r="C46" s="3" t="s">
        <v>19</v>
      </c>
      <c r="D46" s="3">
        <v>2013</v>
      </c>
      <c r="E46" s="2" t="s">
        <v>20</v>
      </c>
      <c r="F46" s="4">
        <v>-323989</v>
      </c>
      <c r="G46" s="4">
        <v>-329938</v>
      </c>
      <c r="H46" s="4">
        <v>-540940</v>
      </c>
      <c r="I46" s="4">
        <v>-428900</v>
      </c>
      <c r="J46" s="4">
        <v>-480921</v>
      </c>
      <c r="K46" s="4">
        <v>-296470</v>
      </c>
      <c r="L46" s="4">
        <v>-569490</v>
      </c>
      <c r="M46" s="4">
        <v>-545708</v>
      </c>
      <c r="N46" s="4">
        <v>-522167</v>
      </c>
      <c r="O46" s="4">
        <v>-517041</v>
      </c>
      <c r="P46" s="4">
        <v>-375439</v>
      </c>
      <c r="Q46" s="4">
        <v>-255120</v>
      </c>
      <c r="R46" s="4">
        <f>AVERAGE(Table33[[#This Row],[Jan]:[Mar]])</f>
        <v>-398289</v>
      </c>
      <c r="S46" s="4">
        <f>AVERAGE(Table33[[#This Row],[Apr]:[Jun]])</f>
        <v>-402097</v>
      </c>
      <c r="T46" s="4">
        <f>AVERAGE(Table33[[#This Row],[Jul]:[Sep]])</f>
        <v>-545788.33333333337</v>
      </c>
      <c r="U46" s="4">
        <f>AVERAGE(Table33[[#This Row],[Oct]:[Dec]])</f>
        <v>-382533.33333333331</v>
      </c>
      <c r="V46" s="4">
        <f>AVERAGE(Table33[[#This Row],[Jan]:[Jun]])</f>
        <v>-400193</v>
      </c>
      <c r="W46" s="4">
        <f>AVERAGE(Table33[[#This Row],[Jul]:[Dec]])</f>
        <v>-464160.83333333331</v>
      </c>
      <c r="X46" s="4">
        <f>AVERAGE(Table33[[#This Row],[Jan]:[Dec]])</f>
        <v>-432176.91666666669</v>
      </c>
      <c r="Y46" s="4">
        <f>SUM(Table33[[#This Row],[Jan]:[Dec]])</f>
        <v>-5186123</v>
      </c>
    </row>
    <row r="47" spans="1:25" x14ac:dyDescent="0.25">
      <c r="A47" s="2" t="s">
        <v>17</v>
      </c>
      <c r="B47" s="2" t="s">
        <v>30</v>
      </c>
      <c r="C47" s="3" t="s">
        <v>19</v>
      </c>
      <c r="D47" s="3">
        <v>2013</v>
      </c>
      <c r="E47" s="2" t="s">
        <v>20</v>
      </c>
      <c r="F47" s="4">
        <v>19509973.07</v>
      </c>
      <c r="G47" s="4">
        <v>17256060.48</v>
      </c>
      <c r="H47" s="4">
        <v>30532260.100000001</v>
      </c>
      <c r="I47" s="4">
        <v>29272945.600000001</v>
      </c>
      <c r="J47" s="4">
        <v>29336566.710000001</v>
      </c>
      <c r="K47" s="4">
        <v>20351396.16</v>
      </c>
      <c r="L47" s="4">
        <v>28675098.549999997</v>
      </c>
      <c r="M47" s="4">
        <v>33553476.800000001</v>
      </c>
      <c r="N47" s="4">
        <v>34517494.939999998</v>
      </c>
      <c r="O47" s="4">
        <v>26255937.010000002</v>
      </c>
      <c r="P47" s="4">
        <v>30608966.16</v>
      </c>
      <c r="Q47" s="4">
        <v>18118055.66</v>
      </c>
      <c r="R47" s="4">
        <f>AVERAGE(Table33[[#This Row],[Jan]:[Mar]])</f>
        <v>22432764.550000001</v>
      </c>
      <c r="S47" s="4">
        <f>AVERAGE(Table33[[#This Row],[Apr]:[Jun]])</f>
        <v>26320302.823333334</v>
      </c>
      <c r="T47" s="4">
        <f>AVERAGE(Table33[[#This Row],[Jul]:[Sep]])</f>
        <v>32248690.096666664</v>
      </c>
      <c r="U47" s="4">
        <f>AVERAGE(Table33[[#This Row],[Oct]:[Dec]])</f>
        <v>24994319.609999999</v>
      </c>
      <c r="V47" s="4">
        <f>AVERAGE(Table33[[#This Row],[Jan]:[Jun]])</f>
        <v>24376533.686666667</v>
      </c>
      <c r="W47" s="4">
        <f>AVERAGE(Table33[[#This Row],[Jul]:[Dec]])</f>
        <v>28621504.853333335</v>
      </c>
      <c r="X47" s="4">
        <f>AVERAGE(Table33[[#This Row],[Jan]:[Dec]])</f>
        <v>26499019.270000007</v>
      </c>
      <c r="Y47" s="4">
        <f>SUM(Table33[[#This Row],[Jan]:[Dec]])</f>
        <v>317988231.24000007</v>
      </c>
    </row>
    <row r="48" spans="1:25" x14ac:dyDescent="0.25">
      <c r="A48" s="2" t="s">
        <v>21</v>
      </c>
      <c r="B48" s="2" t="s">
        <v>30</v>
      </c>
      <c r="C48" s="3" t="s">
        <v>19</v>
      </c>
      <c r="D48" s="3">
        <v>2013</v>
      </c>
      <c r="E48" s="2" t="s">
        <v>20</v>
      </c>
      <c r="F48" s="4">
        <v>-8150515</v>
      </c>
      <c r="G48" s="4">
        <v>-8450170</v>
      </c>
      <c r="H48" s="4">
        <v>-14161620</v>
      </c>
      <c r="I48" s="4">
        <v>-11982699</v>
      </c>
      <c r="J48" s="4">
        <v>-14251244</v>
      </c>
      <c r="K48" s="4">
        <v>-9764566</v>
      </c>
      <c r="L48" s="4">
        <v>-13601224</v>
      </c>
      <c r="M48" s="4">
        <v>-16479944</v>
      </c>
      <c r="N48" s="4">
        <v>-15769647</v>
      </c>
      <c r="O48" s="4">
        <v>-11713786</v>
      </c>
      <c r="P48" s="4">
        <v>-13808185</v>
      </c>
      <c r="Q48" s="4">
        <v>-7671352</v>
      </c>
      <c r="R48" s="4">
        <f>AVERAGE(Table33[[#This Row],[Jan]:[Mar]])</f>
        <v>-10254101.666666666</v>
      </c>
      <c r="S48" s="4">
        <f>AVERAGE(Table33[[#This Row],[Apr]:[Jun]])</f>
        <v>-11999503</v>
      </c>
      <c r="T48" s="4">
        <f>AVERAGE(Table33[[#This Row],[Jul]:[Sep]])</f>
        <v>-15283605</v>
      </c>
      <c r="U48" s="4">
        <f>AVERAGE(Table33[[#This Row],[Oct]:[Dec]])</f>
        <v>-11064441</v>
      </c>
      <c r="V48" s="4">
        <f>AVERAGE(Table33[[#This Row],[Jan]:[Jun]])</f>
        <v>-11126802.333333334</v>
      </c>
      <c r="W48" s="4">
        <f>AVERAGE(Table33[[#This Row],[Jul]:[Dec]])</f>
        <v>-13174023</v>
      </c>
      <c r="X48" s="4">
        <f>AVERAGE(Table33[[#This Row],[Jan]:[Dec]])</f>
        <v>-12150412.666666666</v>
      </c>
      <c r="Y48" s="4">
        <f>SUM(Table33[[#This Row],[Jan]:[Dec]])</f>
        <v>-145804952</v>
      </c>
    </row>
    <row r="49" spans="1:25" x14ac:dyDescent="0.25">
      <c r="A49" s="2" t="s">
        <v>22</v>
      </c>
      <c r="B49" s="2" t="s">
        <v>30</v>
      </c>
      <c r="C49" s="3" t="s">
        <v>19</v>
      </c>
      <c r="D49" s="3">
        <v>2013</v>
      </c>
      <c r="E49" s="2" t="s">
        <v>20</v>
      </c>
      <c r="F49" s="4">
        <v>-918940</v>
      </c>
      <c r="G49" s="4">
        <v>-807370</v>
      </c>
      <c r="H49" s="4">
        <v>-1441691</v>
      </c>
      <c r="I49" s="4">
        <v>-1189856</v>
      </c>
      <c r="J49" s="4">
        <v>-1441481</v>
      </c>
      <c r="K49" s="4">
        <v>-992324</v>
      </c>
      <c r="L49" s="4">
        <v>-1184148</v>
      </c>
      <c r="M49" s="4">
        <v>-1395247</v>
      </c>
      <c r="N49" s="4">
        <v>-1624531</v>
      </c>
      <c r="O49" s="4">
        <v>-1309585</v>
      </c>
      <c r="P49" s="4">
        <v>-1271473</v>
      </c>
      <c r="Q49" s="4">
        <v>-888159</v>
      </c>
      <c r="R49" s="4">
        <f>AVERAGE(Table33[[#This Row],[Jan]:[Mar]])</f>
        <v>-1056000.3333333333</v>
      </c>
      <c r="S49" s="4">
        <f>AVERAGE(Table33[[#This Row],[Apr]:[Jun]])</f>
        <v>-1207887</v>
      </c>
      <c r="T49" s="4">
        <f>AVERAGE(Table33[[#This Row],[Jul]:[Sep]])</f>
        <v>-1401308.6666666667</v>
      </c>
      <c r="U49" s="4">
        <f>AVERAGE(Table33[[#This Row],[Oct]:[Dec]])</f>
        <v>-1156405.6666666667</v>
      </c>
      <c r="V49" s="4">
        <f>AVERAGE(Table33[[#This Row],[Jan]:[Jun]])</f>
        <v>-1131943.6666666667</v>
      </c>
      <c r="W49" s="4">
        <f>AVERAGE(Table33[[#This Row],[Jul]:[Dec]])</f>
        <v>-1278857.1666666667</v>
      </c>
      <c r="X49" s="4">
        <f>AVERAGE(Table33[[#This Row],[Jan]:[Dec]])</f>
        <v>-1205400.4166666667</v>
      </c>
      <c r="Y49" s="4">
        <f>SUM(Table33[[#This Row],[Jan]:[Dec]])</f>
        <v>-14464805</v>
      </c>
    </row>
    <row r="50" spans="1:25" x14ac:dyDescent="0.25">
      <c r="A50" s="2" t="s">
        <v>23</v>
      </c>
      <c r="B50" s="2" t="s">
        <v>30</v>
      </c>
      <c r="C50" s="3" t="s">
        <v>19</v>
      </c>
      <c r="D50" s="3">
        <v>2013</v>
      </c>
      <c r="E50" s="2" t="s">
        <v>20</v>
      </c>
      <c r="F50" s="4">
        <v>-1978540</v>
      </c>
      <c r="G50" s="4">
        <v>-2042733</v>
      </c>
      <c r="H50" s="4">
        <v>-3640742</v>
      </c>
      <c r="I50" s="4">
        <v>-3022060</v>
      </c>
      <c r="J50" s="4">
        <v>-3103005</v>
      </c>
      <c r="K50" s="4">
        <v>-2469981</v>
      </c>
      <c r="L50" s="4">
        <v>-3153289</v>
      </c>
      <c r="M50" s="4">
        <v>-3620396</v>
      </c>
      <c r="N50" s="4">
        <v>-4017528</v>
      </c>
      <c r="O50" s="4">
        <v>-2657392</v>
      </c>
      <c r="P50" s="4">
        <v>-3428688</v>
      </c>
      <c r="Q50" s="4">
        <v>-2234769</v>
      </c>
      <c r="R50" s="4">
        <f>AVERAGE(Table33[[#This Row],[Jan]:[Mar]])</f>
        <v>-2554005</v>
      </c>
      <c r="S50" s="4">
        <f>AVERAGE(Table33[[#This Row],[Apr]:[Jun]])</f>
        <v>-2865015.3333333335</v>
      </c>
      <c r="T50" s="4">
        <f>AVERAGE(Table33[[#This Row],[Jul]:[Sep]])</f>
        <v>-3597071</v>
      </c>
      <c r="U50" s="4">
        <f>AVERAGE(Table33[[#This Row],[Oct]:[Dec]])</f>
        <v>-2773616.3333333335</v>
      </c>
      <c r="V50" s="4">
        <f>AVERAGE(Table33[[#This Row],[Jan]:[Jun]])</f>
        <v>-2709510.1666666665</v>
      </c>
      <c r="W50" s="4">
        <f>AVERAGE(Table33[[#This Row],[Jul]:[Dec]])</f>
        <v>-3185343.6666666665</v>
      </c>
      <c r="X50" s="4">
        <f>AVERAGE(Table33[[#This Row],[Jan]:[Dec]])</f>
        <v>-2947426.9166666665</v>
      </c>
      <c r="Y50" s="4">
        <f>SUM(Table33[[#This Row],[Jan]:[Dec]])</f>
        <v>-35369123</v>
      </c>
    </row>
    <row r="51" spans="1:25" x14ac:dyDescent="0.25">
      <c r="A51" s="2" t="s">
        <v>24</v>
      </c>
      <c r="B51" s="2" t="s">
        <v>30</v>
      </c>
      <c r="C51" s="3" t="s">
        <v>19</v>
      </c>
      <c r="D51" s="3">
        <v>2013</v>
      </c>
      <c r="E51" s="2" t="s">
        <v>20</v>
      </c>
      <c r="F51" s="4">
        <v>-226737</v>
      </c>
      <c r="G51" s="4">
        <v>-177057</v>
      </c>
      <c r="H51" s="4">
        <v>-348448</v>
      </c>
      <c r="I51" s="4">
        <v>-348912</v>
      </c>
      <c r="J51" s="4">
        <v>-340324</v>
      </c>
      <c r="K51" s="4">
        <v>-233884</v>
      </c>
      <c r="L51" s="4">
        <v>-339323</v>
      </c>
      <c r="M51" s="4">
        <v>-346782</v>
      </c>
      <c r="N51" s="4">
        <v>-416320</v>
      </c>
      <c r="O51" s="4">
        <v>-265196</v>
      </c>
      <c r="P51" s="4">
        <v>-350713</v>
      </c>
      <c r="Q51" s="4">
        <v>-191961</v>
      </c>
      <c r="R51" s="4">
        <f>AVERAGE(Table33[[#This Row],[Jan]:[Mar]])</f>
        <v>-250747.33333333334</v>
      </c>
      <c r="S51" s="4">
        <f>AVERAGE(Table33[[#This Row],[Apr]:[Jun]])</f>
        <v>-307706.66666666669</v>
      </c>
      <c r="T51" s="4">
        <f>AVERAGE(Table33[[#This Row],[Jul]:[Sep]])</f>
        <v>-367475</v>
      </c>
      <c r="U51" s="4">
        <f>AVERAGE(Table33[[#This Row],[Oct]:[Dec]])</f>
        <v>-269290</v>
      </c>
      <c r="V51" s="4">
        <f>AVERAGE(Table33[[#This Row],[Jan]:[Jun]])</f>
        <v>-279227</v>
      </c>
      <c r="W51" s="4">
        <f>AVERAGE(Table33[[#This Row],[Jul]:[Dec]])</f>
        <v>-318382.5</v>
      </c>
      <c r="X51" s="4">
        <f>AVERAGE(Table33[[#This Row],[Jan]:[Dec]])</f>
        <v>-298804.75</v>
      </c>
      <c r="Y51" s="4">
        <f>SUM(Table33[[#This Row],[Jan]:[Dec]])</f>
        <v>-3585657</v>
      </c>
    </row>
    <row r="52" spans="1:25" x14ac:dyDescent="0.25">
      <c r="A52" s="2" t="s">
        <v>25</v>
      </c>
      <c r="B52" s="2" t="s">
        <v>30</v>
      </c>
      <c r="C52" s="3" t="s">
        <v>19</v>
      </c>
      <c r="D52" s="3">
        <v>2013</v>
      </c>
      <c r="E52" s="2" t="s">
        <v>20</v>
      </c>
      <c r="F52" s="4">
        <v>-864114</v>
      </c>
      <c r="G52" s="4">
        <v>-798924</v>
      </c>
      <c r="H52" s="4">
        <v>-1397111</v>
      </c>
      <c r="I52" s="4">
        <v>-1424616</v>
      </c>
      <c r="J52" s="4">
        <v>-1408363</v>
      </c>
      <c r="K52" s="4">
        <v>-988295</v>
      </c>
      <c r="L52" s="4">
        <v>-1420613</v>
      </c>
      <c r="M52" s="4">
        <v>-1550303</v>
      </c>
      <c r="N52" s="4">
        <v>-1530986</v>
      </c>
      <c r="O52" s="4">
        <v>-1291985</v>
      </c>
      <c r="P52" s="4">
        <v>-1244998</v>
      </c>
      <c r="Q52" s="4">
        <v>-880628</v>
      </c>
      <c r="R52" s="4">
        <f>AVERAGE(Table33[[#This Row],[Jan]:[Mar]])</f>
        <v>-1020049.6666666666</v>
      </c>
      <c r="S52" s="4">
        <f>AVERAGE(Table33[[#This Row],[Apr]:[Jun]])</f>
        <v>-1273758</v>
      </c>
      <c r="T52" s="4">
        <f>AVERAGE(Table33[[#This Row],[Jul]:[Sep]])</f>
        <v>-1500634</v>
      </c>
      <c r="U52" s="4">
        <f>AVERAGE(Table33[[#This Row],[Oct]:[Dec]])</f>
        <v>-1139203.6666666667</v>
      </c>
      <c r="V52" s="4">
        <f>AVERAGE(Table33[[#This Row],[Jan]:[Jun]])</f>
        <v>-1146903.8333333333</v>
      </c>
      <c r="W52" s="4">
        <f>AVERAGE(Table33[[#This Row],[Jul]:[Dec]])</f>
        <v>-1319918.8333333333</v>
      </c>
      <c r="X52" s="4">
        <f>AVERAGE(Table33[[#This Row],[Jan]:[Dec]])</f>
        <v>-1233411.3333333333</v>
      </c>
      <c r="Y52" s="4">
        <f>SUM(Table33[[#This Row],[Jan]:[Dec]])</f>
        <v>-14800936</v>
      </c>
    </row>
    <row r="53" spans="1:25" x14ac:dyDescent="0.25">
      <c r="A53" s="2" t="s">
        <v>26</v>
      </c>
      <c r="B53" s="2" t="s">
        <v>30</v>
      </c>
      <c r="C53" s="3" t="s">
        <v>19</v>
      </c>
      <c r="D53" s="3">
        <v>2013</v>
      </c>
      <c r="E53" s="2" t="s">
        <v>20</v>
      </c>
      <c r="F53" s="4">
        <v>-985386</v>
      </c>
      <c r="G53" s="4">
        <v>-1024168</v>
      </c>
      <c r="H53" s="4">
        <v>-1624588</v>
      </c>
      <c r="I53" s="4">
        <v>-1566421</v>
      </c>
      <c r="J53" s="4">
        <v>-1513745</v>
      </c>
      <c r="K53" s="4">
        <v>-1168867</v>
      </c>
      <c r="L53" s="4">
        <v>-1433907</v>
      </c>
      <c r="M53" s="4">
        <v>-1760511</v>
      </c>
      <c r="N53" s="4">
        <v>-1764055</v>
      </c>
      <c r="O53" s="4">
        <v>-1576381</v>
      </c>
      <c r="P53" s="4">
        <v>-1568287</v>
      </c>
      <c r="Q53" s="4">
        <v>-1109268</v>
      </c>
      <c r="R53" s="4">
        <f>AVERAGE(Table33[[#This Row],[Jan]:[Mar]])</f>
        <v>-1211380.6666666667</v>
      </c>
      <c r="S53" s="4">
        <f>AVERAGE(Table33[[#This Row],[Apr]:[Jun]])</f>
        <v>-1416344.3333333333</v>
      </c>
      <c r="T53" s="4">
        <f>AVERAGE(Table33[[#This Row],[Jul]:[Sep]])</f>
        <v>-1652824.3333333333</v>
      </c>
      <c r="U53" s="4">
        <f>AVERAGE(Table33[[#This Row],[Oct]:[Dec]])</f>
        <v>-1417978.6666666667</v>
      </c>
      <c r="V53" s="4">
        <f>AVERAGE(Table33[[#This Row],[Jan]:[Jun]])</f>
        <v>-1313862.5</v>
      </c>
      <c r="W53" s="4">
        <f>AVERAGE(Table33[[#This Row],[Jul]:[Dec]])</f>
        <v>-1535401.5</v>
      </c>
      <c r="X53" s="4">
        <f>AVERAGE(Table33[[#This Row],[Jan]:[Dec]])</f>
        <v>-1424632</v>
      </c>
      <c r="Y53" s="4">
        <f>SUM(Table33[[#This Row],[Jan]:[Dec]])</f>
        <v>-17095584</v>
      </c>
    </row>
    <row r="54" spans="1:25" x14ac:dyDescent="0.25">
      <c r="A54" s="2" t="s">
        <v>27</v>
      </c>
      <c r="B54" s="2" t="s">
        <v>30</v>
      </c>
      <c r="C54" s="3" t="s">
        <v>19</v>
      </c>
      <c r="D54" s="3">
        <v>2013</v>
      </c>
      <c r="E54" s="2" t="s">
        <v>20</v>
      </c>
      <c r="F54" s="4">
        <v>-1643593</v>
      </c>
      <c r="G54" s="4">
        <v>-1410736</v>
      </c>
      <c r="H54" s="4">
        <v>-2420767</v>
      </c>
      <c r="I54" s="4">
        <v>-2153538</v>
      </c>
      <c r="J54" s="4">
        <v>-2533689</v>
      </c>
      <c r="K54" s="4">
        <v>-1741008</v>
      </c>
      <c r="L54" s="4">
        <v>-2146318</v>
      </c>
      <c r="M54" s="4">
        <v>-2517357</v>
      </c>
      <c r="N54" s="4">
        <v>-2704417</v>
      </c>
      <c r="O54" s="4">
        <v>-2028595</v>
      </c>
      <c r="P54" s="4">
        <v>-2603838</v>
      </c>
      <c r="Q54" s="4">
        <v>-1295382</v>
      </c>
      <c r="R54" s="4">
        <f>AVERAGE(Table33[[#This Row],[Jan]:[Mar]])</f>
        <v>-1825032</v>
      </c>
      <c r="S54" s="4">
        <f>AVERAGE(Table33[[#This Row],[Apr]:[Jun]])</f>
        <v>-2142745</v>
      </c>
      <c r="T54" s="4">
        <f>AVERAGE(Table33[[#This Row],[Jul]:[Sep]])</f>
        <v>-2456030.6666666665</v>
      </c>
      <c r="U54" s="4">
        <f>AVERAGE(Table33[[#This Row],[Oct]:[Dec]])</f>
        <v>-1975938.3333333333</v>
      </c>
      <c r="V54" s="4">
        <f>AVERAGE(Table33[[#This Row],[Jan]:[Jun]])</f>
        <v>-1983888.5</v>
      </c>
      <c r="W54" s="4">
        <f>AVERAGE(Table33[[#This Row],[Jul]:[Dec]])</f>
        <v>-2215984.5</v>
      </c>
      <c r="X54" s="4">
        <f>AVERAGE(Table33[[#This Row],[Jan]:[Dec]])</f>
        <v>-2099936.5</v>
      </c>
      <c r="Y54" s="4">
        <f>SUM(Table33[[#This Row],[Jan]:[Dec]])</f>
        <v>-25199238</v>
      </c>
    </row>
    <row r="55" spans="1:25" x14ac:dyDescent="0.25">
      <c r="A55" s="2" t="s">
        <v>28</v>
      </c>
      <c r="B55" s="2" t="s">
        <v>30</v>
      </c>
      <c r="C55" s="3" t="s">
        <v>19</v>
      </c>
      <c r="D55" s="3">
        <v>2013</v>
      </c>
      <c r="E55" s="2" t="s">
        <v>20</v>
      </c>
      <c r="F55" s="4">
        <v>-448703</v>
      </c>
      <c r="G55" s="4">
        <v>-383620</v>
      </c>
      <c r="H55" s="4">
        <v>-615643</v>
      </c>
      <c r="I55" s="4">
        <v>-713736</v>
      </c>
      <c r="J55" s="4">
        <v>-716076</v>
      </c>
      <c r="K55" s="4">
        <v>-430361</v>
      </c>
      <c r="L55" s="4">
        <v>-707885</v>
      </c>
      <c r="M55" s="4">
        <v>-733111</v>
      </c>
      <c r="N55" s="4">
        <v>-799880</v>
      </c>
      <c r="O55" s="4">
        <v>-586058</v>
      </c>
      <c r="P55" s="4">
        <v>-621736</v>
      </c>
      <c r="Q55" s="4">
        <v>-422427</v>
      </c>
      <c r="R55" s="4">
        <f>AVERAGE(Table33[[#This Row],[Jan]:[Mar]])</f>
        <v>-482655.33333333331</v>
      </c>
      <c r="S55" s="4">
        <f>AVERAGE(Table33[[#This Row],[Apr]:[Jun]])</f>
        <v>-620057.66666666663</v>
      </c>
      <c r="T55" s="4">
        <f>AVERAGE(Table33[[#This Row],[Jul]:[Sep]])</f>
        <v>-746958.66666666663</v>
      </c>
      <c r="U55" s="4">
        <f>AVERAGE(Table33[[#This Row],[Oct]:[Dec]])</f>
        <v>-543407</v>
      </c>
      <c r="V55" s="4">
        <f>AVERAGE(Table33[[#This Row],[Jan]:[Jun]])</f>
        <v>-551356.5</v>
      </c>
      <c r="W55" s="4">
        <f>AVERAGE(Table33[[#This Row],[Jul]:[Dec]])</f>
        <v>-645182.83333333337</v>
      </c>
      <c r="X55" s="4">
        <f>AVERAGE(Table33[[#This Row],[Jan]:[Dec]])</f>
        <v>-598269.66666666663</v>
      </c>
      <c r="Y55" s="4">
        <f>SUM(Table33[[#This Row],[Jan]:[Dec]])</f>
        <v>-7179236</v>
      </c>
    </row>
    <row r="56" spans="1:25" x14ac:dyDescent="0.25">
      <c r="A56" s="2" t="s">
        <v>17</v>
      </c>
      <c r="B56" s="2" t="s">
        <v>18</v>
      </c>
      <c r="C56" s="3" t="s">
        <v>19</v>
      </c>
      <c r="D56" s="3">
        <v>2014</v>
      </c>
      <c r="E56" s="2" t="s">
        <v>20</v>
      </c>
      <c r="F56" s="4">
        <v>73003216</v>
      </c>
      <c r="G56" s="4">
        <v>67583964</v>
      </c>
      <c r="H56" s="4">
        <v>96747422</v>
      </c>
      <c r="I56" s="4">
        <v>54707115</v>
      </c>
      <c r="J56" s="4">
        <v>53295086</v>
      </c>
      <c r="K56" s="4">
        <v>73831265</v>
      </c>
      <c r="L56" s="4">
        <v>60633129</v>
      </c>
      <c r="M56" s="4">
        <v>67453237</v>
      </c>
      <c r="N56" s="4">
        <v>98780894</v>
      </c>
      <c r="O56" s="4">
        <v>52687090</v>
      </c>
      <c r="P56" s="4">
        <v>71258255</v>
      </c>
      <c r="Q56" s="4">
        <v>83507400</v>
      </c>
      <c r="R56" s="4">
        <f>AVERAGE(Table33[[#This Row],[Jan]:[Mar]])</f>
        <v>79111534</v>
      </c>
      <c r="S56" s="4">
        <f>AVERAGE(Table33[[#This Row],[Apr]:[Jun]])</f>
        <v>60611155.333333336</v>
      </c>
      <c r="T56" s="4">
        <f>AVERAGE(Table33[[#This Row],[Jul]:[Sep]])</f>
        <v>75622420</v>
      </c>
      <c r="U56" s="4">
        <f>AVERAGE(Table33[[#This Row],[Oct]:[Dec]])</f>
        <v>69150915</v>
      </c>
      <c r="V56" s="4">
        <f>AVERAGE(Table33[[#This Row],[Jan]:[Jun]])</f>
        <v>69861344.666666672</v>
      </c>
      <c r="W56" s="4">
        <f>AVERAGE(Table33[[#This Row],[Jul]:[Dec]])</f>
        <v>72386667.5</v>
      </c>
      <c r="X56" s="4">
        <f>AVERAGE(Table33[[#This Row],[Jan]:[Dec]])</f>
        <v>71124006.083333328</v>
      </c>
      <c r="Y56" s="4">
        <f>SUM(Table33[[#This Row],[Jan]:[Dec]])</f>
        <v>853488073</v>
      </c>
    </row>
    <row r="57" spans="1:25" x14ac:dyDescent="0.25">
      <c r="A57" s="2" t="s">
        <v>21</v>
      </c>
      <c r="B57" s="2" t="s">
        <v>18</v>
      </c>
      <c r="C57" s="3" t="s">
        <v>19</v>
      </c>
      <c r="D57" s="3">
        <v>2014</v>
      </c>
      <c r="E57" s="2" t="s">
        <v>20</v>
      </c>
      <c r="F57" s="4">
        <v>-35434154</v>
      </c>
      <c r="G57" s="4">
        <v>-33276599</v>
      </c>
      <c r="H57" s="4">
        <v>-46411721</v>
      </c>
      <c r="I57" s="4">
        <v>-25228351</v>
      </c>
      <c r="J57" s="4">
        <v>-24803966</v>
      </c>
      <c r="K57" s="4">
        <v>-34794166</v>
      </c>
      <c r="L57" s="4">
        <v>-25081587</v>
      </c>
      <c r="M57" s="4">
        <v>-32657990</v>
      </c>
      <c r="N57" s="4">
        <v>-47301412</v>
      </c>
      <c r="O57" s="4">
        <v>-23190677</v>
      </c>
      <c r="P57" s="4">
        <v>-33853415</v>
      </c>
      <c r="Q57" s="4">
        <v>-41071028</v>
      </c>
      <c r="R57" s="4">
        <f>AVERAGE(Table33[[#This Row],[Jan]:[Mar]])</f>
        <v>-38374158</v>
      </c>
      <c r="S57" s="4">
        <f>AVERAGE(Table33[[#This Row],[Apr]:[Jun]])</f>
        <v>-28275494.333333332</v>
      </c>
      <c r="T57" s="4">
        <f>AVERAGE(Table33[[#This Row],[Jul]:[Sep]])</f>
        <v>-35013663</v>
      </c>
      <c r="U57" s="4">
        <f>AVERAGE(Table33[[#This Row],[Oct]:[Dec]])</f>
        <v>-32705040</v>
      </c>
      <c r="V57" s="4">
        <f>AVERAGE(Table33[[#This Row],[Jan]:[Jun]])</f>
        <v>-33324826.166666668</v>
      </c>
      <c r="W57" s="4">
        <f>AVERAGE(Table33[[#This Row],[Jul]:[Dec]])</f>
        <v>-33859351.5</v>
      </c>
      <c r="X57" s="4">
        <f>AVERAGE(Table33[[#This Row],[Jan]:[Dec]])</f>
        <v>-33592088.833333336</v>
      </c>
      <c r="Y57" s="4">
        <f>SUM(Table33[[#This Row],[Jan]:[Dec]])</f>
        <v>-403105066</v>
      </c>
    </row>
    <row r="58" spans="1:25" x14ac:dyDescent="0.25">
      <c r="A58" s="2" t="s">
        <v>22</v>
      </c>
      <c r="B58" s="2" t="s">
        <v>18</v>
      </c>
      <c r="C58" s="3" t="s">
        <v>19</v>
      </c>
      <c r="D58" s="3">
        <v>2014</v>
      </c>
      <c r="E58" s="2" t="s">
        <v>20</v>
      </c>
      <c r="F58" s="4">
        <v>-3225544</v>
      </c>
      <c r="G58" s="4">
        <v>-3006614</v>
      </c>
      <c r="H58" s="4">
        <v>-4716518</v>
      </c>
      <c r="I58" s="4">
        <v>-2637046</v>
      </c>
      <c r="J58" s="4">
        <v>-2192406</v>
      </c>
      <c r="K58" s="4">
        <v>-3440909</v>
      </c>
      <c r="L58" s="4">
        <v>-2564854</v>
      </c>
      <c r="M58" s="4">
        <v>-3195750</v>
      </c>
      <c r="N58" s="4">
        <v>-4621559</v>
      </c>
      <c r="O58" s="4">
        <v>-2594599</v>
      </c>
      <c r="P58" s="4">
        <v>-3474868</v>
      </c>
      <c r="Q58" s="4">
        <v>-3954659</v>
      </c>
      <c r="R58" s="4">
        <f>AVERAGE(Table33[[#This Row],[Jan]:[Mar]])</f>
        <v>-3649558.6666666665</v>
      </c>
      <c r="S58" s="4">
        <f>AVERAGE(Table33[[#This Row],[Apr]:[Jun]])</f>
        <v>-2756787</v>
      </c>
      <c r="T58" s="4">
        <f>AVERAGE(Table33[[#This Row],[Jul]:[Sep]])</f>
        <v>-3460721</v>
      </c>
      <c r="U58" s="4">
        <f>AVERAGE(Table33[[#This Row],[Oct]:[Dec]])</f>
        <v>-3341375.3333333335</v>
      </c>
      <c r="V58" s="4">
        <f>AVERAGE(Table33[[#This Row],[Jan]:[Jun]])</f>
        <v>-3203172.8333333335</v>
      </c>
      <c r="W58" s="4">
        <f>AVERAGE(Table33[[#This Row],[Jul]:[Dec]])</f>
        <v>-3401048.1666666665</v>
      </c>
      <c r="X58" s="4">
        <f>AVERAGE(Table33[[#This Row],[Jan]:[Dec]])</f>
        <v>-3302110.5</v>
      </c>
      <c r="Y58" s="4">
        <f>SUM(Table33[[#This Row],[Jan]:[Dec]])</f>
        <v>-39625326</v>
      </c>
    </row>
    <row r="59" spans="1:25" x14ac:dyDescent="0.25">
      <c r="A59" s="2" t="s">
        <v>23</v>
      </c>
      <c r="B59" s="2" t="s">
        <v>18</v>
      </c>
      <c r="C59" s="3" t="s">
        <v>19</v>
      </c>
      <c r="D59" s="3">
        <v>2014</v>
      </c>
      <c r="E59" s="2" t="s">
        <v>20</v>
      </c>
      <c r="F59" s="4">
        <v>-8214482</v>
      </c>
      <c r="G59" s="4">
        <v>-6991832</v>
      </c>
      <c r="H59" s="4">
        <v>-9881604</v>
      </c>
      <c r="I59" s="4">
        <v>-6021642</v>
      </c>
      <c r="J59" s="4">
        <v>-5967905</v>
      </c>
      <c r="K59" s="4">
        <v>-8792535</v>
      </c>
      <c r="L59" s="4">
        <v>-6362428</v>
      </c>
      <c r="M59" s="4">
        <v>-7854754</v>
      </c>
      <c r="N59" s="4">
        <v>-10736101</v>
      </c>
      <c r="O59" s="4">
        <v>-6185030</v>
      </c>
      <c r="P59" s="4">
        <v>-8422442</v>
      </c>
      <c r="Q59" s="4">
        <v>-8853593</v>
      </c>
      <c r="R59" s="4">
        <f>AVERAGE(Table33[[#This Row],[Jan]:[Mar]])</f>
        <v>-8362639.333333333</v>
      </c>
      <c r="S59" s="4">
        <f>AVERAGE(Table33[[#This Row],[Apr]:[Jun]])</f>
        <v>-6927360.666666667</v>
      </c>
      <c r="T59" s="4">
        <f>AVERAGE(Table33[[#This Row],[Jul]:[Sep]])</f>
        <v>-8317761</v>
      </c>
      <c r="U59" s="4">
        <f>AVERAGE(Table33[[#This Row],[Oct]:[Dec]])</f>
        <v>-7820355</v>
      </c>
      <c r="V59" s="4">
        <f>AVERAGE(Table33[[#This Row],[Jan]:[Jun]])</f>
        <v>-7645000</v>
      </c>
      <c r="W59" s="4">
        <f>AVERAGE(Table33[[#This Row],[Jul]:[Dec]])</f>
        <v>-8069058</v>
      </c>
      <c r="X59" s="4">
        <f>AVERAGE(Table33[[#This Row],[Jan]:[Dec]])</f>
        <v>-7857029</v>
      </c>
      <c r="Y59" s="4">
        <f>SUM(Table33[[#This Row],[Jan]:[Dec]])</f>
        <v>-94284348</v>
      </c>
    </row>
    <row r="60" spans="1:25" x14ac:dyDescent="0.25">
      <c r="A60" s="2" t="s">
        <v>24</v>
      </c>
      <c r="B60" s="2" t="s">
        <v>18</v>
      </c>
      <c r="C60" s="3" t="s">
        <v>19</v>
      </c>
      <c r="D60" s="3">
        <v>2014</v>
      </c>
      <c r="E60" s="2" t="s">
        <v>20</v>
      </c>
      <c r="F60" s="4">
        <v>-812381</v>
      </c>
      <c r="G60" s="4">
        <v>-823867</v>
      </c>
      <c r="H60" s="4">
        <v>-1084164</v>
      </c>
      <c r="I60" s="4">
        <v>-547555</v>
      </c>
      <c r="J60" s="4">
        <v>-657107</v>
      </c>
      <c r="K60" s="4">
        <v>-785991</v>
      </c>
      <c r="L60" s="4">
        <v>-693944</v>
      </c>
      <c r="M60" s="4">
        <v>-790029</v>
      </c>
      <c r="N60" s="4">
        <v>-1063936</v>
      </c>
      <c r="O60" s="4">
        <v>-528306</v>
      </c>
      <c r="P60" s="4">
        <v>-837702</v>
      </c>
      <c r="Q60" s="4">
        <v>-949150</v>
      </c>
      <c r="R60" s="4">
        <f>AVERAGE(Table33[[#This Row],[Jan]:[Mar]])</f>
        <v>-906804</v>
      </c>
      <c r="S60" s="4">
        <f>AVERAGE(Table33[[#This Row],[Apr]:[Jun]])</f>
        <v>-663551</v>
      </c>
      <c r="T60" s="4">
        <f>AVERAGE(Table33[[#This Row],[Jul]:[Sep]])</f>
        <v>-849303</v>
      </c>
      <c r="U60" s="4">
        <f>AVERAGE(Table33[[#This Row],[Oct]:[Dec]])</f>
        <v>-771719.33333333337</v>
      </c>
      <c r="V60" s="4">
        <f>AVERAGE(Table33[[#This Row],[Jan]:[Jun]])</f>
        <v>-785177.5</v>
      </c>
      <c r="W60" s="4">
        <f>AVERAGE(Table33[[#This Row],[Jul]:[Dec]])</f>
        <v>-810511.16666666663</v>
      </c>
      <c r="X60" s="4">
        <f>AVERAGE(Table33[[#This Row],[Jan]:[Dec]])</f>
        <v>-797844.33333333337</v>
      </c>
      <c r="Y60" s="4">
        <f>SUM(Table33[[#This Row],[Jan]:[Dec]])</f>
        <v>-9574132</v>
      </c>
    </row>
    <row r="61" spans="1:25" x14ac:dyDescent="0.25">
      <c r="A61" s="2" t="s">
        <v>25</v>
      </c>
      <c r="B61" s="2" t="s">
        <v>18</v>
      </c>
      <c r="C61" s="3" t="s">
        <v>19</v>
      </c>
      <c r="D61" s="3">
        <v>2014</v>
      </c>
      <c r="E61" s="2" t="s">
        <v>20</v>
      </c>
      <c r="F61" s="4">
        <v>-3200785</v>
      </c>
      <c r="G61" s="4">
        <v>-3236733</v>
      </c>
      <c r="H61" s="4">
        <v>-4576715</v>
      </c>
      <c r="I61" s="4">
        <v>-2677342</v>
      </c>
      <c r="J61" s="4">
        <v>-2564086</v>
      </c>
      <c r="K61" s="4">
        <v>-3201135</v>
      </c>
      <c r="L61" s="4">
        <v>-2673923</v>
      </c>
      <c r="M61" s="4">
        <v>-2759863</v>
      </c>
      <c r="N61" s="4">
        <v>-4136323</v>
      </c>
      <c r="O61" s="4">
        <v>-2161622</v>
      </c>
      <c r="P61" s="4">
        <v>-2908571</v>
      </c>
      <c r="Q61" s="4">
        <v>-3459881</v>
      </c>
      <c r="R61" s="4">
        <f>AVERAGE(Table33[[#This Row],[Jan]:[Mar]])</f>
        <v>-3671411</v>
      </c>
      <c r="S61" s="4">
        <f>AVERAGE(Table33[[#This Row],[Apr]:[Jun]])</f>
        <v>-2814187.6666666665</v>
      </c>
      <c r="T61" s="4">
        <f>AVERAGE(Table33[[#This Row],[Jul]:[Sep]])</f>
        <v>-3190036.3333333335</v>
      </c>
      <c r="U61" s="4">
        <f>AVERAGE(Table33[[#This Row],[Oct]:[Dec]])</f>
        <v>-2843358</v>
      </c>
      <c r="V61" s="4">
        <f>AVERAGE(Table33[[#This Row],[Jan]:[Jun]])</f>
        <v>-3242799.3333333335</v>
      </c>
      <c r="W61" s="4">
        <f>AVERAGE(Table33[[#This Row],[Jul]:[Dec]])</f>
        <v>-3016697.1666666665</v>
      </c>
      <c r="X61" s="4">
        <f>AVERAGE(Table33[[#This Row],[Jan]:[Dec]])</f>
        <v>-3129748.25</v>
      </c>
      <c r="Y61" s="4">
        <f>SUM(Table33[[#This Row],[Jan]:[Dec]])</f>
        <v>-37556979</v>
      </c>
    </row>
    <row r="62" spans="1:25" x14ac:dyDescent="0.25">
      <c r="A62" s="2" t="s">
        <v>26</v>
      </c>
      <c r="B62" s="2" t="s">
        <v>18</v>
      </c>
      <c r="C62" s="3" t="s">
        <v>19</v>
      </c>
      <c r="D62" s="3">
        <v>2014</v>
      </c>
      <c r="E62" s="2" t="s">
        <v>20</v>
      </c>
      <c r="F62" s="4">
        <v>-4510094</v>
      </c>
      <c r="G62" s="4">
        <v>-4148358</v>
      </c>
      <c r="H62" s="4">
        <v>-5977214</v>
      </c>
      <c r="I62" s="4">
        <v>-2757866</v>
      </c>
      <c r="J62" s="4">
        <v>-2721806</v>
      </c>
      <c r="K62" s="4">
        <v>-3827683</v>
      </c>
      <c r="L62" s="4">
        <v>-3316938</v>
      </c>
      <c r="M62" s="4">
        <v>-3803865</v>
      </c>
      <c r="N62" s="4">
        <v>-5738434</v>
      </c>
      <c r="O62" s="4">
        <v>-3196559</v>
      </c>
      <c r="P62" s="4">
        <v>-3787807</v>
      </c>
      <c r="Q62" s="4">
        <v>-4251787</v>
      </c>
      <c r="R62" s="4">
        <f>AVERAGE(Table33[[#This Row],[Jan]:[Mar]])</f>
        <v>-4878555.333333333</v>
      </c>
      <c r="S62" s="4">
        <f>AVERAGE(Table33[[#This Row],[Apr]:[Jun]])</f>
        <v>-3102451.6666666665</v>
      </c>
      <c r="T62" s="4">
        <f>AVERAGE(Table33[[#This Row],[Jul]:[Sep]])</f>
        <v>-4286412.333333333</v>
      </c>
      <c r="U62" s="4">
        <f>AVERAGE(Table33[[#This Row],[Oct]:[Dec]])</f>
        <v>-3745384.3333333335</v>
      </c>
      <c r="V62" s="4">
        <f>AVERAGE(Table33[[#This Row],[Jan]:[Jun]])</f>
        <v>-3990503.5</v>
      </c>
      <c r="W62" s="4">
        <f>AVERAGE(Table33[[#This Row],[Jul]:[Dec]])</f>
        <v>-4015898.3333333335</v>
      </c>
      <c r="X62" s="4">
        <f>AVERAGE(Table33[[#This Row],[Jan]:[Dec]])</f>
        <v>-4003200.9166666665</v>
      </c>
      <c r="Y62" s="4">
        <f>SUM(Table33[[#This Row],[Jan]:[Dec]])</f>
        <v>-48038411</v>
      </c>
    </row>
    <row r="63" spans="1:25" x14ac:dyDescent="0.25">
      <c r="A63" s="2" t="s">
        <v>27</v>
      </c>
      <c r="B63" s="2" t="s">
        <v>18</v>
      </c>
      <c r="C63" s="3" t="s">
        <v>19</v>
      </c>
      <c r="D63" s="3">
        <v>2014</v>
      </c>
      <c r="E63" s="2" t="s">
        <v>20</v>
      </c>
      <c r="F63" s="4">
        <v>-5157077</v>
      </c>
      <c r="G63" s="4">
        <v>-4893590</v>
      </c>
      <c r="H63" s="4">
        <v>-7177731</v>
      </c>
      <c r="I63" s="4">
        <v>-4525995</v>
      </c>
      <c r="J63" s="4">
        <v>-3788018</v>
      </c>
      <c r="K63" s="4">
        <v>-5727447</v>
      </c>
      <c r="L63" s="4">
        <v>-5302649</v>
      </c>
      <c r="M63" s="4">
        <v>-5621094</v>
      </c>
      <c r="N63" s="4">
        <v>-7901949</v>
      </c>
      <c r="O63" s="4">
        <v>-4053787</v>
      </c>
      <c r="P63" s="4">
        <v>-5484871</v>
      </c>
      <c r="Q63" s="4">
        <v>-5860902</v>
      </c>
      <c r="R63" s="4">
        <f>AVERAGE(Table33[[#This Row],[Jan]:[Mar]])</f>
        <v>-5742799.333333333</v>
      </c>
      <c r="S63" s="4">
        <f>AVERAGE(Table33[[#This Row],[Apr]:[Jun]])</f>
        <v>-4680486.666666667</v>
      </c>
      <c r="T63" s="4">
        <f>AVERAGE(Table33[[#This Row],[Jul]:[Sep]])</f>
        <v>-6275230.666666667</v>
      </c>
      <c r="U63" s="4">
        <f>AVERAGE(Table33[[#This Row],[Oct]:[Dec]])</f>
        <v>-5133186.666666667</v>
      </c>
      <c r="V63" s="4">
        <f>AVERAGE(Table33[[#This Row],[Jan]:[Jun]])</f>
        <v>-5211643</v>
      </c>
      <c r="W63" s="4">
        <f>AVERAGE(Table33[[#This Row],[Jul]:[Dec]])</f>
        <v>-5704208.666666667</v>
      </c>
      <c r="X63" s="4">
        <f>AVERAGE(Table33[[#This Row],[Jan]:[Dec]])</f>
        <v>-5457925.833333333</v>
      </c>
      <c r="Y63" s="4">
        <f>SUM(Table33[[#This Row],[Jan]:[Dec]])</f>
        <v>-65495110</v>
      </c>
    </row>
    <row r="64" spans="1:25" x14ac:dyDescent="0.25">
      <c r="A64" s="2" t="s">
        <v>28</v>
      </c>
      <c r="B64" s="2" t="s">
        <v>18</v>
      </c>
      <c r="C64" s="3" t="s">
        <v>19</v>
      </c>
      <c r="D64" s="3">
        <v>2014</v>
      </c>
      <c r="E64" s="2" t="s">
        <v>20</v>
      </c>
      <c r="F64" s="4">
        <v>-1561407</v>
      </c>
      <c r="G64" s="4">
        <v>-1626403</v>
      </c>
      <c r="H64" s="4">
        <v>-2267623</v>
      </c>
      <c r="I64" s="4">
        <v>-1199024</v>
      </c>
      <c r="J64" s="4">
        <v>-1272883</v>
      </c>
      <c r="K64" s="4">
        <v>-1678802</v>
      </c>
      <c r="L64" s="4">
        <v>-1497786</v>
      </c>
      <c r="M64" s="4">
        <v>-1414558</v>
      </c>
      <c r="N64" s="4">
        <v>-2426938</v>
      </c>
      <c r="O64" s="4">
        <v>-1075041</v>
      </c>
      <c r="P64" s="4">
        <v>-1500397</v>
      </c>
      <c r="Q64" s="4">
        <v>-1915308</v>
      </c>
      <c r="R64" s="4">
        <f>AVERAGE(Table33[[#This Row],[Jan]:[Mar]])</f>
        <v>-1818477.6666666667</v>
      </c>
      <c r="S64" s="4">
        <f>AVERAGE(Table33[[#This Row],[Apr]:[Jun]])</f>
        <v>-1383569.6666666667</v>
      </c>
      <c r="T64" s="4">
        <f>AVERAGE(Table33[[#This Row],[Jul]:[Sep]])</f>
        <v>-1779760.6666666667</v>
      </c>
      <c r="U64" s="4">
        <f>AVERAGE(Table33[[#This Row],[Oct]:[Dec]])</f>
        <v>-1496915.3333333333</v>
      </c>
      <c r="V64" s="4">
        <f>AVERAGE(Table33[[#This Row],[Jan]:[Jun]])</f>
        <v>-1601023.6666666667</v>
      </c>
      <c r="W64" s="4">
        <f>AVERAGE(Table33[[#This Row],[Jul]:[Dec]])</f>
        <v>-1638338</v>
      </c>
      <c r="X64" s="4">
        <f>AVERAGE(Table33[[#This Row],[Jan]:[Dec]])</f>
        <v>-1619680.8333333333</v>
      </c>
      <c r="Y64" s="4">
        <f>SUM(Table33[[#This Row],[Jan]:[Dec]])</f>
        <v>-19436170</v>
      </c>
    </row>
    <row r="65" spans="1:25" x14ac:dyDescent="0.25">
      <c r="A65" s="2" t="s">
        <v>17</v>
      </c>
      <c r="B65" s="2" t="s">
        <v>29</v>
      </c>
      <c r="C65" s="3" t="s">
        <v>19</v>
      </c>
      <c r="D65" s="3">
        <v>2014</v>
      </c>
      <c r="E65" s="2" t="s">
        <v>20</v>
      </c>
      <c r="F65" s="4">
        <v>18250804</v>
      </c>
      <c r="G65" s="4">
        <v>14868472.08</v>
      </c>
      <c r="H65" s="4">
        <v>28056752.379999999</v>
      </c>
      <c r="I65" s="4">
        <v>14223849.9</v>
      </c>
      <c r="J65" s="4">
        <v>13323771.5</v>
      </c>
      <c r="K65" s="4">
        <v>14766253</v>
      </c>
      <c r="L65" s="4">
        <v>16977276.120000001</v>
      </c>
      <c r="M65" s="4">
        <v>16188776.879999999</v>
      </c>
      <c r="N65" s="4">
        <v>29634268.199999999</v>
      </c>
      <c r="O65" s="4">
        <v>11064288.9</v>
      </c>
      <c r="P65" s="4">
        <v>19952311.400000002</v>
      </c>
      <c r="Q65" s="4">
        <v>20041776</v>
      </c>
      <c r="R65" s="4">
        <f>AVERAGE(Table33[[#This Row],[Jan]:[Mar]])</f>
        <v>20392009.486666664</v>
      </c>
      <c r="S65" s="4">
        <f>AVERAGE(Table33[[#This Row],[Apr]:[Jun]])</f>
        <v>14104624.799999999</v>
      </c>
      <c r="T65" s="4">
        <f>AVERAGE(Table33[[#This Row],[Jul]:[Sep]])</f>
        <v>20933440.400000002</v>
      </c>
      <c r="U65" s="4">
        <f>AVERAGE(Table33[[#This Row],[Oct]:[Dec]])</f>
        <v>17019458.766666669</v>
      </c>
      <c r="V65" s="4">
        <f>AVERAGE(Table33[[#This Row],[Jan]:[Jun]])</f>
        <v>17248317.143333334</v>
      </c>
      <c r="W65" s="4">
        <f>AVERAGE(Table33[[#This Row],[Jul]:[Dec]])</f>
        <v>18976449.583333336</v>
      </c>
      <c r="X65" s="4">
        <f>AVERAGE(Table33[[#This Row],[Jan]:[Dec]])</f>
        <v>18112383.363333333</v>
      </c>
      <c r="Y65" s="4">
        <f>SUM(Table33[[#This Row],[Jan]:[Dec]])</f>
        <v>217348600.36000001</v>
      </c>
    </row>
    <row r="66" spans="1:25" x14ac:dyDescent="0.25">
      <c r="A66" s="2" t="s">
        <v>21</v>
      </c>
      <c r="B66" s="2" t="s">
        <v>29</v>
      </c>
      <c r="C66" s="3" t="s">
        <v>19</v>
      </c>
      <c r="D66" s="3">
        <v>2014</v>
      </c>
      <c r="E66" s="2" t="s">
        <v>20</v>
      </c>
      <c r="F66" s="4">
        <v>-7843283</v>
      </c>
      <c r="G66" s="4">
        <v>-6796938</v>
      </c>
      <c r="H66" s="4">
        <v>-12240526</v>
      </c>
      <c r="I66" s="4">
        <v>-6869228</v>
      </c>
      <c r="J66" s="4">
        <v>-5372673</v>
      </c>
      <c r="K66" s="4">
        <v>-6236231</v>
      </c>
      <c r="L66" s="4">
        <v>-7200608</v>
      </c>
      <c r="M66" s="4">
        <v>-6556026</v>
      </c>
      <c r="N66" s="4">
        <v>-13129869</v>
      </c>
      <c r="O66" s="4">
        <v>-4676077</v>
      </c>
      <c r="P66" s="4">
        <v>-9364018</v>
      </c>
      <c r="Q66" s="4">
        <v>-9803799</v>
      </c>
      <c r="R66" s="4">
        <f>AVERAGE(Table33[[#This Row],[Jan]:[Mar]])</f>
        <v>-8960249</v>
      </c>
      <c r="S66" s="4">
        <f>AVERAGE(Table33[[#This Row],[Apr]:[Jun]])</f>
        <v>-6159377.333333333</v>
      </c>
      <c r="T66" s="4">
        <f>AVERAGE(Table33[[#This Row],[Jul]:[Sep]])</f>
        <v>-8962167.666666666</v>
      </c>
      <c r="U66" s="4">
        <f>AVERAGE(Table33[[#This Row],[Oct]:[Dec]])</f>
        <v>-7947964.666666667</v>
      </c>
      <c r="V66" s="4">
        <f>AVERAGE(Table33[[#This Row],[Jan]:[Jun]])</f>
        <v>-7559813.166666667</v>
      </c>
      <c r="W66" s="4">
        <f>AVERAGE(Table33[[#This Row],[Jul]:[Dec]])</f>
        <v>-8455066.166666666</v>
      </c>
      <c r="X66" s="4">
        <f>AVERAGE(Table33[[#This Row],[Jan]:[Dec]])</f>
        <v>-8007439.666666667</v>
      </c>
      <c r="Y66" s="4">
        <f>SUM(Table33[[#This Row],[Jan]:[Dec]])</f>
        <v>-96089276</v>
      </c>
    </row>
    <row r="67" spans="1:25" x14ac:dyDescent="0.25">
      <c r="A67" s="2" t="s">
        <v>22</v>
      </c>
      <c r="B67" s="2" t="s">
        <v>29</v>
      </c>
      <c r="C67" s="3" t="s">
        <v>19</v>
      </c>
      <c r="D67" s="3">
        <v>2014</v>
      </c>
      <c r="E67" s="2" t="s">
        <v>20</v>
      </c>
      <c r="F67" s="4">
        <v>-883645</v>
      </c>
      <c r="G67" s="4">
        <v>-676768</v>
      </c>
      <c r="H67" s="4">
        <v>-1122338</v>
      </c>
      <c r="I67" s="4">
        <v>-683326</v>
      </c>
      <c r="J67" s="4">
        <v>-609325</v>
      </c>
      <c r="K67" s="4">
        <v>-684846</v>
      </c>
      <c r="L67" s="4">
        <v>-753131</v>
      </c>
      <c r="M67" s="4">
        <v>-685580</v>
      </c>
      <c r="N67" s="4">
        <v>-1414587</v>
      </c>
      <c r="O67" s="4">
        <v>-442590</v>
      </c>
      <c r="P67" s="4">
        <v>-979960</v>
      </c>
      <c r="Q67" s="4">
        <v>-943903</v>
      </c>
      <c r="R67" s="4">
        <f>AVERAGE(Table33[[#This Row],[Jan]:[Mar]])</f>
        <v>-894250.33333333337</v>
      </c>
      <c r="S67" s="4">
        <f>AVERAGE(Table33[[#This Row],[Apr]:[Jun]])</f>
        <v>-659165.66666666663</v>
      </c>
      <c r="T67" s="4">
        <f>AVERAGE(Table33[[#This Row],[Jul]:[Sep]])</f>
        <v>-951099.33333333337</v>
      </c>
      <c r="U67" s="4">
        <f>AVERAGE(Table33[[#This Row],[Oct]:[Dec]])</f>
        <v>-788817.66666666663</v>
      </c>
      <c r="V67" s="4">
        <f>AVERAGE(Table33[[#This Row],[Jan]:[Jun]])</f>
        <v>-776708</v>
      </c>
      <c r="W67" s="4">
        <f>AVERAGE(Table33[[#This Row],[Jul]:[Dec]])</f>
        <v>-869958.5</v>
      </c>
      <c r="X67" s="4">
        <f>AVERAGE(Table33[[#This Row],[Jan]:[Dec]])</f>
        <v>-823333.25</v>
      </c>
      <c r="Y67" s="4">
        <f>SUM(Table33[[#This Row],[Jan]:[Dec]])</f>
        <v>-9879999</v>
      </c>
    </row>
    <row r="68" spans="1:25" x14ac:dyDescent="0.25">
      <c r="A68" s="2" t="s">
        <v>23</v>
      </c>
      <c r="B68" s="2" t="s">
        <v>29</v>
      </c>
      <c r="C68" s="3" t="s">
        <v>19</v>
      </c>
      <c r="D68" s="3">
        <v>2014</v>
      </c>
      <c r="E68" s="2" t="s">
        <v>20</v>
      </c>
      <c r="F68" s="4">
        <v>-2008709</v>
      </c>
      <c r="G68" s="4">
        <v>-1487720</v>
      </c>
      <c r="H68" s="4">
        <v>-3285627</v>
      </c>
      <c r="I68" s="4">
        <v>-1508088</v>
      </c>
      <c r="J68" s="4">
        <v>-1391093</v>
      </c>
      <c r="K68" s="4">
        <v>-1775032</v>
      </c>
      <c r="L68" s="4">
        <v>-2004898</v>
      </c>
      <c r="M68" s="4">
        <v>-1838656</v>
      </c>
      <c r="N68" s="4">
        <v>-3448390</v>
      </c>
      <c r="O68" s="4">
        <v>-1361565</v>
      </c>
      <c r="P68" s="4">
        <v>-2442401</v>
      </c>
      <c r="Q68" s="4">
        <v>-2495975</v>
      </c>
      <c r="R68" s="4">
        <f>AVERAGE(Table33[[#This Row],[Jan]:[Mar]])</f>
        <v>-2260685.3333333335</v>
      </c>
      <c r="S68" s="4">
        <f>AVERAGE(Table33[[#This Row],[Apr]:[Jun]])</f>
        <v>-1558071</v>
      </c>
      <c r="T68" s="4">
        <f>AVERAGE(Table33[[#This Row],[Jul]:[Sep]])</f>
        <v>-2430648</v>
      </c>
      <c r="U68" s="4">
        <f>AVERAGE(Table33[[#This Row],[Oct]:[Dec]])</f>
        <v>-2099980.3333333335</v>
      </c>
      <c r="V68" s="4">
        <f>AVERAGE(Table33[[#This Row],[Jan]:[Jun]])</f>
        <v>-1909378.1666666667</v>
      </c>
      <c r="W68" s="4">
        <f>AVERAGE(Table33[[#This Row],[Jul]:[Dec]])</f>
        <v>-2265314.1666666665</v>
      </c>
      <c r="X68" s="4">
        <f>AVERAGE(Table33[[#This Row],[Jan]:[Dec]])</f>
        <v>-2087346.1666666667</v>
      </c>
      <c r="Y68" s="4">
        <f>SUM(Table33[[#This Row],[Jan]:[Dec]])</f>
        <v>-25048154</v>
      </c>
    </row>
    <row r="69" spans="1:25" x14ac:dyDescent="0.25">
      <c r="A69" s="2" t="s">
        <v>24</v>
      </c>
      <c r="B69" s="2" t="s">
        <v>29</v>
      </c>
      <c r="C69" s="3" t="s">
        <v>19</v>
      </c>
      <c r="D69" s="3">
        <v>2014</v>
      </c>
      <c r="E69" s="2" t="s">
        <v>20</v>
      </c>
      <c r="F69" s="4">
        <v>-219648</v>
      </c>
      <c r="G69" s="4">
        <v>-183425</v>
      </c>
      <c r="H69" s="4">
        <v>-341821</v>
      </c>
      <c r="I69" s="4">
        <v>-173916</v>
      </c>
      <c r="J69" s="4">
        <v>-154994</v>
      </c>
      <c r="K69" s="4">
        <v>-154234</v>
      </c>
      <c r="L69" s="4">
        <v>-197334</v>
      </c>
      <c r="M69" s="4">
        <v>-175394</v>
      </c>
      <c r="N69" s="4">
        <v>-313187</v>
      </c>
      <c r="O69" s="4">
        <v>-112737</v>
      </c>
      <c r="P69" s="4">
        <v>-237479</v>
      </c>
      <c r="Q69" s="4">
        <v>-203441</v>
      </c>
      <c r="R69" s="4">
        <f>AVERAGE(Table33[[#This Row],[Jan]:[Mar]])</f>
        <v>-248298</v>
      </c>
      <c r="S69" s="4">
        <f>AVERAGE(Table33[[#This Row],[Apr]:[Jun]])</f>
        <v>-161048</v>
      </c>
      <c r="T69" s="4">
        <f>AVERAGE(Table33[[#This Row],[Jul]:[Sep]])</f>
        <v>-228638.33333333334</v>
      </c>
      <c r="U69" s="4">
        <f>AVERAGE(Table33[[#This Row],[Oct]:[Dec]])</f>
        <v>-184552.33333333334</v>
      </c>
      <c r="V69" s="4">
        <f>AVERAGE(Table33[[#This Row],[Jan]:[Jun]])</f>
        <v>-204673</v>
      </c>
      <c r="W69" s="4">
        <f>AVERAGE(Table33[[#This Row],[Jul]:[Dec]])</f>
        <v>-206595.33333333334</v>
      </c>
      <c r="X69" s="4">
        <f>AVERAGE(Table33[[#This Row],[Jan]:[Dec]])</f>
        <v>-205634.16666666666</v>
      </c>
      <c r="Y69" s="4">
        <f>SUM(Table33[[#This Row],[Jan]:[Dec]])</f>
        <v>-2467610</v>
      </c>
    </row>
    <row r="70" spans="1:25" x14ac:dyDescent="0.25">
      <c r="A70" s="2" t="s">
        <v>25</v>
      </c>
      <c r="B70" s="2" t="s">
        <v>29</v>
      </c>
      <c r="C70" s="3" t="s">
        <v>19</v>
      </c>
      <c r="D70" s="3">
        <v>2014</v>
      </c>
      <c r="E70" s="2" t="s">
        <v>20</v>
      </c>
      <c r="F70" s="4">
        <v>-878705</v>
      </c>
      <c r="G70" s="4">
        <v>-691557</v>
      </c>
      <c r="H70" s="4">
        <v>-1382445</v>
      </c>
      <c r="I70" s="4">
        <v>-644432</v>
      </c>
      <c r="J70" s="4">
        <v>-585524</v>
      </c>
      <c r="K70" s="4">
        <v>-704915</v>
      </c>
      <c r="L70" s="4">
        <v>-777313</v>
      </c>
      <c r="M70" s="4">
        <v>-745066</v>
      </c>
      <c r="N70" s="4">
        <v>-1466348</v>
      </c>
      <c r="O70" s="4">
        <v>-520870</v>
      </c>
      <c r="P70" s="4">
        <v>-799241</v>
      </c>
      <c r="Q70" s="4">
        <v>-926859</v>
      </c>
      <c r="R70" s="4">
        <f>AVERAGE(Table33[[#This Row],[Jan]:[Mar]])</f>
        <v>-984235.66666666663</v>
      </c>
      <c r="S70" s="4">
        <f>AVERAGE(Table33[[#This Row],[Apr]:[Jun]])</f>
        <v>-644957</v>
      </c>
      <c r="T70" s="4">
        <f>AVERAGE(Table33[[#This Row],[Jul]:[Sep]])</f>
        <v>-996242.33333333337</v>
      </c>
      <c r="U70" s="4">
        <f>AVERAGE(Table33[[#This Row],[Oct]:[Dec]])</f>
        <v>-748990</v>
      </c>
      <c r="V70" s="4">
        <f>AVERAGE(Table33[[#This Row],[Jan]:[Jun]])</f>
        <v>-814596.33333333337</v>
      </c>
      <c r="W70" s="4">
        <f>AVERAGE(Table33[[#This Row],[Jul]:[Dec]])</f>
        <v>-872616.16666666663</v>
      </c>
      <c r="X70" s="4">
        <f>AVERAGE(Table33[[#This Row],[Jan]:[Dec]])</f>
        <v>-843606.25</v>
      </c>
      <c r="Y70" s="4">
        <f>SUM(Table33[[#This Row],[Jan]:[Dec]])</f>
        <v>-10123275</v>
      </c>
    </row>
    <row r="71" spans="1:25" x14ac:dyDescent="0.25">
      <c r="A71" s="2" t="s">
        <v>26</v>
      </c>
      <c r="B71" s="2" t="s">
        <v>29</v>
      </c>
      <c r="C71" s="3" t="s">
        <v>19</v>
      </c>
      <c r="D71" s="3">
        <v>2014</v>
      </c>
      <c r="E71" s="2" t="s">
        <v>20</v>
      </c>
      <c r="F71" s="4">
        <v>-1101772</v>
      </c>
      <c r="G71" s="4">
        <v>-896778</v>
      </c>
      <c r="H71" s="4">
        <v>-1443616</v>
      </c>
      <c r="I71" s="4">
        <v>-741177</v>
      </c>
      <c r="J71" s="4">
        <v>-698199</v>
      </c>
      <c r="K71" s="4">
        <v>-899590</v>
      </c>
      <c r="L71" s="4">
        <v>-965921</v>
      </c>
      <c r="M71" s="4">
        <v>-952907</v>
      </c>
      <c r="N71" s="4">
        <v>-1522010</v>
      </c>
      <c r="O71" s="4">
        <v>-581521</v>
      </c>
      <c r="P71" s="4">
        <v>-1167492</v>
      </c>
      <c r="Q71" s="4">
        <v>-1042503</v>
      </c>
      <c r="R71" s="4">
        <f>AVERAGE(Table33[[#This Row],[Jan]:[Mar]])</f>
        <v>-1147388.6666666667</v>
      </c>
      <c r="S71" s="4">
        <f>AVERAGE(Table33[[#This Row],[Apr]:[Jun]])</f>
        <v>-779655.33333333337</v>
      </c>
      <c r="T71" s="4">
        <f>AVERAGE(Table33[[#This Row],[Jul]:[Sep]])</f>
        <v>-1146946</v>
      </c>
      <c r="U71" s="4">
        <f>AVERAGE(Table33[[#This Row],[Oct]:[Dec]])</f>
        <v>-930505.33333333337</v>
      </c>
      <c r="V71" s="4">
        <f>AVERAGE(Table33[[#This Row],[Jan]:[Jun]])</f>
        <v>-963522</v>
      </c>
      <c r="W71" s="4">
        <f>AVERAGE(Table33[[#This Row],[Jul]:[Dec]])</f>
        <v>-1038725.6666666666</v>
      </c>
      <c r="X71" s="4">
        <f>AVERAGE(Table33[[#This Row],[Jan]:[Dec]])</f>
        <v>-1001123.8333333334</v>
      </c>
      <c r="Y71" s="4">
        <f>SUM(Table33[[#This Row],[Jan]:[Dec]])</f>
        <v>-12013486</v>
      </c>
    </row>
    <row r="72" spans="1:25" x14ac:dyDescent="0.25">
      <c r="A72" s="2" t="s">
        <v>27</v>
      </c>
      <c r="B72" s="2" t="s">
        <v>29</v>
      </c>
      <c r="C72" s="3" t="s">
        <v>19</v>
      </c>
      <c r="D72" s="3">
        <v>2014</v>
      </c>
      <c r="E72" s="2" t="s">
        <v>20</v>
      </c>
      <c r="F72" s="4">
        <v>-1592251</v>
      </c>
      <c r="G72" s="4">
        <v>-1260716</v>
      </c>
      <c r="H72" s="4">
        <v>-2347593</v>
      </c>
      <c r="I72" s="4">
        <v>-1012501</v>
      </c>
      <c r="J72" s="4">
        <v>-1124904</v>
      </c>
      <c r="K72" s="4">
        <v>-1261974</v>
      </c>
      <c r="L72" s="4">
        <v>-1354606</v>
      </c>
      <c r="M72" s="4">
        <v>-1335325</v>
      </c>
      <c r="N72" s="4">
        <v>-2087610</v>
      </c>
      <c r="O72" s="4">
        <v>-780627</v>
      </c>
      <c r="P72" s="4">
        <v>-1615540</v>
      </c>
      <c r="Q72" s="4">
        <v>-1677444</v>
      </c>
      <c r="R72" s="4">
        <f>AVERAGE(Table33[[#This Row],[Jan]:[Mar]])</f>
        <v>-1733520</v>
      </c>
      <c r="S72" s="4">
        <f>AVERAGE(Table33[[#This Row],[Apr]:[Jun]])</f>
        <v>-1133126.3333333333</v>
      </c>
      <c r="T72" s="4">
        <f>AVERAGE(Table33[[#This Row],[Jul]:[Sep]])</f>
        <v>-1592513.6666666667</v>
      </c>
      <c r="U72" s="4">
        <f>AVERAGE(Table33[[#This Row],[Oct]:[Dec]])</f>
        <v>-1357870.3333333333</v>
      </c>
      <c r="V72" s="4">
        <f>AVERAGE(Table33[[#This Row],[Jan]:[Jun]])</f>
        <v>-1433323.1666666667</v>
      </c>
      <c r="W72" s="4">
        <f>AVERAGE(Table33[[#This Row],[Jul]:[Dec]])</f>
        <v>-1475192</v>
      </c>
      <c r="X72" s="4">
        <f>AVERAGE(Table33[[#This Row],[Jan]:[Dec]])</f>
        <v>-1454257.5833333333</v>
      </c>
      <c r="Y72" s="4">
        <f>SUM(Table33[[#This Row],[Jan]:[Dec]])</f>
        <v>-17451091</v>
      </c>
    </row>
    <row r="73" spans="1:25" x14ac:dyDescent="0.25">
      <c r="A73" s="2" t="s">
        <v>28</v>
      </c>
      <c r="B73" s="2" t="s">
        <v>29</v>
      </c>
      <c r="C73" s="3" t="s">
        <v>19</v>
      </c>
      <c r="D73" s="3">
        <v>2014</v>
      </c>
      <c r="E73" s="2" t="s">
        <v>20</v>
      </c>
      <c r="F73" s="4">
        <v>-451604</v>
      </c>
      <c r="G73" s="4">
        <v>-299487</v>
      </c>
      <c r="H73" s="4">
        <v>-598692</v>
      </c>
      <c r="I73" s="4">
        <v>-290908</v>
      </c>
      <c r="J73" s="4">
        <v>-275494</v>
      </c>
      <c r="K73" s="4">
        <v>-315325</v>
      </c>
      <c r="L73" s="4">
        <v>-362086</v>
      </c>
      <c r="M73" s="4">
        <v>-403555</v>
      </c>
      <c r="N73" s="4">
        <v>-723809</v>
      </c>
      <c r="O73" s="4">
        <v>-246577</v>
      </c>
      <c r="P73" s="4">
        <v>-423325</v>
      </c>
      <c r="Q73" s="4">
        <v>-404866</v>
      </c>
      <c r="R73" s="4">
        <f>AVERAGE(Table33[[#This Row],[Jan]:[Mar]])</f>
        <v>-449927.66666666669</v>
      </c>
      <c r="S73" s="4">
        <f>AVERAGE(Table33[[#This Row],[Apr]:[Jun]])</f>
        <v>-293909</v>
      </c>
      <c r="T73" s="4">
        <f>AVERAGE(Table33[[#This Row],[Jul]:[Sep]])</f>
        <v>-496483.33333333331</v>
      </c>
      <c r="U73" s="4">
        <f>AVERAGE(Table33[[#This Row],[Oct]:[Dec]])</f>
        <v>-358256</v>
      </c>
      <c r="V73" s="4">
        <f>AVERAGE(Table33[[#This Row],[Jan]:[Jun]])</f>
        <v>-371918.33333333331</v>
      </c>
      <c r="W73" s="4">
        <f>AVERAGE(Table33[[#This Row],[Jul]:[Dec]])</f>
        <v>-427369.66666666669</v>
      </c>
      <c r="X73" s="4">
        <f>AVERAGE(Table33[[#This Row],[Jan]:[Dec]])</f>
        <v>-399644</v>
      </c>
      <c r="Y73" s="4">
        <f>SUM(Table33[[#This Row],[Jan]:[Dec]])</f>
        <v>-4795728</v>
      </c>
    </row>
    <row r="74" spans="1:25" x14ac:dyDescent="0.25">
      <c r="A74" s="2" t="s">
        <v>17</v>
      </c>
      <c r="B74" s="2" t="s">
        <v>30</v>
      </c>
      <c r="C74" s="3" t="s">
        <v>19</v>
      </c>
      <c r="D74" s="3">
        <v>2014</v>
      </c>
      <c r="E74" s="2" t="s">
        <v>20</v>
      </c>
      <c r="F74" s="4">
        <v>25551125.599999998</v>
      </c>
      <c r="G74" s="4">
        <v>27033585.600000001</v>
      </c>
      <c r="H74" s="4">
        <v>35796546.140000001</v>
      </c>
      <c r="I74" s="4">
        <v>18053347.949999999</v>
      </c>
      <c r="J74" s="4">
        <v>17054427.52</v>
      </c>
      <c r="K74" s="4">
        <v>27317568.050000001</v>
      </c>
      <c r="L74" s="4">
        <v>18796269.989999998</v>
      </c>
      <c r="M74" s="4">
        <v>20235971.099999998</v>
      </c>
      <c r="N74" s="4">
        <v>32597695.020000003</v>
      </c>
      <c r="O74" s="4">
        <v>20547965.100000001</v>
      </c>
      <c r="P74" s="4">
        <v>28503302</v>
      </c>
      <c r="Q74" s="4">
        <v>33402960</v>
      </c>
      <c r="R74" s="4">
        <f>AVERAGE(Table33[[#This Row],[Jan]:[Mar]])</f>
        <v>29460419.113333333</v>
      </c>
      <c r="S74" s="4">
        <f>AVERAGE(Table33[[#This Row],[Apr]:[Jun]])</f>
        <v>20808447.84</v>
      </c>
      <c r="T74" s="4">
        <f>AVERAGE(Table33[[#This Row],[Jul]:[Sep]])</f>
        <v>23876645.370000001</v>
      </c>
      <c r="U74" s="4">
        <f>AVERAGE(Table33[[#This Row],[Oct]:[Dec]])</f>
        <v>27484742.366666663</v>
      </c>
      <c r="V74" s="4">
        <f>AVERAGE(Table33[[#This Row],[Jan]:[Jun]])</f>
        <v>25134433.47666667</v>
      </c>
      <c r="W74" s="4">
        <f>AVERAGE(Table33[[#This Row],[Jul]:[Dec]])</f>
        <v>25680693.868333336</v>
      </c>
      <c r="X74" s="4">
        <f>AVERAGE(Table33[[#This Row],[Jan]:[Dec]])</f>
        <v>25407563.672500003</v>
      </c>
      <c r="Y74" s="4">
        <f>SUM(Table33[[#This Row],[Jan]:[Dec]])</f>
        <v>304890764.07000005</v>
      </c>
    </row>
    <row r="75" spans="1:25" x14ac:dyDescent="0.25">
      <c r="A75" s="2" t="s">
        <v>21</v>
      </c>
      <c r="B75" s="2" t="s">
        <v>30</v>
      </c>
      <c r="C75" s="3" t="s">
        <v>19</v>
      </c>
      <c r="D75" s="3">
        <v>2014</v>
      </c>
      <c r="E75" s="2" t="s">
        <v>20</v>
      </c>
      <c r="F75" s="4">
        <v>-12281785</v>
      </c>
      <c r="G75" s="4">
        <v>-11806223</v>
      </c>
      <c r="H75" s="4">
        <v>-16195590</v>
      </c>
      <c r="I75" s="4">
        <v>-8716303</v>
      </c>
      <c r="J75" s="4">
        <v>-7594755</v>
      </c>
      <c r="K75" s="4">
        <v>-12346026</v>
      </c>
      <c r="L75" s="4">
        <v>-8571654</v>
      </c>
      <c r="M75" s="4">
        <v>-8792279</v>
      </c>
      <c r="N75" s="4">
        <v>-13697258</v>
      </c>
      <c r="O75" s="4">
        <v>-9660014</v>
      </c>
      <c r="P75" s="4">
        <v>-12192298</v>
      </c>
      <c r="Q75" s="4">
        <v>-13616846</v>
      </c>
      <c r="R75" s="4">
        <f>AVERAGE(Table33[[#This Row],[Jan]:[Mar]])</f>
        <v>-13427866</v>
      </c>
      <c r="S75" s="4">
        <f>AVERAGE(Table33[[#This Row],[Apr]:[Jun]])</f>
        <v>-9552361.333333334</v>
      </c>
      <c r="T75" s="4">
        <f>AVERAGE(Table33[[#This Row],[Jul]:[Sep]])</f>
        <v>-10353730.333333334</v>
      </c>
      <c r="U75" s="4">
        <f>AVERAGE(Table33[[#This Row],[Oct]:[Dec]])</f>
        <v>-11823052.666666666</v>
      </c>
      <c r="V75" s="4">
        <f>AVERAGE(Table33[[#This Row],[Jan]:[Jun]])</f>
        <v>-11490113.666666666</v>
      </c>
      <c r="W75" s="4">
        <f>AVERAGE(Table33[[#This Row],[Jul]:[Dec]])</f>
        <v>-11088391.5</v>
      </c>
      <c r="X75" s="4">
        <f>AVERAGE(Table33[[#This Row],[Jan]:[Dec]])</f>
        <v>-11289252.583333334</v>
      </c>
      <c r="Y75" s="4">
        <f>SUM(Table33[[#This Row],[Jan]:[Dec]])</f>
        <v>-135471031</v>
      </c>
    </row>
    <row r="76" spans="1:25" x14ac:dyDescent="0.25">
      <c r="A76" s="2" t="s">
        <v>22</v>
      </c>
      <c r="B76" s="2" t="s">
        <v>30</v>
      </c>
      <c r="C76" s="3" t="s">
        <v>19</v>
      </c>
      <c r="D76" s="3">
        <v>2014</v>
      </c>
      <c r="E76" s="2" t="s">
        <v>20</v>
      </c>
      <c r="F76" s="4">
        <v>-1071411</v>
      </c>
      <c r="G76" s="4">
        <v>-1096480</v>
      </c>
      <c r="H76" s="4">
        <v>-1629789</v>
      </c>
      <c r="I76" s="4">
        <v>-758301</v>
      </c>
      <c r="J76" s="4">
        <v>-754325</v>
      </c>
      <c r="K76" s="4">
        <v>-1304916</v>
      </c>
      <c r="L76" s="4">
        <v>-823868</v>
      </c>
      <c r="M76" s="4">
        <v>-817673</v>
      </c>
      <c r="N76" s="4">
        <v>-1590942</v>
      </c>
      <c r="O76" s="4">
        <v>-938741</v>
      </c>
      <c r="P76" s="4">
        <v>-1163913</v>
      </c>
      <c r="Q76" s="4">
        <v>-1561563</v>
      </c>
      <c r="R76" s="4">
        <f>AVERAGE(Table33[[#This Row],[Jan]:[Mar]])</f>
        <v>-1265893.3333333333</v>
      </c>
      <c r="S76" s="4">
        <f>AVERAGE(Table33[[#This Row],[Apr]:[Jun]])</f>
        <v>-939180.66666666663</v>
      </c>
      <c r="T76" s="4">
        <f>AVERAGE(Table33[[#This Row],[Jul]:[Sep]])</f>
        <v>-1077494.3333333333</v>
      </c>
      <c r="U76" s="4">
        <f>AVERAGE(Table33[[#This Row],[Oct]:[Dec]])</f>
        <v>-1221405.6666666667</v>
      </c>
      <c r="V76" s="4">
        <f>AVERAGE(Table33[[#This Row],[Jan]:[Jun]])</f>
        <v>-1102537</v>
      </c>
      <c r="W76" s="4">
        <f>AVERAGE(Table33[[#This Row],[Jul]:[Dec]])</f>
        <v>-1149450</v>
      </c>
      <c r="X76" s="4">
        <f>AVERAGE(Table33[[#This Row],[Jan]:[Dec]])</f>
        <v>-1125993.5</v>
      </c>
      <c r="Y76" s="4">
        <f>SUM(Table33[[#This Row],[Jan]:[Dec]])</f>
        <v>-13511922</v>
      </c>
    </row>
    <row r="77" spans="1:25" x14ac:dyDescent="0.25">
      <c r="A77" s="2" t="s">
        <v>23</v>
      </c>
      <c r="B77" s="2" t="s">
        <v>30</v>
      </c>
      <c r="C77" s="3" t="s">
        <v>19</v>
      </c>
      <c r="D77" s="3">
        <v>2014</v>
      </c>
      <c r="E77" s="2" t="s">
        <v>20</v>
      </c>
      <c r="F77" s="4">
        <v>-2862315</v>
      </c>
      <c r="G77" s="4">
        <v>-2916140</v>
      </c>
      <c r="H77" s="4">
        <v>-3680507</v>
      </c>
      <c r="I77" s="4">
        <v>-2237785</v>
      </c>
      <c r="J77" s="4">
        <v>-2017248</v>
      </c>
      <c r="K77" s="4">
        <v>-2969483</v>
      </c>
      <c r="L77" s="4">
        <v>-1933361</v>
      </c>
      <c r="M77" s="4">
        <v>-2483806</v>
      </c>
      <c r="N77" s="4">
        <v>-3462148</v>
      </c>
      <c r="O77" s="4">
        <v>-2092959</v>
      </c>
      <c r="P77" s="4">
        <v>-3143791</v>
      </c>
      <c r="Q77" s="4">
        <v>-3950404</v>
      </c>
      <c r="R77" s="4">
        <f>AVERAGE(Table33[[#This Row],[Jan]:[Mar]])</f>
        <v>-3152987.3333333335</v>
      </c>
      <c r="S77" s="4">
        <f>AVERAGE(Table33[[#This Row],[Apr]:[Jun]])</f>
        <v>-2408172</v>
      </c>
      <c r="T77" s="4">
        <f>AVERAGE(Table33[[#This Row],[Jul]:[Sep]])</f>
        <v>-2626438.3333333335</v>
      </c>
      <c r="U77" s="4">
        <f>AVERAGE(Table33[[#This Row],[Oct]:[Dec]])</f>
        <v>-3062384.6666666665</v>
      </c>
      <c r="V77" s="4">
        <f>AVERAGE(Table33[[#This Row],[Jan]:[Jun]])</f>
        <v>-2780579.6666666665</v>
      </c>
      <c r="W77" s="4">
        <f>AVERAGE(Table33[[#This Row],[Jul]:[Dec]])</f>
        <v>-2844411.5</v>
      </c>
      <c r="X77" s="4">
        <f>AVERAGE(Table33[[#This Row],[Jan]:[Dec]])</f>
        <v>-2812495.5833333335</v>
      </c>
      <c r="Y77" s="4">
        <f>SUM(Table33[[#This Row],[Jan]:[Dec]])</f>
        <v>-33749947</v>
      </c>
    </row>
    <row r="78" spans="1:25" x14ac:dyDescent="0.25">
      <c r="A78" s="2" t="s">
        <v>24</v>
      </c>
      <c r="B78" s="2" t="s">
        <v>30</v>
      </c>
      <c r="C78" s="3" t="s">
        <v>19</v>
      </c>
      <c r="D78" s="3">
        <v>2014</v>
      </c>
      <c r="E78" s="2" t="s">
        <v>20</v>
      </c>
      <c r="F78" s="4">
        <v>-295032</v>
      </c>
      <c r="G78" s="4">
        <v>-281721</v>
      </c>
      <c r="H78" s="4">
        <v>-360010</v>
      </c>
      <c r="I78" s="4">
        <v>-215094</v>
      </c>
      <c r="J78" s="4">
        <v>-177449</v>
      </c>
      <c r="K78" s="4">
        <v>-277921</v>
      </c>
      <c r="L78" s="4">
        <v>-210549</v>
      </c>
      <c r="M78" s="4">
        <v>-251945</v>
      </c>
      <c r="N78" s="4">
        <v>-394839</v>
      </c>
      <c r="O78" s="4">
        <v>-241749</v>
      </c>
      <c r="P78" s="4">
        <v>-339129</v>
      </c>
      <c r="Q78" s="4">
        <v>-403062</v>
      </c>
      <c r="R78" s="4">
        <f>AVERAGE(Table33[[#This Row],[Jan]:[Mar]])</f>
        <v>-312254.33333333331</v>
      </c>
      <c r="S78" s="4">
        <f>AVERAGE(Table33[[#This Row],[Apr]:[Jun]])</f>
        <v>-223488</v>
      </c>
      <c r="T78" s="4">
        <f>AVERAGE(Table33[[#This Row],[Jul]:[Sep]])</f>
        <v>-285777.66666666669</v>
      </c>
      <c r="U78" s="4">
        <f>AVERAGE(Table33[[#This Row],[Oct]:[Dec]])</f>
        <v>-327980</v>
      </c>
      <c r="V78" s="4">
        <f>AVERAGE(Table33[[#This Row],[Jan]:[Jun]])</f>
        <v>-267871.16666666669</v>
      </c>
      <c r="W78" s="4">
        <f>AVERAGE(Table33[[#This Row],[Jul]:[Dec]])</f>
        <v>-306878.83333333331</v>
      </c>
      <c r="X78" s="4">
        <f>AVERAGE(Table33[[#This Row],[Jan]:[Dec]])</f>
        <v>-287375</v>
      </c>
      <c r="Y78" s="4">
        <f>SUM(Table33[[#This Row],[Jan]:[Dec]])</f>
        <v>-3448500</v>
      </c>
    </row>
    <row r="79" spans="1:25" x14ac:dyDescent="0.25">
      <c r="A79" s="2" t="s">
        <v>25</v>
      </c>
      <c r="B79" s="2" t="s">
        <v>30</v>
      </c>
      <c r="C79" s="3" t="s">
        <v>19</v>
      </c>
      <c r="D79" s="3">
        <v>2014</v>
      </c>
      <c r="E79" s="2" t="s">
        <v>20</v>
      </c>
      <c r="F79" s="4">
        <v>-1184703</v>
      </c>
      <c r="G79" s="4">
        <v>-1206612</v>
      </c>
      <c r="H79" s="4">
        <v>-1706514</v>
      </c>
      <c r="I79" s="4">
        <v>-787069</v>
      </c>
      <c r="J79" s="4">
        <v>-719494</v>
      </c>
      <c r="K79" s="4">
        <v>-1217784</v>
      </c>
      <c r="L79" s="4">
        <v>-802138</v>
      </c>
      <c r="M79" s="4">
        <v>-1010960</v>
      </c>
      <c r="N79" s="4">
        <v>-1342224</v>
      </c>
      <c r="O79" s="4">
        <v>-929984</v>
      </c>
      <c r="P79" s="4">
        <v>-1347763</v>
      </c>
      <c r="Q79" s="4">
        <v>-1538947</v>
      </c>
      <c r="R79" s="4">
        <f>AVERAGE(Table33[[#This Row],[Jan]:[Mar]])</f>
        <v>-1365943</v>
      </c>
      <c r="S79" s="4">
        <f>AVERAGE(Table33[[#This Row],[Apr]:[Jun]])</f>
        <v>-908115.66666666663</v>
      </c>
      <c r="T79" s="4">
        <f>AVERAGE(Table33[[#This Row],[Jul]:[Sep]])</f>
        <v>-1051774</v>
      </c>
      <c r="U79" s="4">
        <f>AVERAGE(Table33[[#This Row],[Oct]:[Dec]])</f>
        <v>-1272231.3333333333</v>
      </c>
      <c r="V79" s="4">
        <f>AVERAGE(Table33[[#This Row],[Jan]:[Jun]])</f>
        <v>-1137029.3333333333</v>
      </c>
      <c r="W79" s="4">
        <f>AVERAGE(Table33[[#This Row],[Jul]:[Dec]])</f>
        <v>-1162002.6666666667</v>
      </c>
      <c r="X79" s="4">
        <f>AVERAGE(Table33[[#This Row],[Jan]:[Dec]])</f>
        <v>-1149516</v>
      </c>
      <c r="Y79" s="4">
        <f>SUM(Table33[[#This Row],[Jan]:[Dec]])</f>
        <v>-13794192</v>
      </c>
    </row>
    <row r="80" spans="1:25" x14ac:dyDescent="0.25">
      <c r="A80" s="2" t="s">
        <v>26</v>
      </c>
      <c r="B80" s="2" t="s">
        <v>30</v>
      </c>
      <c r="C80" s="3" t="s">
        <v>19</v>
      </c>
      <c r="D80" s="3">
        <v>2014</v>
      </c>
      <c r="E80" s="2" t="s">
        <v>20</v>
      </c>
      <c r="F80" s="4">
        <v>-1396550</v>
      </c>
      <c r="G80" s="4">
        <v>-1412122</v>
      </c>
      <c r="H80" s="4">
        <v>-1960177</v>
      </c>
      <c r="I80" s="4">
        <v>-1021805</v>
      </c>
      <c r="J80" s="4">
        <v>-1016393</v>
      </c>
      <c r="K80" s="4">
        <v>-1460281</v>
      </c>
      <c r="L80" s="4">
        <v>-1158758</v>
      </c>
      <c r="M80" s="4">
        <v>-1212490</v>
      </c>
      <c r="N80" s="4">
        <v>-1926307</v>
      </c>
      <c r="O80" s="4">
        <v>-1095283</v>
      </c>
      <c r="P80" s="4">
        <v>-1655140</v>
      </c>
      <c r="Q80" s="4">
        <v>-2087346</v>
      </c>
      <c r="R80" s="4">
        <f>AVERAGE(Table33[[#This Row],[Jan]:[Mar]])</f>
        <v>-1589616.3333333333</v>
      </c>
      <c r="S80" s="4">
        <f>AVERAGE(Table33[[#This Row],[Apr]:[Jun]])</f>
        <v>-1166159.6666666667</v>
      </c>
      <c r="T80" s="4">
        <f>AVERAGE(Table33[[#This Row],[Jul]:[Sep]])</f>
        <v>-1432518.3333333333</v>
      </c>
      <c r="U80" s="4">
        <f>AVERAGE(Table33[[#This Row],[Oct]:[Dec]])</f>
        <v>-1612589.6666666667</v>
      </c>
      <c r="V80" s="4">
        <f>AVERAGE(Table33[[#This Row],[Jan]:[Jun]])</f>
        <v>-1377888</v>
      </c>
      <c r="W80" s="4">
        <f>AVERAGE(Table33[[#This Row],[Jul]:[Dec]])</f>
        <v>-1522554</v>
      </c>
      <c r="X80" s="4">
        <f>AVERAGE(Table33[[#This Row],[Jan]:[Dec]])</f>
        <v>-1450221</v>
      </c>
      <c r="Y80" s="4">
        <f>SUM(Table33[[#This Row],[Jan]:[Dec]])</f>
        <v>-17402652</v>
      </c>
    </row>
    <row r="81" spans="1:25" x14ac:dyDescent="0.25">
      <c r="A81" s="2" t="s">
        <v>27</v>
      </c>
      <c r="B81" s="2" t="s">
        <v>30</v>
      </c>
      <c r="C81" s="3" t="s">
        <v>19</v>
      </c>
      <c r="D81" s="3">
        <v>2014</v>
      </c>
      <c r="E81" s="2" t="s">
        <v>20</v>
      </c>
      <c r="F81" s="4">
        <v>-2055703</v>
      </c>
      <c r="G81" s="4">
        <v>-1910219</v>
      </c>
      <c r="H81" s="4">
        <v>-2832136</v>
      </c>
      <c r="I81" s="4">
        <v>-1380565</v>
      </c>
      <c r="J81" s="4">
        <v>-1364825</v>
      </c>
      <c r="K81" s="4">
        <v>-2260644</v>
      </c>
      <c r="L81" s="4">
        <v>-1615169</v>
      </c>
      <c r="M81" s="4">
        <v>-1655450</v>
      </c>
      <c r="N81" s="4">
        <v>-2372522</v>
      </c>
      <c r="O81" s="4">
        <v>-1789944</v>
      </c>
      <c r="P81" s="4">
        <v>-2194746</v>
      </c>
      <c r="Q81" s="4">
        <v>-2825224</v>
      </c>
      <c r="R81" s="4">
        <f>AVERAGE(Table33[[#This Row],[Jan]:[Mar]])</f>
        <v>-2266019.3333333335</v>
      </c>
      <c r="S81" s="4">
        <f>AVERAGE(Table33[[#This Row],[Apr]:[Jun]])</f>
        <v>-1668678</v>
      </c>
      <c r="T81" s="4">
        <f>AVERAGE(Table33[[#This Row],[Jul]:[Sep]])</f>
        <v>-1881047</v>
      </c>
      <c r="U81" s="4">
        <f>AVERAGE(Table33[[#This Row],[Oct]:[Dec]])</f>
        <v>-2269971.3333333335</v>
      </c>
      <c r="V81" s="4">
        <f>AVERAGE(Table33[[#This Row],[Jan]:[Jun]])</f>
        <v>-1967348.6666666667</v>
      </c>
      <c r="W81" s="4">
        <f>AVERAGE(Table33[[#This Row],[Jul]:[Dec]])</f>
        <v>-2075509.1666666667</v>
      </c>
      <c r="X81" s="4">
        <f>AVERAGE(Table33[[#This Row],[Jan]:[Dec]])</f>
        <v>-2021428.9166666667</v>
      </c>
      <c r="Y81" s="4">
        <f>SUM(Table33[[#This Row],[Jan]:[Dec]])</f>
        <v>-24257147</v>
      </c>
    </row>
    <row r="82" spans="1:25" x14ac:dyDescent="0.25">
      <c r="A82" s="2" t="s">
        <v>28</v>
      </c>
      <c r="B82" s="2" t="s">
        <v>30</v>
      </c>
      <c r="C82" s="3" t="s">
        <v>19</v>
      </c>
      <c r="D82" s="3">
        <v>2014</v>
      </c>
      <c r="E82" s="2" t="s">
        <v>20</v>
      </c>
      <c r="F82" s="4">
        <v>-551509</v>
      </c>
      <c r="G82" s="4">
        <v>-553460</v>
      </c>
      <c r="H82" s="4">
        <v>-858779</v>
      </c>
      <c r="I82" s="4">
        <v>-444914</v>
      </c>
      <c r="J82" s="4">
        <v>-346671</v>
      </c>
      <c r="K82" s="4">
        <v>-561327</v>
      </c>
      <c r="L82" s="4">
        <v>-421945</v>
      </c>
      <c r="M82" s="4">
        <v>-459673</v>
      </c>
      <c r="N82" s="4">
        <v>-699116</v>
      </c>
      <c r="O82" s="4">
        <v>-436835</v>
      </c>
      <c r="P82" s="4">
        <v>-646474</v>
      </c>
      <c r="Q82" s="4">
        <v>-790325</v>
      </c>
      <c r="R82" s="4">
        <f>AVERAGE(Table33[[#This Row],[Jan]:[Mar]])</f>
        <v>-654582.66666666663</v>
      </c>
      <c r="S82" s="4">
        <f>AVERAGE(Table33[[#This Row],[Apr]:[Jun]])</f>
        <v>-450970.66666666669</v>
      </c>
      <c r="T82" s="4">
        <f>AVERAGE(Table33[[#This Row],[Jul]:[Sep]])</f>
        <v>-526911.33333333337</v>
      </c>
      <c r="U82" s="4">
        <f>AVERAGE(Table33[[#This Row],[Oct]:[Dec]])</f>
        <v>-624544.66666666663</v>
      </c>
      <c r="V82" s="4">
        <f>AVERAGE(Table33[[#This Row],[Jan]:[Jun]])</f>
        <v>-552776.66666666663</v>
      </c>
      <c r="W82" s="4">
        <f>AVERAGE(Table33[[#This Row],[Jul]:[Dec]])</f>
        <v>-575728</v>
      </c>
      <c r="X82" s="4">
        <f>AVERAGE(Table33[[#This Row],[Jan]:[Dec]])</f>
        <v>-564252.33333333337</v>
      </c>
      <c r="Y82" s="4">
        <f>SUM(Table33[[#This Row],[Jan]:[Dec]])</f>
        <v>-6771028</v>
      </c>
    </row>
    <row r="83" spans="1:25" x14ac:dyDescent="0.25">
      <c r="A83" s="2" t="s">
        <v>17</v>
      </c>
      <c r="B83" s="2" t="s">
        <v>18</v>
      </c>
      <c r="C83" s="3" t="s">
        <v>19</v>
      </c>
      <c r="D83" s="3">
        <v>2015</v>
      </c>
      <c r="E83" s="2" t="s">
        <v>20</v>
      </c>
      <c r="F83" s="4">
        <v>56564696</v>
      </c>
      <c r="G83" s="4">
        <v>53003500</v>
      </c>
      <c r="H83" s="4">
        <v>57123654</v>
      </c>
      <c r="I83" s="4">
        <v>51517884</v>
      </c>
      <c r="J83" s="4">
        <v>86240365</v>
      </c>
      <c r="K83" s="4">
        <v>83822589</v>
      </c>
      <c r="L83" s="4">
        <v>99534990</v>
      </c>
      <c r="M83" s="4">
        <v>56551959</v>
      </c>
      <c r="N83" s="4">
        <v>75595351</v>
      </c>
      <c r="O83" s="4">
        <v>87960046</v>
      </c>
      <c r="P83" s="4">
        <v>75992432</v>
      </c>
      <c r="Q83" s="4">
        <v>87753553</v>
      </c>
      <c r="R83" s="4">
        <f>AVERAGE(Table33[[#This Row],[Jan]:[Mar]])</f>
        <v>55563950</v>
      </c>
      <c r="S83" s="4">
        <f>AVERAGE(Table33[[#This Row],[Apr]:[Jun]])</f>
        <v>73860279.333333328</v>
      </c>
      <c r="T83" s="4">
        <f>AVERAGE(Table33[[#This Row],[Jul]:[Sep]])</f>
        <v>77227433.333333328</v>
      </c>
      <c r="U83" s="4">
        <f>AVERAGE(Table33[[#This Row],[Oct]:[Dec]])</f>
        <v>83902010.333333328</v>
      </c>
      <c r="V83" s="4">
        <f>AVERAGE(Table33[[#This Row],[Jan]:[Jun]])</f>
        <v>64712114.666666664</v>
      </c>
      <c r="W83" s="4">
        <f>AVERAGE(Table33[[#This Row],[Jul]:[Dec]])</f>
        <v>80564721.833333328</v>
      </c>
      <c r="X83" s="4">
        <f>AVERAGE(Table33[[#This Row],[Jan]:[Dec]])</f>
        <v>72638418.25</v>
      </c>
      <c r="Y83" s="4">
        <f>SUM(Table33[[#This Row],[Jan]:[Dec]])</f>
        <v>871661019</v>
      </c>
    </row>
    <row r="84" spans="1:25" x14ac:dyDescent="0.25">
      <c r="A84" s="2" t="s">
        <v>21</v>
      </c>
      <c r="B84" s="2" t="s">
        <v>18</v>
      </c>
      <c r="C84" s="3" t="s">
        <v>19</v>
      </c>
      <c r="D84" s="3">
        <v>2015</v>
      </c>
      <c r="E84" s="2" t="s">
        <v>20</v>
      </c>
      <c r="F84" s="4">
        <v>-26025524</v>
      </c>
      <c r="G84" s="4">
        <v>-24023570</v>
      </c>
      <c r="H84" s="4">
        <v>-23452691</v>
      </c>
      <c r="I84" s="4">
        <v>-24109262</v>
      </c>
      <c r="J84" s="4">
        <v>-38340811</v>
      </c>
      <c r="K84" s="4">
        <v>-34138458</v>
      </c>
      <c r="L84" s="4">
        <v>-48369463</v>
      </c>
      <c r="M84" s="4">
        <v>-26510883</v>
      </c>
      <c r="N84" s="4">
        <v>-31307040</v>
      </c>
      <c r="O84" s="4">
        <v>-36132005</v>
      </c>
      <c r="P84" s="4">
        <v>-37770955</v>
      </c>
      <c r="Q84" s="4">
        <v>-35668763</v>
      </c>
      <c r="R84" s="4">
        <f>AVERAGE(Table33[[#This Row],[Jan]:[Mar]])</f>
        <v>-24500595</v>
      </c>
      <c r="S84" s="4">
        <f>AVERAGE(Table33[[#This Row],[Apr]:[Jun]])</f>
        <v>-32196177</v>
      </c>
      <c r="T84" s="4">
        <f>AVERAGE(Table33[[#This Row],[Jul]:[Sep]])</f>
        <v>-35395795.333333336</v>
      </c>
      <c r="U84" s="4">
        <f>AVERAGE(Table33[[#This Row],[Oct]:[Dec]])</f>
        <v>-36523907.666666664</v>
      </c>
      <c r="V84" s="4">
        <f>AVERAGE(Table33[[#This Row],[Jan]:[Jun]])</f>
        <v>-28348386</v>
      </c>
      <c r="W84" s="4">
        <f>AVERAGE(Table33[[#This Row],[Jul]:[Dec]])</f>
        <v>-35959851.5</v>
      </c>
      <c r="X84" s="4">
        <f>AVERAGE(Table33[[#This Row],[Jan]:[Dec]])</f>
        <v>-32154118.75</v>
      </c>
      <c r="Y84" s="4">
        <f>SUM(Table33[[#This Row],[Jan]:[Dec]])</f>
        <v>-385849425</v>
      </c>
    </row>
    <row r="85" spans="1:25" x14ac:dyDescent="0.25">
      <c r="A85" s="2" t="s">
        <v>22</v>
      </c>
      <c r="B85" s="2" t="s">
        <v>18</v>
      </c>
      <c r="C85" s="3" t="s">
        <v>19</v>
      </c>
      <c r="D85" s="3">
        <v>2015</v>
      </c>
      <c r="E85" s="2" t="s">
        <v>20</v>
      </c>
      <c r="F85" s="4">
        <v>-2693681</v>
      </c>
      <c r="G85" s="4">
        <v>-2344026</v>
      </c>
      <c r="H85" s="4">
        <v>-2342553</v>
      </c>
      <c r="I85" s="4">
        <v>-2075015</v>
      </c>
      <c r="J85" s="4">
        <v>-3959339</v>
      </c>
      <c r="K85" s="4">
        <v>-3442089</v>
      </c>
      <c r="L85" s="4">
        <v>-4021826</v>
      </c>
      <c r="M85" s="4">
        <v>-2656419</v>
      </c>
      <c r="N85" s="4">
        <v>-3439053</v>
      </c>
      <c r="O85" s="4">
        <v>-3864192</v>
      </c>
      <c r="P85" s="4">
        <v>-3553160</v>
      </c>
      <c r="Q85" s="4">
        <v>-4368917</v>
      </c>
      <c r="R85" s="4">
        <f>AVERAGE(Table33[[#This Row],[Jan]:[Mar]])</f>
        <v>-2460086.6666666665</v>
      </c>
      <c r="S85" s="4">
        <f>AVERAGE(Table33[[#This Row],[Apr]:[Jun]])</f>
        <v>-3158814.3333333335</v>
      </c>
      <c r="T85" s="4">
        <f>AVERAGE(Table33[[#This Row],[Jul]:[Sep]])</f>
        <v>-3372432.6666666665</v>
      </c>
      <c r="U85" s="4">
        <f>AVERAGE(Table33[[#This Row],[Oct]:[Dec]])</f>
        <v>-3928756.3333333335</v>
      </c>
      <c r="V85" s="4">
        <f>AVERAGE(Table33[[#This Row],[Jan]:[Jun]])</f>
        <v>-2809450.5</v>
      </c>
      <c r="W85" s="4">
        <f>AVERAGE(Table33[[#This Row],[Jul]:[Dec]])</f>
        <v>-3650594.5</v>
      </c>
      <c r="X85" s="4">
        <f>AVERAGE(Table33[[#This Row],[Jan]:[Dec]])</f>
        <v>-3230022.5</v>
      </c>
      <c r="Y85" s="4">
        <f>SUM(Table33[[#This Row],[Jan]:[Dec]])</f>
        <v>-38760270</v>
      </c>
    </row>
    <row r="86" spans="1:25" x14ac:dyDescent="0.25">
      <c r="A86" s="2" t="s">
        <v>23</v>
      </c>
      <c r="B86" s="2" t="s">
        <v>18</v>
      </c>
      <c r="C86" s="3" t="s">
        <v>19</v>
      </c>
      <c r="D86" s="3">
        <v>2015</v>
      </c>
      <c r="E86" s="2" t="s">
        <v>20</v>
      </c>
      <c r="F86" s="4">
        <v>-6107421</v>
      </c>
      <c r="G86" s="4">
        <v>-5810585</v>
      </c>
      <c r="H86" s="4">
        <v>-7021257</v>
      </c>
      <c r="I86" s="4">
        <v>-6051373</v>
      </c>
      <c r="J86" s="4">
        <v>-10773242</v>
      </c>
      <c r="K86" s="4">
        <v>-9081939</v>
      </c>
      <c r="L86" s="4">
        <v>-10994327</v>
      </c>
      <c r="M86" s="4">
        <v>-6548834</v>
      </c>
      <c r="N86" s="4">
        <v>-7861085</v>
      </c>
      <c r="O86" s="4">
        <v>-9613130</v>
      </c>
      <c r="P86" s="4">
        <v>-9183322</v>
      </c>
      <c r="Q86" s="4">
        <v>-9278911</v>
      </c>
      <c r="R86" s="4">
        <f>AVERAGE(Table33[[#This Row],[Jan]:[Mar]])</f>
        <v>-6313087.666666667</v>
      </c>
      <c r="S86" s="4">
        <f>AVERAGE(Table33[[#This Row],[Apr]:[Jun]])</f>
        <v>-8635518</v>
      </c>
      <c r="T86" s="4">
        <f>AVERAGE(Table33[[#This Row],[Jul]:[Sep]])</f>
        <v>-8468082</v>
      </c>
      <c r="U86" s="4">
        <f>AVERAGE(Table33[[#This Row],[Oct]:[Dec]])</f>
        <v>-9358454.333333334</v>
      </c>
      <c r="V86" s="4">
        <f>AVERAGE(Table33[[#This Row],[Jan]:[Jun]])</f>
        <v>-7474302.833333333</v>
      </c>
      <c r="W86" s="4">
        <f>AVERAGE(Table33[[#This Row],[Jul]:[Dec]])</f>
        <v>-8913268.166666666</v>
      </c>
      <c r="X86" s="4">
        <f>AVERAGE(Table33[[#This Row],[Jan]:[Dec]])</f>
        <v>-8193785.5</v>
      </c>
      <c r="Y86" s="4">
        <f>SUM(Table33[[#This Row],[Jan]:[Dec]])</f>
        <v>-98325426</v>
      </c>
    </row>
    <row r="87" spans="1:25" x14ac:dyDescent="0.25">
      <c r="A87" s="2" t="s">
        <v>24</v>
      </c>
      <c r="B87" s="2" t="s">
        <v>18</v>
      </c>
      <c r="C87" s="3" t="s">
        <v>19</v>
      </c>
      <c r="D87" s="3">
        <v>2015</v>
      </c>
      <c r="E87" s="2" t="s">
        <v>20</v>
      </c>
      <c r="F87" s="4">
        <v>-587893</v>
      </c>
      <c r="G87" s="4">
        <v>-545279</v>
      </c>
      <c r="H87" s="4">
        <v>-588026</v>
      </c>
      <c r="I87" s="4">
        <v>-545095</v>
      </c>
      <c r="J87" s="4">
        <v>-985449</v>
      </c>
      <c r="K87" s="4">
        <v>-855026</v>
      </c>
      <c r="L87" s="4">
        <v>-1098610</v>
      </c>
      <c r="M87" s="4">
        <v>-701066</v>
      </c>
      <c r="N87" s="4">
        <v>-809897</v>
      </c>
      <c r="O87" s="4">
        <v>-1016017</v>
      </c>
      <c r="P87" s="4">
        <v>-880356</v>
      </c>
      <c r="Q87" s="4">
        <v>-987089</v>
      </c>
      <c r="R87" s="4">
        <f>AVERAGE(Table33[[#This Row],[Jan]:[Mar]])</f>
        <v>-573732.66666666663</v>
      </c>
      <c r="S87" s="4">
        <f>AVERAGE(Table33[[#This Row],[Apr]:[Jun]])</f>
        <v>-795190</v>
      </c>
      <c r="T87" s="4">
        <f>AVERAGE(Table33[[#This Row],[Jul]:[Sep]])</f>
        <v>-869857.66666666663</v>
      </c>
      <c r="U87" s="4">
        <f>AVERAGE(Table33[[#This Row],[Oct]:[Dec]])</f>
        <v>-961154</v>
      </c>
      <c r="V87" s="4">
        <f>AVERAGE(Table33[[#This Row],[Jan]:[Jun]])</f>
        <v>-684461.33333333337</v>
      </c>
      <c r="W87" s="4">
        <f>AVERAGE(Table33[[#This Row],[Jul]:[Dec]])</f>
        <v>-915505.83333333337</v>
      </c>
      <c r="X87" s="4">
        <f>AVERAGE(Table33[[#This Row],[Jan]:[Dec]])</f>
        <v>-799983.58333333337</v>
      </c>
      <c r="Y87" s="4">
        <f>SUM(Table33[[#This Row],[Jan]:[Dec]])</f>
        <v>-9599803</v>
      </c>
    </row>
    <row r="88" spans="1:25" x14ac:dyDescent="0.25">
      <c r="A88" s="2" t="s">
        <v>25</v>
      </c>
      <c r="B88" s="2" t="s">
        <v>18</v>
      </c>
      <c r="C88" s="3" t="s">
        <v>19</v>
      </c>
      <c r="D88" s="3">
        <v>2015</v>
      </c>
      <c r="E88" s="2" t="s">
        <v>20</v>
      </c>
      <c r="F88" s="4">
        <v>-2724738</v>
      </c>
      <c r="G88" s="4">
        <v>-2462961</v>
      </c>
      <c r="H88" s="4">
        <v>-2377917</v>
      </c>
      <c r="I88" s="4">
        <v>-2391429</v>
      </c>
      <c r="J88" s="4">
        <v>-4192334</v>
      </c>
      <c r="K88" s="4">
        <v>-3632483</v>
      </c>
      <c r="L88" s="4">
        <v>-3981861</v>
      </c>
      <c r="M88" s="4">
        <v>-2692169</v>
      </c>
      <c r="N88" s="4">
        <v>-3621911</v>
      </c>
      <c r="O88" s="4">
        <v>-3866225</v>
      </c>
      <c r="P88" s="4">
        <v>-3114375</v>
      </c>
      <c r="Q88" s="4">
        <v>-3960801</v>
      </c>
      <c r="R88" s="4">
        <f>AVERAGE(Table33[[#This Row],[Jan]:[Mar]])</f>
        <v>-2521872</v>
      </c>
      <c r="S88" s="4">
        <f>AVERAGE(Table33[[#This Row],[Apr]:[Jun]])</f>
        <v>-3405415.3333333335</v>
      </c>
      <c r="T88" s="4">
        <f>AVERAGE(Table33[[#This Row],[Jul]:[Sep]])</f>
        <v>-3431980.3333333335</v>
      </c>
      <c r="U88" s="4">
        <f>AVERAGE(Table33[[#This Row],[Oct]:[Dec]])</f>
        <v>-3647133.6666666665</v>
      </c>
      <c r="V88" s="4">
        <f>AVERAGE(Table33[[#This Row],[Jan]:[Jun]])</f>
        <v>-2963643.6666666665</v>
      </c>
      <c r="W88" s="4">
        <f>AVERAGE(Table33[[#This Row],[Jul]:[Dec]])</f>
        <v>-3539557</v>
      </c>
      <c r="X88" s="4">
        <f>AVERAGE(Table33[[#This Row],[Jan]:[Dec]])</f>
        <v>-3251600.3333333335</v>
      </c>
      <c r="Y88" s="4">
        <f>SUM(Table33[[#This Row],[Jan]:[Dec]])</f>
        <v>-39019204</v>
      </c>
    </row>
    <row r="89" spans="1:25" x14ac:dyDescent="0.25">
      <c r="A89" s="2" t="s">
        <v>26</v>
      </c>
      <c r="B89" s="2" t="s">
        <v>18</v>
      </c>
      <c r="C89" s="3" t="s">
        <v>19</v>
      </c>
      <c r="D89" s="3">
        <v>2015</v>
      </c>
      <c r="E89" s="2" t="s">
        <v>20</v>
      </c>
      <c r="F89" s="4">
        <v>-3196353</v>
      </c>
      <c r="G89" s="4">
        <v>-3030650</v>
      </c>
      <c r="H89" s="4">
        <v>-3299636</v>
      </c>
      <c r="I89" s="4">
        <v>-2687879</v>
      </c>
      <c r="J89" s="4">
        <v>-5147180</v>
      </c>
      <c r="K89" s="4">
        <v>-4667697</v>
      </c>
      <c r="L89" s="4">
        <v>-5350859</v>
      </c>
      <c r="M89" s="4">
        <v>-3211296</v>
      </c>
      <c r="N89" s="4">
        <v>-4194381</v>
      </c>
      <c r="O89" s="4">
        <v>-5144107</v>
      </c>
      <c r="P89" s="4">
        <v>-3882597</v>
      </c>
      <c r="Q89" s="4">
        <v>-4467813</v>
      </c>
      <c r="R89" s="4">
        <f>AVERAGE(Table33[[#This Row],[Jan]:[Mar]])</f>
        <v>-3175546.3333333335</v>
      </c>
      <c r="S89" s="4">
        <f>AVERAGE(Table33[[#This Row],[Apr]:[Jun]])</f>
        <v>-4167585.3333333335</v>
      </c>
      <c r="T89" s="4">
        <f>AVERAGE(Table33[[#This Row],[Jul]:[Sep]])</f>
        <v>-4252178.666666667</v>
      </c>
      <c r="U89" s="4">
        <f>AVERAGE(Table33[[#This Row],[Oct]:[Dec]])</f>
        <v>-4498172.333333333</v>
      </c>
      <c r="V89" s="4">
        <f>AVERAGE(Table33[[#This Row],[Jan]:[Jun]])</f>
        <v>-3671565.8333333335</v>
      </c>
      <c r="W89" s="4">
        <f>AVERAGE(Table33[[#This Row],[Jul]:[Dec]])</f>
        <v>-4375175.5</v>
      </c>
      <c r="X89" s="4">
        <f>AVERAGE(Table33[[#This Row],[Jan]:[Dec]])</f>
        <v>-4023370.6666666665</v>
      </c>
      <c r="Y89" s="4">
        <f>SUM(Table33[[#This Row],[Jan]:[Dec]])</f>
        <v>-48280448</v>
      </c>
    </row>
    <row r="90" spans="1:25" x14ac:dyDescent="0.25">
      <c r="A90" s="2" t="s">
        <v>27</v>
      </c>
      <c r="B90" s="2" t="s">
        <v>18</v>
      </c>
      <c r="C90" s="3" t="s">
        <v>19</v>
      </c>
      <c r="D90" s="3">
        <v>2015</v>
      </c>
      <c r="E90" s="2" t="s">
        <v>20</v>
      </c>
      <c r="F90" s="4">
        <v>-4765178</v>
      </c>
      <c r="G90" s="4">
        <v>-3830881</v>
      </c>
      <c r="H90" s="4">
        <v>-4742612</v>
      </c>
      <c r="I90" s="4">
        <v>-4411760</v>
      </c>
      <c r="J90" s="4">
        <v>-7247016</v>
      </c>
      <c r="K90" s="4">
        <v>-7070792</v>
      </c>
      <c r="L90" s="4">
        <v>-7460187</v>
      </c>
      <c r="M90" s="4">
        <v>-4155646</v>
      </c>
      <c r="N90" s="4">
        <v>-6058210</v>
      </c>
      <c r="O90" s="4">
        <v>-6830492</v>
      </c>
      <c r="P90" s="4">
        <v>-5760591</v>
      </c>
      <c r="Q90" s="4">
        <v>-7218683</v>
      </c>
      <c r="R90" s="4">
        <f>AVERAGE(Table33[[#This Row],[Jan]:[Mar]])</f>
        <v>-4446223.666666667</v>
      </c>
      <c r="S90" s="4">
        <f>AVERAGE(Table33[[#This Row],[Apr]:[Jun]])</f>
        <v>-6243189.333333333</v>
      </c>
      <c r="T90" s="4">
        <f>AVERAGE(Table33[[#This Row],[Jul]:[Sep]])</f>
        <v>-5891347.666666667</v>
      </c>
      <c r="U90" s="4">
        <f>AVERAGE(Table33[[#This Row],[Oct]:[Dec]])</f>
        <v>-6603255.333333333</v>
      </c>
      <c r="V90" s="4">
        <f>AVERAGE(Table33[[#This Row],[Jan]:[Jun]])</f>
        <v>-5344706.5</v>
      </c>
      <c r="W90" s="4">
        <f>AVERAGE(Table33[[#This Row],[Jul]:[Dec]])</f>
        <v>-6247301.5</v>
      </c>
      <c r="X90" s="4">
        <f>AVERAGE(Table33[[#This Row],[Jan]:[Dec]])</f>
        <v>-5796004</v>
      </c>
      <c r="Y90" s="4">
        <f>SUM(Table33[[#This Row],[Jan]:[Dec]])</f>
        <v>-69552048</v>
      </c>
    </row>
    <row r="91" spans="1:25" x14ac:dyDescent="0.25">
      <c r="A91" s="2" t="s">
        <v>28</v>
      </c>
      <c r="B91" s="2" t="s">
        <v>18</v>
      </c>
      <c r="C91" s="3" t="s">
        <v>19</v>
      </c>
      <c r="D91" s="3">
        <v>2015</v>
      </c>
      <c r="E91" s="2" t="s">
        <v>20</v>
      </c>
      <c r="F91" s="4">
        <v>-1373322</v>
      </c>
      <c r="G91" s="4">
        <v>-1152623</v>
      </c>
      <c r="H91" s="4">
        <v>-1366324</v>
      </c>
      <c r="I91" s="4">
        <v>-1216887</v>
      </c>
      <c r="J91" s="4">
        <v>-1771647</v>
      </c>
      <c r="K91" s="4">
        <v>-1846409</v>
      </c>
      <c r="L91" s="4">
        <v>-2254182</v>
      </c>
      <c r="M91" s="4">
        <v>-1313623</v>
      </c>
      <c r="N91" s="4">
        <v>-1753534</v>
      </c>
      <c r="O91" s="4">
        <v>-1859575</v>
      </c>
      <c r="P91" s="4">
        <v>-1782794</v>
      </c>
      <c r="Q91" s="4">
        <v>-2038375</v>
      </c>
      <c r="R91" s="4">
        <f>AVERAGE(Table33[[#This Row],[Jan]:[Mar]])</f>
        <v>-1297423</v>
      </c>
      <c r="S91" s="4">
        <f>AVERAGE(Table33[[#This Row],[Apr]:[Jun]])</f>
        <v>-1611647.6666666667</v>
      </c>
      <c r="T91" s="4">
        <f>AVERAGE(Table33[[#This Row],[Jul]:[Sep]])</f>
        <v>-1773779.6666666667</v>
      </c>
      <c r="U91" s="4">
        <f>AVERAGE(Table33[[#This Row],[Oct]:[Dec]])</f>
        <v>-1893581.3333333333</v>
      </c>
      <c r="V91" s="4">
        <f>AVERAGE(Table33[[#This Row],[Jan]:[Jun]])</f>
        <v>-1454535.3333333333</v>
      </c>
      <c r="W91" s="4">
        <f>AVERAGE(Table33[[#This Row],[Jul]:[Dec]])</f>
        <v>-1833680.5</v>
      </c>
      <c r="X91" s="4">
        <f>AVERAGE(Table33[[#This Row],[Jan]:[Dec]])</f>
        <v>-1644107.9166666667</v>
      </c>
      <c r="Y91" s="4">
        <f>SUM(Table33[[#This Row],[Jan]:[Dec]])</f>
        <v>-19729295</v>
      </c>
    </row>
    <row r="92" spans="1:25" x14ac:dyDescent="0.25">
      <c r="A92" s="2" t="s">
        <v>17</v>
      </c>
      <c r="B92" s="2" t="s">
        <v>29</v>
      </c>
      <c r="C92" s="3" t="s">
        <v>19</v>
      </c>
      <c r="D92" s="3">
        <v>2015</v>
      </c>
      <c r="E92" s="2" t="s">
        <v>20</v>
      </c>
      <c r="F92" s="4">
        <v>13575527.039999999</v>
      </c>
      <c r="G92" s="4">
        <v>13250875</v>
      </c>
      <c r="H92" s="4">
        <v>12567203.880000001</v>
      </c>
      <c r="I92" s="4">
        <v>11849113.32</v>
      </c>
      <c r="J92" s="4">
        <v>17248073</v>
      </c>
      <c r="K92" s="4">
        <v>22632099.030000001</v>
      </c>
      <c r="L92" s="4">
        <v>29860497</v>
      </c>
      <c r="M92" s="4">
        <v>11875911.389999999</v>
      </c>
      <c r="N92" s="4">
        <v>21166698.280000001</v>
      </c>
      <c r="O92" s="4">
        <v>21110411.039999999</v>
      </c>
      <c r="P92" s="4">
        <v>18998108</v>
      </c>
      <c r="Q92" s="4">
        <v>20183317.190000001</v>
      </c>
      <c r="R92" s="4">
        <f>AVERAGE(Table33[[#This Row],[Jan]:[Mar]])</f>
        <v>13131201.973333335</v>
      </c>
      <c r="S92" s="4">
        <f>AVERAGE(Table33[[#This Row],[Apr]:[Jun]])</f>
        <v>17243095.116666667</v>
      </c>
      <c r="T92" s="4">
        <f>AVERAGE(Table33[[#This Row],[Jul]:[Sep]])</f>
        <v>20967702.223333333</v>
      </c>
      <c r="U92" s="4">
        <f>AVERAGE(Table33[[#This Row],[Oct]:[Dec]])</f>
        <v>20097278.743333336</v>
      </c>
      <c r="V92" s="4">
        <f>AVERAGE(Table33[[#This Row],[Jan]:[Jun]])</f>
        <v>15187148.545000002</v>
      </c>
      <c r="W92" s="4">
        <f>AVERAGE(Table33[[#This Row],[Jul]:[Dec]])</f>
        <v>20532490.483333334</v>
      </c>
      <c r="X92" s="4">
        <f>AVERAGE(Table33[[#This Row],[Jan]:[Dec]])</f>
        <v>17859819.514166664</v>
      </c>
      <c r="Y92" s="4">
        <f>SUM(Table33[[#This Row],[Jan]:[Dec]])</f>
        <v>214317834.16999999</v>
      </c>
    </row>
    <row r="93" spans="1:25" x14ac:dyDescent="0.25">
      <c r="A93" s="2" t="s">
        <v>21</v>
      </c>
      <c r="B93" s="2" t="s">
        <v>29</v>
      </c>
      <c r="C93" s="3" t="s">
        <v>19</v>
      </c>
      <c r="D93" s="3">
        <v>2015</v>
      </c>
      <c r="E93" s="2" t="s">
        <v>20</v>
      </c>
      <c r="F93" s="4">
        <v>-6729976</v>
      </c>
      <c r="G93" s="4">
        <v>-6401417</v>
      </c>
      <c r="H93" s="4">
        <v>-5214635</v>
      </c>
      <c r="I93" s="4">
        <v>-5538678</v>
      </c>
      <c r="J93" s="4">
        <v>-8186261</v>
      </c>
      <c r="K93" s="4">
        <v>-10063433</v>
      </c>
      <c r="L93" s="4">
        <v>-14362489</v>
      </c>
      <c r="M93" s="4">
        <v>-5530666</v>
      </c>
      <c r="N93" s="4">
        <v>-10502083</v>
      </c>
      <c r="O93" s="4">
        <v>-10387292</v>
      </c>
      <c r="P93" s="4">
        <v>-7767663</v>
      </c>
      <c r="Q93" s="4">
        <v>-9444026</v>
      </c>
      <c r="R93" s="4">
        <f>AVERAGE(Table33[[#This Row],[Jan]:[Mar]])</f>
        <v>-6115342.666666667</v>
      </c>
      <c r="S93" s="4">
        <f>AVERAGE(Table33[[#This Row],[Apr]:[Jun]])</f>
        <v>-7929457.333333333</v>
      </c>
      <c r="T93" s="4">
        <f>AVERAGE(Table33[[#This Row],[Jul]:[Sep]])</f>
        <v>-10131746</v>
      </c>
      <c r="U93" s="4">
        <f>AVERAGE(Table33[[#This Row],[Oct]:[Dec]])</f>
        <v>-9199660.333333334</v>
      </c>
      <c r="V93" s="4">
        <f>AVERAGE(Table33[[#This Row],[Jan]:[Jun]])</f>
        <v>-7022400</v>
      </c>
      <c r="W93" s="4">
        <f>AVERAGE(Table33[[#This Row],[Jul]:[Dec]])</f>
        <v>-9665703.166666666</v>
      </c>
      <c r="X93" s="4">
        <f>AVERAGE(Table33[[#This Row],[Jan]:[Dec]])</f>
        <v>-8344051.583333333</v>
      </c>
      <c r="Y93" s="4">
        <f>SUM(Table33[[#This Row],[Jan]:[Dec]])</f>
        <v>-100128619</v>
      </c>
    </row>
    <row r="94" spans="1:25" x14ac:dyDescent="0.25">
      <c r="A94" s="2" t="s">
        <v>22</v>
      </c>
      <c r="B94" s="2" t="s">
        <v>29</v>
      </c>
      <c r="C94" s="3" t="s">
        <v>19</v>
      </c>
      <c r="D94" s="3">
        <v>2015</v>
      </c>
      <c r="E94" s="2" t="s">
        <v>20</v>
      </c>
      <c r="F94" s="4">
        <v>-573757</v>
      </c>
      <c r="G94" s="4">
        <v>-581423</v>
      </c>
      <c r="H94" s="4">
        <v>-551830</v>
      </c>
      <c r="I94" s="4">
        <v>-577052</v>
      </c>
      <c r="J94" s="4">
        <v>-788385</v>
      </c>
      <c r="K94" s="4">
        <v>-946266</v>
      </c>
      <c r="L94" s="4">
        <v>-1320510</v>
      </c>
      <c r="M94" s="4">
        <v>-513412</v>
      </c>
      <c r="N94" s="4">
        <v>-965560</v>
      </c>
      <c r="O94" s="4">
        <v>-992444</v>
      </c>
      <c r="P94" s="4">
        <v>-880529</v>
      </c>
      <c r="Q94" s="4">
        <v>-838505</v>
      </c>
      <c r="R94" s="4">
        <f>AVERAGE(Table33[[#This Row],[Jan]:[Mar]])</f>
        <v>-569003.33333333337</v>
      </c>
      <c r="S94" s="4">
        <f>AVERAGE(Table33[[#This Row],[Apr]:[Jun]])</f>
        <v>-770567.66666666663</v>
      </c>
      <c r="T94" s="4">
        <f>AVERAGE(Table33[[#This Row],[Jul]:[Sep]])</f>
        <v>-933160.66666666663</v>
      </c>
      <c r="U94" s="4">
        <f>AVERAGE(Table33[[#This Row],[Oct]:[Dec]])</f>
        <v>-903826</v>
      </c>
      <c r="V94" s="4">
        <f>AVERAGE(Table33[[#This Row],[Jan]:[Jun]])</f>
        <v>-669785.5</v>
      </c>
      <c r="W94" s="4">
        <f>AVERAGE(Table33[[#This Row],[Jul]:[Dec]])</f>
        <v>-918493.33333333337</v>
      </c>
      <c r="X94" s="4">
        <f>AVERAGE(Table33[[#This Row],[Jan]:[Dec]])</f>
        <v>-794139.41666666663</v>
      </c>
      <c r="Y94" s="4">
        <f>SUM(Table33[[#This Row],[Jan]:[Dec]])</f>
        <v>-9529673</v>
      </c>
    </row>
    <row r="95" spans="1:25" x14ac:dyDescent="0.25">
      <c r="A95" s="2" t="s">
        <v>23</v>
      </c>
      <c r="B95" s="2" t="s">
        <v>29</v>
      </c>
      <c r="C95" s="3" t="s">
        <v>19</v>
      </c>
      <c r="D95" s="3">
        <v>2015</v>
      </c>
      <c r="E95" s="2" t="s">
        <v>20</v>
      </c>
      <c r="F95" s="4">
        <v>-1568759</v>
      </c>
      <c r="G95" s="4">
        <v>-1452547</v>
      </c>
      <c r="H95" s="4">
        <v>-1515316</v>
      </c>
      <c r="I95" s="4">
        <v>-1374790</v>
      </c>
      <c r="J95" s="4">
        <v>-1918417</v>
      </c>
      <c r="K95" s="4">
        <v>-2647780</v>
      </c>
      <c r="L95" s="4">
        <v>-3326590</v>
      </c>
      <c r="M95" s="4">
        <v>-1280946</v>
      </c>
      <c r="N95" s="4">
        <v>-2625789</v>
      </c>
      <c r="O95" s="4">
        <v>-2383045</v>
      </c>
      <c r="P95" s="4">
        <v>-2237769</v>
      </c>
      <c r="Q95" s="4">
        <v>-2381177</v>
      </c>
      <c r="R95" s="4">
        <f>AVERAGE(Table33[[#This Row],[Jan]:[Mar]])</f>
        <v>-1512207.3333333333</v>
      </c>
      <c r="S95" s="4">
        <f>AVERAGE(Table33[[#This Row],[Apr]:[Jun]])</f>
        <v>-1980329</v>
      </c>
      <c r="T95" s="4">
        <f>AVERAGE(Table33[[#This Row],[Jul]:[Sep]])</f>
        <v>-2411108.3333333335</v>
      </c>
      <c r="U95" s="4">
        <f>AVERAGE(Table33[[#This Row],[Oct]:[Dec]])</f>
        <v>-2333997</v>
      </c>
      <c r="V95" s="4">
        <f>AVERAGE(Table33[[#This Row],[Jan]:[Jun]])</f>
        <v>-1746268.1666666667</v>
      </c>
      <c r="W95" s="4">
        <f>AVERAGE(Table33[[#This Row],[Jul]:[Dec]])</f>
        <v>-2372552.6666666665</v>
      </c>
      <c r="X95" s="4">
        <f>AVERAGE(Table33[[#This Row],[Jan]:[Dec]])</f>
        <v>-2059410.4166666667</v>
      </c>
      <c r="Y95" s="4">
        <f>SUM(Table33[[#This Row],[Jan]:[Dec]])</f>
        <v>-24712925</v>
      </c>
    </row>
    <row r="96" spans="1:25" x14ac:dyDescent="0.25">
      <c r="A96" s="2" t="s">
        <v>24</v>
      </c>
      <c r="B96" s="2" t="s">
        <v>29</v>
      </c>
      <c r="C96" s="3" t="s">
        <v>19</v>
      </c>
      <c r="D96" s="3">
        <v>2015</v>
      </c>
      <c r="E96" s="2" t="s">
        <v>20</v>
      </c>
      <c r="F96" s="4">
        <v>-158356</v>
      </c>
      <c r="G96" s="4">
        <v>-153332</v>
      </c>
      <c r="H96" s="4">
        <v>-156029</v>
      </c>
      <c r="I96" s="4">
        <v>-135853</v>
      </c>
      <c r="J96" s="4">
        <v>-212057</v>
      </c>
      <c r="K96" s="4">
        <v>-251822</v>
      </c>
      <c r="L96" s="4">
        <v>-317201</v>
      </c>
      <c r="M96" s="4">
        <v>-144379</v>
      </c>
      <c r="N96" s="4">
        <v>-235638</v>
      </c>
      <c r="O96" s="4">
        <v>-237761</v>
      </c>
      <c r="P96" s="4">
        <v>-194390</v>
      </c>
      <c r="Q96" s="4">
        <v>-241255</v>
      </c>
      <c r="R96" s="4">
        <f>AVERAGE(Table33[[#This Row],[Jan]:[Mar]])</f>
        <v>-155905.66666666666</v>
      </c>
      <c r="S96" s="4">
        <f>AVERAGE(Table33[[#This Row],[Apr]:[Jun]])</f>
        <v>-199910.66666666666</v>
      </c>
      <c r="T96" s="4">
        <f>AVERAGE(Table33[[#This Row],[Jul]:[Sep]])</f>
        <v>-232406</v>
      </c>
      <c r="U96" s="4">
        <f>AVERAGE(Table33[[#This Row],[Oct]:[Dec]])</f>
        <v>-224468.66666666666</v>
      </c>
      <c r="V96" s="4">
        <f>AVERAGE(Table33[[#This Row],[Jan]:[Jun]])</f>
        <v>-177908.16666666666</v>
      </c>
      <c r="W96" s="4">
        <f>AVERAGE(Table33[[#This Row],[Jul]:[Dec]])</f>
        <v>-228437.33333333334</v>
      </c>
      <c r="X96" s="4">
        <f>AVERAGE(Table33[[#This Row],[Jan]:[Dec]])</f>
        <v>-203172.75</v>
      </c>
      <c r="Y96" s="4">
        <f>SUM(Table33[[#This Row],[Jan]:[Dec]])</f>
        <v>-2438073</v>
      </c>
    </row>
    <row r="97" spans="1:25" x14ac:dyDescent="0.25">
      <c r="A97" s="2" t="s">
        <v>25</v>
      </c>
      <c r="B97" s="2" t="s">
        <v>29</v>
      </c>
      <c r="C97" s="3" t="s">
        <v>19</v>
      </c>
      <c r="D97" s="3">
        <v>2015</v>
      </c>
      <c r="E97" s="2" t="s">
        <v>20</v>
      </c>
      <c r="F97" s="4">
        <v>-628560</v>
      </c>
      <c r="G97" s="4">
        <v>-607225</v>
      </c>
      <c r="H97" s="4">
        <v>-605967</v>
      </c>
      <c r="I97" s="4">
        <v>-523211</v>
      </c>
      <c r="J97" s="4">
        <v>-761411</v>
      </c>
      <c r="K97" s="4">
        <v>-942950</v>
      </c>
      <c r="L97" s="4">
        <v>-1259315</v>
      </c>
      <c r="M97" s="4">
        <v>-593077</v>
      </c>
      <c r="N97" s="4">
        <v>-932114</v>
      </c>
      <c r="O97" s="4">
        <v>-888540</v>
      </c>
      <c r="P97" s="4">
        <v>-848637</v>
      </c>
      <c r="Q97" s="4">
        <v>-811089</v>
      </c>
      <c r="R97" s="4">
        <f>AVERAGE(Table33[[#This Row],[Jan]:[Mar]])</f>
        <v>-613917.33333333337</v>
      </c>
      <c r="S97" s="4">
        <f>AVERAGE(Table33[[#This Row],[Apr]:[Jun]])</f>
        <v>-742524</v>
      </c>
      <c r="T97" s="4">
        <f>AVERAGE(Table33[[#This Row],[Jul]:[Sep]])</f>
        <v>-928168.66666666663</v>
      </c>
      <c r="U97" s="4">
        <f>AVERAGE(Table33[[#This Row],[Oct]:[Dec]])</f>
        <v>-849422</v>
      </c>
      <c r="V97" s="4">
        <f>AVERAGE(Table33[[#This Row],[Jan]:[Jun]])</f>
        <v>-678220.66666666663</v>
      </c>
      <c r="W97" s="4">
        <f>AVERAGE(Table33[[#This Row],[Jul]:[Dec]])</f>
        <v>-888795.33333333337</v>
      </c>
      <c r="X97" s="4">
        <f>AVERAGE(Table33[[#This Row],[Jan]:[Dec]])</f>
        <v>-783508</v>
      </c>
      <c r="Y97" s="4">
        <f>SUM(Table33[[#This Row],[Jan]:[Dec]])</f>
        <v>-9402096</v>
      </c>
    </row>
    <row r="98" spans="1:25" x14ac:dyDescent="0.25">
      <c r="A98" s="2" t="s">
        <v>26</v>
      </c>
      <c r="B98" s="2" t="s">
        <v>29</v>
      </c>
      <c r="C98" s="3" t="s">
        <v>19</v>
      </c>
      <c r="D98" s="3">
        <v>2015</v>
      </c>
      <c r="E98" s="2" t="s">
        <v>20</v>
      </c>
      <c r="F98" s="4">
        <v>-840546</v>
      </c>
      <c r="G98" s="4">
        <v>-680213</v>
      </c>
      <c r="H98" s="4">
        <v>-638286</v>
      </c>
      <c r="I98" s="4">
        <v>-639841</v>
      </c>
      <c r="J98" s="4">
        <v>-1072470</v>
      </c>
      <c r="K98" s="4">
        <v>-1382250</v>
      </c>
      <c r="L98" s="4">
        <v>-1632544</v>
      </c>
      <c r="M98" s="4">
        <v>-636013</v>
      </c>
      <c r="N98" s="4">
        <v>-1152236</v>
      </c>
      <c r="O98" s="4">
        <v>-1315230</v>
      </c>
      <c r="P98" s="4">
        <v>-1048976</v>
      </c>
      <c r="Q98" s="4">
        <v>-1063853</v>
      </c>
      <c r="R98" s="4">
        <f>AVERAGE(Table33[[#This Row],[Jan]:[Mar]])</f>
        <v>-719681.66666666663</v>
      </c>
      <c r="S98" s="4">
        <f>AVERAGE(Table33[[#This Row],[Apr]:[Jun]])</f>
        <v>-1031520.3333333334</v>
      </c>
      <c r="T98" s="4">
        <f>AVERAGE(Table33[[#This Row],[Jul]:[Sep]])</f>
        <v>-1140264.3333333333</v>
      </c>
      <c r="U98" s="4">
        <f>AVERAGE(Table33[[#This Row],[Oct]:[Dec]])</f>
        <v>-1142686.3333333333</v>
      </c>
      <c r="V98" s="4">
        <f>AVERAGE(Table33[[#This Row],[Jan]:[Jun]])</f>
        <v>-875601</v>
      </c>
      <c r="W98" s="4">
        <f>AVERAGE(Table33[[#This Row],[Jul]:[Dec]])</f>
        <v>-1141475.3333333333</v>
      </c>
      <c r="X98" s="4">
        <f>AVERAGE(Table33[[#This Row],[Jan]:[Dec]])</f>
        <v>-1008538.1666666666</v>
      </c>
      <c r="Y98" s="4">
        <f>SUM(Table33[[#This Row],[Jan]:[Dec]])</f>
        <v>-12102458</v>
      </c>
    </row>
    <row r="99" spans="1:25" x14ac:dyDescent="0.25">
      <c r="A99" s="2" t="s">
        <v>27</v>
      </c>
      <c r="B99" s="2" t="s">
        <v>29</v>
      </c>
      <c r="C99" s="3" t="s">
        <v>19</v>
      </c>
      <c r="D99" s="3">
        <v>2015</v>
      </c>
      <c r="E99" s="2" t="s">
        <v>20</v>
      </c>
      <c r="F99" s="4">
        <v>-1050093</v>
      </c>
      <c r="G99" s="4">
        <v>-1048268</v>
      </c>
      <c r="H99" s="4">
        <v>-966784</v>
      </c>
      <c r="I99" s="4">
        <v>-928678</v>
      </c>
      <c r="J99" s="4">
        <v>-1460786</v>
      </c>
      <c r="K99" s="4">
        <v>-1852892</v>
      </c>
      <c r="L99" s="4">
        <v>-2327627</v>
      </c>
      <c r="M99" s="4">
        <v>-836034</v>
      </c>
      <c r="N99" s="4">
        <v>-1595638</v>
      </c>
      <c r="O99" s="4">
        <v>-1616163</v>
      </c>
      <c r="P99" s="4">
        <v>-1534232</v>
      </c>
      <c r="Q99" s="4">
        <v>-1707959</v>
      </c>
      <c r="R99" s="4">
        <f>AVERAGE(Table33[[#This Row],[Jan]:[Mar]])</f>
        <v>-1021715</v>
      </c>
      <c r="S99" s="4">
        <f>AVERAGE(Table33[[#This Row],[Apr]:[Jun]])</f>
        <v>-1414118.6666666667</v>
      </c>
      <c r="T99" s="4">
        <f>AVERAGE(Table33[[#This Row],[Jul]:[Sep]])</f>
        <v>-1586433</v>
      </c>
      <c r="U99" s="4">
        <f>AVERAGE(Table33[[#This Row],[Oct]:[Dec]])</f>
        <v>-1619451.3333333333</v>
      </c>
      <c r="V99" s="4">
        <f>AVERAGE(Table33[[#This Row],[Jan]:[Jun]])</f>
        <v>-1217916.8333333333</v>
      </c>
      <c r="W99" s="4">
        <f>AVERAGE(Table33[[#This Row],[Jul]:[Dec]])</f>
        <v>-1602942.1666666667</v>
      </c>
      <c r="X99" s="4">
        <f>AVERAGE(Table33[[#This Row],[Jan]:[Dec]])</f>
        <v>-1410429.5</v>
      </c>
      <c r="Y99" s="4">
        <f>SUM(Table33[[#This Row],[Jan]:[Dec]])</f>
        <v>-16925154</v>
      </c>
    </row>
    <row r="100" spans="1:25" x14ac:dyDescent="0.25">
      <c r="A100" s="2" t="s">
        <v>28</v>
      </c>
      <c r="B100" s="2" t="s">
        <v>29</v>
      </c>
      <c r="C100" s="3" t="s">
        <v>19</v>
      </c>
      <c r="D100" s="3">
        <v>2015</v>
      </c>
      <c r="E100" s="2" t="s">
        <v>20</v>
      </c>
      <c r="F100" s="4">
        <v>-275227</v>
      </c>
      <c r="G100" s="4">
        <v>-327777</v>
      </c>
      <c r="H100" s="4">
        <v>-292639</v>
      </c>
      <c r="I100" s="4">
        <v>-286019</v>
      </c>
      <c r="J100" s="4">
        <v>-377546</v>
      </c>
      <c r="K100" s="4">
        <v>-453403</v>
      </c>
      <c r="L100" s="4">
        <v>-714292</v>
      </c>
      <c r="M100" s="4">
        <v>-263464</v>
      </c>
      <c r="N100" s="4">
        <v>-517575</v>
      </c>
      <c r="O100" s="4">
        <v>-425453</v>
      </c>
      <c r="P100" s="4">
        <v>-389907</v>
      </c>
      <c r="Q100" s="4">
        <v>-456591</v>
      </c>
      <c r="R100" s="4">
        <f>AVERAGE(Table33[[#This Row],[Jan]:[Mar]])</f>
        <v>-298547.66666666669</v>
      </c>
      <c r="S100" s="4">
        <f>AVERAGE(Table33[[#This Row],[Apr]:[Jun]])</f>
        <v>-372322.66666666669</v>
      </c>
      <c r="T100" s="4">
        <f>AVERAGE(Table33[[#This Row],[Jul]:[Sep]])</f>
        <v>-498443.66666666669</v>
      </c>
      <c r="U100" s="4">
        <f>AVERAGE(Table33[[#This Row],[Oct]:[Dec]])</f>
        <v>-423983.66666666669</v>
      </c>
      <c r="V100" s="4">
        <f>AVERAGE(Table33[[#This Row],[Jan]:[Jun]])</f>
        <v>-335435.16666666669</v>
      </c>
      <c r="W100" s="4">
        <f>AVERAGE(Table33[[#This Row],[Jul]:[Dec]])</f>
        <v>-461213.66666666669</v>
      </c>
      <c r="X100" s="4">
        <f>AVERAGE(Table33[[#This Row],[Jan]:[Dec]])</f>
        <v>-398324.41666666669</v>
      </c>
      <c r="Y100" s="4">
        <f>SUM(Table33[[#This Row],[Jan]:[Dec]])</f>
        <v>-4779893</v>
      </c>
    </row>
    <row r="101" spans="1:25" x14ac:dyDescent="0.25">
      <c r="A101" s="2" t="s">
        <v>17</v>
      </c>
      <c r="B101" s="2" t="s">
        <v>30</v>
      </c>
      <c r="C101" s="3" t="s">
        <v>19</v>
      </c>
      <c r="D101" s="3">
        <v>2015</v>
      </c>
      <c r="E101" s="2" t="s">
        <v>20</v>
      </c>
      <c r="F101" s="4">
        <v>16969408.800000001</v>
      </c>
      <c r="G101" s="4">
        <v>20671365</v>
      </c>
      <c r="H101" s="4">
        <v>21706988.52</v>
      </c>
      <c r="I101" s="4">
        <v>16485722.880000001</v>
      </c>
      <c r="J101" s="4">
        <v>33633742.350000001</v>
      </c>
      <c r="K101" s="4">
        <v>25985002.59</v>
      </c>
      <c r="L101" s="4">
        <v>30855846.899999999</v>
      </c>
      <c r="M101" s="4">
        <v>22620783.600000001</v>
      </c>
      <c r="N101" s="4">
        <v>30238140.400000002</v>
      </c>
      <c r="O101" s="4">
        <v>33424817.48</v>
      </c>
      <c r="P101" s="4">
        <v>28877124.16</v>
      </c>
      <c r="Q101" s="4">
        <v>31591279.079999998</v>
      </c>
      <c r="R101" s="4">
        <f>AVERAGE(Table33[[#This Row],[Jan]:[Mar]])</f>
        <v>19782587.439999998</v>
      </c>
      <c r="S101" s="4">
        <f>AVERAGE(Table33[[#This Row],[Apr]:[Jun]])</f>
        <v>25368155.940000001</v>
      </c>
      <c r="T101" s="4">
        <f>AVERAGE(Table33[[#This Row],[Jul]:[Sep]])</f>
        <v>27904923.633333337</v>
      </c>
      <c r="U101" s="4">
        <f>AVERAGE(Table33[[#This Row],[Oct]:[Dec]])</f>
        <v>31297740.239999998</v>
      </c>
      <c r="V101" s="4">
        <f>AVERAGE(Table33[[#This Row],[Jan]:[Jun]])</f>
        <v>22575371.689999998</v>
      </c>
      <c r="W101" s="4">
        <f>AVERAGE(Table33[[#This Row],[Jul]:[Dec]])</f>
        <v>29601331.936666667</v>
      </c>
      <c r="X101" s="4">
        <f>AVERAGE(Table33[[#This Row],[Jan]:[Dec]])</f>
        <v>26088351.813333333</v>
      </c>
      <c r="Y101" s="4">
        <f>SUM(Table33[[#This Row],[Jan]:[Dec]])</f>
        <v>313060221.75999999</v>
      </c>
    </row>
    <row r="102" spans="1:25" x14ac:dyDescent="0.25">
      <c r="A102" s="2" t="s">
        <v>21</v>
      </c>
      <c r="B102" s="2" t="s">
        <v>30</v>
      </c>
      <c r="C102" s="3" t="s">
        <v>19</v>
      </c>
      <c r="D102" s="3">
        <v>2015</v>
      </c>
      <c r="E102" s="2" t="s">
        <v>20</v>
      </c>
      <c r="F102" s="4">
        <v>-7450571</v>
      </c>
      <c r="G102" s="4">
        <v>-10294064</v>
      </c>
      <c r="H102" s="4">
        <v>-9221253</v>
      </c>
      <c r="I102" s="4">
        <v>-7725376</v>
      </c>
      <c r="J102" s="4">
        <v>-13917348</v>
      </c>
      <c r="K102" s="4">
        <v>-12519321</v>
      </c>
      <c r="L102" s="4">
        <v>-13571742</v>
      </c>
      <c r="M102" s="4">
        <v>-9837654</v>
      </c>
      <c r="N102" s="4">
        <v>-12678165</v>
      </c>
      <c r="O102" s="4">
        <v>-16340698</v>
      </c>
      <c r="P102" s="4">
        <v>-12993746</v>
      </c>
      <c r="Q102" s="4">
        <v>-13172331</v>
      </c>
      <c r="R102" s="4">
        <f>AVERAGE(Table33[[#This Row],[Jan]:[Mar]])</f>
        <v>-8988629.333333334</v>
      </c>
      <c r="S102" s="4">
        <f>AVERAGE(Table33[[#This Row],[Apr]:[Jun]])</f>
        <v>-11387348.333333334</v>
      </c>
      <c r="T102" s="4">
        <f>AVERAGE(Table33[[#This Row],[Jul]:[Sep]])</f>
        <v>-12029187</v>
      </c>
      <c r="U102" s="4">
        <f>AVERAGE(Table33[[#This Row],[Oct]:[Dec]])</f>
        <v>-14168925</v>
      </c>
      <c r="V102" s="4">
        <f>AVERAGE(Table33[[#This Row],[Jan]:[Jun]])</f>
        <v>-10187988.833333334</v>
      </c>
      <c r="W102" s="4">
        <f>AVERAGE(Table33[[#This Row],[Jul]:[Dec]])</f>
        <v>-13099056</v>
      </c>
      <c r="X102" s="4">
        <f>AVERAGE(Table33[[#This Row],[Jan]:[Dec]])</f>
        <v>-11643522.416666666</v>
      </c>
      <c r="Y102" s="4">
        <f>SUM(Table33[[#This Row],[Jan]:[Dec]])</f>
        <v>-139722269</v>
      </c>
    </row>
    <row r="103" spans="1:25" x14ac:dyDescent="0.25">
      <c r="A103" s="2" t="s">
        <v>22</v>
      </c>
      <c r="B103" s="2" t="s">
        <v>30</v>
      </c>
      <c r="C103" s="3" t="s">
        <v>19</v>
      </c>
      <c r="D103" s="3">
        <v>2015</v>
      </c>
      <c r="E103" s="2" t="s">
        <v>20</v>
      </c>
      <c r="F103" s="4">
        <v>-715290</v>
      </c>
      <c r="G103" s="4">
        <v>-904129</v>
      </c>
      <c r="H103" s="4">
        <v>-931252</v>
      </c>
      <c r="I103" s="4">
        <v>-711157</v>
      </c>
      <c r="J103" s="4">
        <v>-1659270</v>
      </c>
      <c r="K103" s="4">
        <v>-1221659</v>
      </c>
      <c r="L103" s="4">
        <v>-1350283</v>
      </c>
      <c r="M103" s="4">
        <v>-929404</v>
      </c>
      <c r="N103" s="4">
        <v>-1347979</v>
      </c>
      <c r="O103" s="4">
        <v>-1470024</v>
      </c>
      <c r="P103" s="4">
        <v>-1389785</v>
      </c>
      <c r="Q103" s="4">
        <v>-1287585</v>
      </c>
      <c r="R103" s="4">
        <f>AVERAGE(Table33[[#This Row],[Jan]:[Mar]])</f>
        <v>-850223.66666666663</v>
      </c>
      <c r="S103" s="4">
        <f>AVERAGE(Table33[[#This Row],[Apr]:[Jun]])</f>
        <v>-1197362</v>
      </c>
      <c r="T103" s="4">
        <f>AVERAGE(Table33[[#This Row],[Jul]:[Sep]])</f>
        <v>-1209222</v>
      </c>
      <c r="U103" s="4">
        <f>AVERAGE(Table33[[#This Row],[Oct]:[Dec]])</f>
        <v>-1382464.6666666667</v>
      </c>
      <c r="V103" s="4">
        <f>AVERAGE(Table33[[#This Row],[Jan]:[Jun]])</f>
        <v>-1023792.8333333334</v>
      </c>
      <c r="W103" s="4">
        <f>AVERAGE(Table33[[#This Row],[Jul]:[Dec]])</f>
        <v>-1295843.3333333333</v>
      </c>
      <c r="X103" s="4">
        <f>AVERAGE(Table33[[#This Row],[Jan]:[Dec]])</f>
        <v>-1159818.0833333333</v>
      </c>
      <c r="Y103" s="4">
        <f>SUM(Table33[[#This Row],[Jan]:[Dec]])</f>
        <v>-13917817</v>
      </c>
    </row>
    <row r="104" spans="1:25" x14ac:dyDescent="0.25">
      <c r="A104" s="2" t="s">
        <v>23</v>
      </c>
      <c r="B104" s="2" t="s">
        <v>30</v>
      </c>
      <c r="C104" s="3" t="s">
        <v>19</v>
      </c>
      <c r="D104" s="3">
        <v>2015</v>
      </c>
      <c r="E104" s="2" t="s">
        <v>20</v>
      </c>
      <c r="F104" s="4">
        <v>-1988528</v>
      </c>
      <c r="G104" s="4">
        <v>-2459353</v>
      </c>
      <c r="H104" s="4">
        <v>-2709458</v>
      </c>
      <c r="I104" s="4">
        <v>-2003559</v>
      </c>
      <c r="J104" s="4">
        <v>-3552022</v>
      </c>
      <c r="K104" s="4">
        <v>-2709456</v>
      </c>
      <c r="L104" s="4">
        <v>-3252981</v>
      </c>
      <c r="M104" s="4">
        <v>-2779126</v>
      </c>
      <c r="N104" s="4">
        <v>-3172400</v>
      </c>
      <c r="O104" s="4">
        <v>-3896025</v>
      </c>
      <c r="P104" s="4">
        <v>-3318030</v>
      </c>
      <c r="Q104" s="4">
        <v>-3813684</v>
      </c>
      <c r="R104" s="4">
        <f>AVERAGE(Table33[[#This Row],[Jan]:[Mar]])</f>
        <v>-2385779.6666666665</v>
      </c>
      <c r="S104" s="4">
        <f>AVERAGE(Table33[[#This Row],[Apr]:[Jun]])</f>
        <v>-2755012.3333333335</v>
      </c>
      <c r="T104" s="4">
        <f>AVERAGE(Table33[[#This Row],[Jul]:[Sep]])</f>
        <v>-3068169</v>
      </c>
      <c r="U104" s="4">
        <f>AVERAGE(Table33[[#This Row],[Oct]:[Dec]])</f>
        <v>-3675913</v>
      </c>
      <c r="V104" s="4">
        <f>AVERAGE(Table33[[#This Row],[Jan]:[Jun]])</f>
        <v>-2570396</v>
      </c>
      <c r="W104" s="4">
        <f>AVERAGE(Table33[[#This Row],[Jul]:[Dec]])</f>
        <v>-3372041</v>
      </c>
      <c r="X104" s="4">
        <f>AVERAGE(Table33[[#This Row],[Jan]:[Dec]])</f>
        <v>-2971218.5</v>
      </c>
      <c r="Y104" s="4">
        <f>SUM(Table33[[#This Row],[Jan]:[Dec]])</f>
        <v>-35654622</v>
      </c>
    </row>
    <row r="105" spans="1:25" x14ac:dyDescent="0.25">
      <c r="A105" s="2" t="s">
        <v>24</v>
      </c>
      <c r="B105" s="2" t="s">
        <v>30</v>
      </c>
      <c r="C105" s="3" t="s">
        <v>19</v>
      </c>
      <c r="D105" s="3">
        <v>2015</v>
      </c>
      <c r="E105" s="2" t="s">
        <v>20</v>
      </c>
      <c r="F105" s="4">
        <v>-205282</v>
      </c>
      <c r="G105" s="4">
        <v>-225837</v>
      </c>
      <c r="H105" s="4">
        <v>-227747</v>
      </c>
      <c r="I105" s="4">
        <v>-169757</v>
      </c>
      <c r="J105" s="4">
        <v>-347847</v>
      </c>
      <c r="K105" s="4">
        <v>-269530</v>
      </c>
      <c r="L105" s="4">
        <v>-324152</v>
      </c>
      <c r="M105" s="4">
        <v>-253011</v>
      </c>
      <c r="N105" s="4">
        <v>-324488</v>
      </c>
      <c r="O105" s="4">
        <v>-370035</v>
      </c>
      <c r="P105" s="4">
        <v>-330614</v>
      </c>
      <c r="Q105" s="4">
        <v>-360629</v>
      </c>
      <c r="R105" s="4">
        <f>AVERAGE(Table33[[#This Row],[Jan]:[Mar]])</f>
        <v>-219622</v>
      </c>
      <c r="S105" s="4">
        <f>AVERAGE(Table33[[#This Row],[Apr]:[Jun]])</f>
        <v>-262378</v>
      </c>
      <c r="T105" s="4">
        <f>AVERAGE(Table33[[#This Row],[Jul]:[Sep]])</f>
        <v>-300550.33333333331</v>
      </c>
      <c r="U105" s="4">
        <f>AVERAGE(Table33[[#This Row],[Oct]:[Dec]])</f>
        <v>-353759.33333333331</v>
      </c>
      <c r="V105" s="4">
        <f>AVERAGE(Table33[[#This Row],[Jan]:[Jun]])</f>
        <v>-241000</v>
      </c>
      <c r="W105" s="4">
        <f>AVERAGE(Table33[[#This Row],[Jul]:[Dec]])</f>
        <v>-327154.83333333331</v>
      </c>
      <c r="X105" s="4">
        <f>AVERAGE(Table33[[#This Row],[Jan]:[Dec]])</f>
        <v>-284077.41666666669</v>
      </c>
      <c r="Y105" s="4">
        <f>SUM(Table33[[#This Row],[Jan]:[Dec]])</f>
        <v>-3408929</v>
      </c>
    </row>
    <row r="106" spans="1:25" x14ac:dyDescent="0.25">
      <c r="A106" s="2" t="s">
        <v>25</v>
      </c>
      <c r="B106" s="2" t="s">
        <v>30</v>
      </c>
      <c r="C106" s="3" t="s">
        <v>19</v>
      </c>
      <c r="D106" s="3">
        <v>2015</v>
      </c>
      <c r="E106" s="2" t="s">
        <v>20</v>
      </c>
      <c r="F106" s="4">
        <v>-723600</v>
      </c>
      <c r="G106" s="4">
        <v>-1004867</v>
      </c>
      <c r="H106" s="4">
        <v>-965808</v>
      </c>
      <c r="I106" s="4">
        <v>-689206</v>
      </c>
      <c r="J106" s="4">
        <v>-1499915</v>
      </c>
      <c r="K106" s="4">
        <v>-1141605</v>
      </c>
      <c r="L106" s="4">
        <v>-1507171</v>
      </c>
      <c r="M106" s="4">
        <v>-1075555</v>
      </c>
      <c r="N106" s="4">
        <v>-1237536</v>
      </c>
      <c r="O106" s="4">
        <v>-1515831</v>
      </c>
      <c r="P106" s="4">
        <v>-1394273</v>
      </c>
      <c r="Q106" s="4">
        <v>-1442698</v>
      </c>
      <c r="R106" s="4">
        <f>AVERAGE(Table33[[#This Row],[Jan]:[Mar]])</f>
        <v>-898091.66666666663</v>
      </c>
      <c r="S106" s="4">
        <f>AVERAGE(Table33[[#This Row],[Apr]:[Jun]])</f>
        <v>-1110242</v>
      </c>
      <c r="T106" s="4">
        <f>AVERAGE(Table33[[#This Row],[Jul]:[Sep]])</f>
        <v>-1273420.6666666667</v>
      </c>
      <c r="U106" s="4">
        <f>AVERAGE(Table33[[#This Row],[Oct]:[Dec]])</f>
        <v>-1450934</v>
      </c>
      <c r="V106" s="4">
        <f>AVERAGE(Table33[[#This Row],[Jan]:[Jun]])</f>
        <v>-1004166.8333333334</v>
      </c>
      <c r="W106" s="4">
        <f>AVERAGE(Table33[[#This Row],[Jul]:[Dec]])</f>
        <v>-1362177.3333333333</v>
      </c>
      <c r="X106" s="4">
        <f>AVERAGE(Table33[[#This Row],[Jan]:[Dec]])</f>
        <v>-1183172.0833333333</v>
      </c>
      <c r="Y106" s="4">
        <f>SUM(Table33[[#This Row],[Jan]:[Dec]])</f>
        <v>-14198065</v>
      </c>
    </row>
    <row r="107" spans="1:25" x14ac:dyDescent="0.25">
      <c r="A107" s="2" t="s">
        <v>26</v>
      </c>
      <c r="B107" s="2" t="s">
        <v>30</v>
      </c>
      <c r="C107" s="3" t="s">
        <v>19</v>
      </c>
      <c r="D107" s="3">
        <v>2015</v>
      </c>
      <c r="E107" s="2" t="s">
        <v>20</v>
      </c>
      <c r="F107" s="4">
        <v>-1017910</v>
      </c>
      <c r="G107" s="4">
        <v>-1145770</v>
      </c>
      <c r="H107" s="4">
        <v>-1136471</v>
      </c>
      <c r="I107" s="4">
        <v>-873995</v>
      </c>
      <c r="J107" s="4">
        <v>-1914496</v>
      </c>
      <c r="K107" s="4">
        <v>-1546855</v>
      </c>
      <c r="L107" s="4">
        <v>-1592349</v>
      </c>
      <c r="M107" s="4">
        <v>-1318910</v>
      </c>
      <c r="N107" s="4">
        <v>-1733965</v>
      </c>
      <c r="O107" s="4">
        <v>-2010672</v>
      </c>
      <c r="P107" s="4">
        <v>-1596932</v>
      </c>
      <c r="Q107" s="4">
        <v>-1693505</v>
      </c>
      <c r="R107" s="4">
        <f>AVERAGE(Table33[[#This Row],[Jan]:[Mar]])</f>
        <v>-1100050.3333333333</v>
      </c>
      <c r="S107" s="4">
        <f>AVERAGE(Table33[[#This Row],[Apr]:[Jun]])</f>
        <v>-1445115.3333333333</v>
      </c>
      <c r="T107" s="4">
        <f>AVERAGE(Table33[[#This Row],[Jul]:[Sep]])</f>
        <v>-1548408</v>
      </c>
      <c r="U107" s="4">
        <f>AVERAGE(Table33[[#This Row],[Oct]:[Dec]])</f>
        <v>-1767036.3333333333</v>
      </c>
      <c r="V107" s="4">
        <f>AVERAGE(Table33[[#This Row],[Jan]:[Jun]])</f>
        <v>-1272582.8333333333</v>
      </c>
      <c r="W107" s="4">
        <f>AVERAGE(Table33[[#This Row],[Jul]:[Dec]])</f>
        <v>-1657722.1666666667</v>
      </c>
      <c r="X107" s="4">
        <f>AVERAGE(Table33[[#This Row],[Jan]:[Dec]])</f>
        <v>-1465152.5</v>
      </c>
      <c r="Y107" s="4">
        <f>SUM(Table33[[#This Row],[Jan]:[Dec]])</f>
        <v>-17581830</v>
      </c>
    </row>
    <row r="108" spans="1:25" x14ac:dyDescent="0.25">
      <c r="A108" s="2" t="s">
        <v>27</v>
      </c>
      <c r="B108" s="2" t="s">
        <v>30</v>
      </c>
      <c r="C108" s="3" t="s">
        <v>19</v>
      </c>
      <c r="D108" s="3">
        <v>2015</v>
      </c>
      <c r="E108" s="2" t="s">
        <v>20</v>
      </c>
      <c r="F108" s="4">
        <v>-1206195</v>
      </c>
      <c r="G108" s="4">
        <v>-1591750</v>
      </c>
      <c r="H108" s="4">
        <v>-1622068</v>
      </c>
      <c r="I108" s="4">
        <v>-1226905</v>
      </c>
      <c r="J108" s="4">
        <v>-2863033</v>
      </c>
      <c r="K108" s="4">
        <v>-2160356</v>
      </c>
      <c r="L108" s="4">
        <v>-2268443</v>
      </c>
      <c r="M108" s="4">
        <v>-1907784</v>
      </c>
      <c r="N108" s="4">
        <v>-2503681</v>
      </c>
      <c r="O108" s="4">
        <v>-2409168</v>
      </c>
      <c r="P108" s="4">
        <v>-2141293</v>
      </c>
      <c r="Q108" s="4">
        <v>-2275942</v>
      </c>
      <c r="R108" s="4">
        <f>AVERAGE(Table33[[#This Row],[Jan]:[Mar]])</f>
        <v>-1473337.6666666667</v>
      </c>
      <c r="S108" s="4">
        <f>AVERAGE(Table33[[#This Row],[Apr]:[Jun]])</f>
        <v>-2083431.3333333333</v>
      </c>
      <c r="T108" s="4">
        <f>AVERAGE(Table33[[#This Row],[Jul]:[Sep]])</f>
        <v>-2226636</v>
      </c>
      <c r="U108" s="4">
        <f>AVERAGE(Table33[[#This Row],[Oct]:[Dec]])</f>
        <v>-2275467.6666666665</v>
      </c>
      <c r="V108" s="4">
        <f>AVERAGE(Table33[[#This Row],[Jan]:[Jun]])</f>
        <v>-1778384.5</v>
      </c>
      <c r="W108" s="4">
        <f>AVERAGE(Table33[[#This Row],[Jul]:[Dec]])</f>
        <v>-2251051.8333333335</v>
      </c>
      <c r="X108" s="4">
        <f>AVERAGE(Table33[[#This Row],[Jan]:[Dec]])</f>
        <v>-2014718.1666666667</v>
      </c>
      <c r="Y108" s="4">
        <f>SUM(Table33[[#This Row],[Jan]:[Dec]])</f>
        <v>-24176618</v>
      </c>
    </row>
    <row r="109" spans="1:25" x14ac:dyDescent="0.25">
      <c r="A109" s="2" t="s">
        <v>28</v>
      </c>
      <c r="B109" s="2" t="s">
        <v>30</v>
      </c>
      <c r="C109" s="3" t="s">
        <v>19</v>
      </c>
      <c r="D109" s="3">
        <v>2015</v>
      </c>
      <c r="E109" s="2" t="s">
        <v>20</v>
      </c>
      <c r="F109" s="4">
        <v>-361779</v>
      </c>
      <c r="G109" s="4">
        <v>-465522</v>
      </c>
      <c r="H109" s="4">
        <v>-435154</v>
      </c>
      <c r="I109" s="4">
        <v>-387703</v>
      </c>
      <c r="J109" s="4">
        <v>-771709</v>
      </c>
      <c r="K109" s="4">
        <v>-598031</v>
      </c>
      <c r="L109" s="4">
        <v>-742056</v>
      </c>
      <c r="M109" s="4">
        <v>-491851</v>
      </c>
      <c r="N109" s="4">
        <v>-630665</v>
      </c>
      <c r="O109" s="4">
        <v>-803064</v>
      </c>
      <c r="P109" s="4">
        <v>-602653</v>
      </c>
      <c r="Q109" s="4">
        <v>-683941</v>
      </c>
      <c r="R109" s="4">
        <f>AVERAGE(Table33[[#This Row],[Jan]:[Mar]])</f>
        <v>-420818.33333333331</v>
      </c>
      <c r="S109" s="4">
        <f>AVERAGE(Table33[[#This Row],[Apr]:[Jun]])</f>
        <v>-585814.33333333337</v>
      </c>
      <c r="T109" s="4">
        <f>AVERAGE(Table33[[#This Row],[Jul]:[Sep]])</f>
        <v>-621524</v>
      </c>
      <c r="U109" s="4">
        <f>AVERAGE(Table33[[#This Row],[Oct]:[Dec]])</f>
        <v>-696552.66666666663</v>
      </c>
      <c r="V109" s="4">
        <f>AVERAGE(Table33[[#This Row],[Jan]:[Jun]])</f>
        <v>-503316.33333333331</v>
      </c>
      <c r="W109" s="4">
        <f>AVERAGE(Table33[[#This Row],[Jul]:[Dec]])</f>
        <v>-659038.33333333337</v>
      </c>
      <c r="X109" s="4">
        <f>AVERAGE(Table33[[#This Row],[Jan]:[Dec]])</f>
        <v>-581177.33333333337</v>
      </c>
      <c r="Y109" s="4">
        <f>SUM(Table33[[#This Row],[Jan]:[Dec]])</f>
        <v>-6974128</v>
      </c>
    </row>
    <row r="110" spans="1:25" x14ac:dyDescent="0.25">
      <c r="A110" s="2" t="s">
        <v>17</v>
      </c>
      <c r="B110" s="2" t="s">
        <v>18</v>
      </c>
      <c r="C110" s="3" t="s">
        <v>19</v>
      </c>
      <c r="D110" s="3">
        <v>2016</v>
      </c>
      <c r="E110" s="2" t="s">
        <v>20</v>
      </c>
      <c r="F110" s="4">
        <v>81655883</v>
      </c>
      <c r="G110" s="4">
        <v>83561516</v>
      </c>
      <c r="H110" s="4">
        <v>61969697</v>
      </c>
      <c r="I110" s="4">
        <v>63610791</v>
      </c>
      <c r="J110" s="4">
        <v>86214061</v>
      </c>
      <c r="K110" s="4">
        <v>90524362</v>
      </c>
      <c r="L110" s="4">
        <v>96670862</v>
      </c>
      <c r="M110" s="4">
        <v>98454552</v>
      </c>
      <c r="N110" s="4">
        <v>87844733</v>
      </c>
      <c r="O110" s="4">
        <v>87853084</v>
      </c>
      <c r="P110" s="4">
        <v>51372015</v>
      </c>
      <c r="Q110" s="4">
        <v>84700526</v>
      </c>
      <c r="R110" s="4">
        <f>AVERAGE(Table33[[#This Row],[Jan]:[Mar]])</f>
        <v>75729032</v>
      </c>
      <c r="S110" s="4">
        <f>AVERAGE(Table33[[#This Row],[Apr]:[Jun]])</f>
        <v>80116404.666666672</v>
      </c>
      <c r="T110" s="4">
        <f>AVERAGE(Table33[[#This Row],[Jul]:[Sep]])</f>
        <v>94323382.333333328</v>
      </c>
      <c r="U110" s="4">
        <f>AVERAGE(Table33[[#This Row],[Oct]:[Dec]])</f>
        <v>74641875</v>
      </c>
      <c r="V110" s="4">
        <f>AVERAGE(Table33[[#This Row],[Jan]:[Jun]])</f>
        <v>77922718.333333328</v>
      </c>
      <c r="W110" s="4">
        <f>AVERAGE(Table33[[#This Row],[Jul]:[Dec]])</f>
        <v>84482628.666666672</v>
      </c>
      <c r="X110" s="4">
        <f>AVERAGE(Table33[[#This Row],[Jan]:[Dec]])</f>
        <v>81202673.5</v>
      </c>
      <c r="Y110" s="4">
        <f>SUM(Table33[[#This Row],[Jan]:[Dec]])</f>
        <v>974432082</v>
      </c>
    </row>
    <row r="111" spans="1:25" x14ac:dyDescent="0.25">
      <c r="A111" s="2" t="s">
        <v>21</v>
      </c>
      <c r="B111" s="2" t="s">
        <v>18</v>
      </c>
      <c r="C111" s="3" t="s">
        <v>19</v>
      </c>
      <c r="D111" s="3">
        <v>2016</v>
      </c>
      <c r="E111" s="2" t="s">
        <v>20</v>
      </c>
      <c r="F111" s="4">
        <v>-38152005</v>
      </c>
      <c r="G111" s="4">
        <v>-36699482</v>
      </c>
      <c r="H111" s="4">
        <v>-26110465</v>
      </c>
      <c r="I111" s="4">
        <v>-26145811</v>
      </c>
      <c r="J111" s="4">
        <v>-40139858</v>
      </c>
      <c r="K111" s="4">
        <v>-39539223</v>
      </c>
      <c r="L111" s="4">
        <v>-44836102</v>
      </c>
      <c r="M111" s="4">
        <v>-40988911</v>
      </c>
      <c r="N111" s="4">
        <v>-41450728</v>
      </c>
      <c r="O111" s="4">
        <v>-39579231</v>
      </c>
      <c r="P111" s="4">
        <v>-22047375</v>
      </c>
      <c r="Q111" s="4">
        <v>-40435685</v>
      </c>
      <c r="R111" s="4">
        <f>AVERAGE(Table33[[#This Row],[Jan]:[Mar]])</f>
        <v>-33653984</v>
      </c>
      <c r="S111" s="4">
        <f>AVERAGE(Table33[[#This Row],[Apr]:[Jun]])</f>
        <v>-35274964</v>
      </c>
      <c r="T111" s="4">
        <f>AVERAGE(Table33[[#This Row],[Jul]:[Sep]])</f>
        <v>-42425247</v>
      </c>
      <c r="U111" s="4">
        <f>AVERAGE(Table33[[#This Row],[Oct]:[Dec]])</f>
        <v>-34020763.666666664</v>
      </c>
      <c r="V111" s="4">
        <f>AVERAGE(Table33[[#This Row],[Jan]:[Jun]])</f>
        <v>-34464474</v>
      </c>
      <c r="W111" s="4">
        <f>AVERAGE(Table33[[#This Row],[Jul]:[Dec]])</f>
        <v>-38223005.333333336</v>
      </c>
      <c r="X111" s="4">
        <f>AVERAGE(Table33[[#This Row],[Jan]:[Dec]])</f>
        <v>-36343739.666666664</v>
      </c>
      <c r="Y111" s="4">
        <f>SUM(Table33[[#This Row],[Jan]:[Dec]])</f>
        <v>-436124876</v>
      </c>
    </row>
    <row r="112" spans="1:25" x14ac:dyDescent="0.25">
      <c r="A112" s="2" t="s">
        <v>22</v>
      </c>
      <c r="B112" s="2" t="s">
        <v>18</v>
      </c>
      <c r="C112" s="3" t="s">
        <v>19</v>
      </c>
      <c r="D112" s="3">
        <v>2016</v>
      </c>
      <c r="E112" s="2" t="s">
        <v>20</v>
      </c>
      <c r="F112" s="4">
        <v>-3341830</v>
      </c>
      <c r="G112" s="4">
        <v>-3367712</v>
      </c>
      <c r="H112" s="4">
        <v>-3012406</v>
      </c>
      <c r="I112" s="4">
        <v>-2916215</v>
      </c>
      <c r="J112" s="4">
        <v>-3678680</v>
      </c>
      <c r="K112" s="4">
        <v>-4445902</v>
      </c>
      <c r="L112" s="4">
        <v>-4606371</v>
      </c>
      <c r="M112" s="4">
        <v>-4440472</v>
      </c>
      <c r="N112" s="4">
        <v>-3909828</v>
      </c>
      <c r="O112" s="4">
        <v>-3623312</v>
      </c>
      <c r="P112" s="4">
        <v>-2189989</v>
      </c>
      <c r="Q112" s="4">
        <v>-3526159</v>
      </c>
      <c r="R112" s="4">
        <f>AVERAGE(Table33[[#This Row],[Jan]:[Mar]])</f>
        <v>-3240649.3333333335</v>
      </c>
      <c r="S112" s="4">
        <f>AVERAGE(Table33[[#This Row],[Apr]:[Jun]])</f>
        <v>-3680265.6666666665</v>
      </c>
      <c r="T112" s="4">
        <f>AVERAGE(Table33[[#This Row],[Jul]:[Sep]])</f>
        <v>-4318890.333333333</v>
      </c>
      <c r="U112" s="4">
        <f>AVERAGE(Table33[[#This Row],[Oct]:[Dec]])</f>
        <v>-3113153.3333333335</v>
      </c>
      <c r="V112" s="4">
        <f>AVERAGE(Table33[[#This Row],[Jan]:[Jun]])</f>
        <v>-3460457.5</v>
      </c>
      <c r="W112" s="4">
        <f>AVERAGE(Table33[[#This Row],[Jul]:[Dec]])</f>
        <v>-3716021.8333333335</v>
      </c>
      <c r="X112" s="4">
        <f>AVERAGE(Table33[[#This Row],[Jan]:[Dec]])</f>
        <v>-3588239.6666666665</v>
      </c>
      <c r="Y112" s="4">
        <f>SUM(Table33[[#This Row],[Jan]:[Dec]])</f>
        <v>-43058876</v>
      </c>
    </row>
    <row r="113" spans="1:25" x14ac:dyDescent="0.25">
      <c r="A113" s="2" t="s">
        <v>23</v>
      </c>
      <c r="B113" s="2" t="s">
        <v>18</v>
      </c>
      <c r="C113" s="3" t="s">
        <v>19</v>
      </c>
      <c r="D113" s="3">
        <v>2016</v>
      </c>
      <c r="E113" s="2" t="s">
        <v>20</v>
      </c>
      <c r="F113" s="4">
        <v>-8921600</v>
      </c>
      <c r="G113" s="4">
        <v>-9786168</v>
      </c>
      <c r="H113" s="4">
        <v>-7486614</v>
      </c>
      <c r="I113" s="4">
        <v>-7556025</v>
      </c>
      <c r="J113" s="4">
        <v>-9181290</v>
      </c>
      <c r="K113" s="4">
        <v>-9459380</v>
      </c>
      <c r="L113" s="4">
        <v>-9844151</v>
      </c>
      <c r="M113" s="4">
        <v>-11206389</v>
      </c>
      <c r="N113" s="4">
        <v>-9392546</v>
      </c>
      <c r="O113" s="4">
        <v>-10596859</v>
      </c>
      <c r="P113" s="4">
        <v>-6122880</v>
      </c>
      <c r="Q113" s="4">
        <v>-9147690</v>
      </c>
      <c r="R113" s="4">
        <f>AVERAGE(Table33[[#This Row],[Jan]:[Mar]])</f>
        <v>-8731460.666666666</v>
      </c>
      <c r="S113" s="4">
        <f>AVERAGE(Table33[[#This Row],[Apr]:[Jun]])</f>
        <v>-8732231.666666666</v>
      </c>
      <c r="T113" s="4">
        <f>AVERAGE(Table33[[#This Row],[Jul]:[Sep]])</f>
        <v>-10147695.333333334</v>
      </c>
      <c r="U113" s="4">
        <f>AVERAGE(Table33[[#This Row],[Oct]:[Dec]])</f>
        <v>-8622476.333333334</v>
      </c>
      <c r="V113" s="4">
        <f>AVERAGE(Table33[[#This Row],[Jan]:[Jun]])</f>
        <v>-8731846.166666666</v>
      </c>
      <c r="W113" s="4">
        <f>AVERAGE(Table33[[#This Row],[Jul]:[Dec]])</f>
        <v>-9385085.833333334</v>
      </c>
      <c r="X113" s="4">
        <f>AVERAGE(Table33[[#This Row],[Jan]:[Dec]])</f>
        <v>-9058466</v>
      </c>
      <c r="Y113" s="4">
        <f>SUM(Table33[[#This Row],[Jan]:[Dec]])</f>
        <v>-108701592</v>
      </c>
    </row>
    <row r="114" spans="1:25" x14ac:dyDescent="0.25">
      <c r="A114" s="2" t="s">
        <v>24</v>
      </c>
      <c r="B114" s="2" t="s">
        <v>18</v>
      </c>
      <c r="C114" s="3" t="s">
        <v>19</v>
      </c>
      <c r="D114" s="3">
        <v>2016</v>
      </c>
      <c r="E114" s="2" t="s">
        <v>20</v>
      </c>
      <c r="F114" s="4">
        <v>-818929</v>
      </c>
      <c r="G114" s="4">
        <v>-966024</v>
      </c>
      <c r="H114" s="4">
        <v>-654648</v>
      </c>
      <c r="I114" s="4">
        <v>-664349</v>
      </c>
      <c r="J114" s="4">
        <v>-946095</v>
      </c>
      <c r="K114" s="4">
        <v>-942468</v>
      </c>
      <c r="L114" s="4">
        <v>-1062404</v>
      </c>
      <c r="M114" s="4">
        <v>-1074006</v>
      </c>
      <c r="N114" s="4">
        <v>-1051917</v>
      </c>
      <c r="O114" s="4">
        <v>-1038774</v>
      </c>
      <c r="P114" s="4">
        <v>-587646</v>
      </c>
      <c r="Q114" s="4">
        <v>-958050</v>
      </c>
      <c r="R114" s="4">
        <f>AVERAGE(Table33[[#This Row],[Jan]:[Mar]])</f>
        <v>-813200.33333333337</v>
      </c>
      <c r="S114" s="4">
        <f>AVERAGE(Table33[[#This Row],[Apr]:[Jun]])</f>
        <v>-850970.66666666663</v>
      </c>
      <c r="T114" s="4">
        <f>AVERAGE(Table33[[#This Row],[Jul]:[Sep]])</f>
        <v>-1062775.6666666667</v>
      </c>
      <c r="U114" s="4">
        <f>AVERAGE(Table33[[#This Row],[Oct]:[Dec]])</f>
        <v>-861490</v>
      </c>
      <c r="V114" s="4">
        <f>AVERAGE(Table33[[#This Row],[Jan]:[Jun]])</f>
        <v>-832085.5</v>
      </c>
      <c r="W114" s="4">
        <f>AVERAGE(Table33[[#This Row],[Jul]:[Dec]])</f>
        <v>-962132.83333333337</v>
      </c>
      <c r="X114" s="4">
        <f>AVERAGE(Table33[[#This Row],[Jan]:[Dec]])</f>
        <v>-897109.16666666663</v>
      </c>
      <c r="Y114" s="4">
        <f>SUM(Table33[[#This Row],[Jan]:[Dec]])</f>
        <v>-10765310</v>
      </c>
    </row>
    <row r="115" spans="1:25" x14ac:dyDescent="0.25">
      <c r="A115" s="2" t="s">
        <v>25</v>
      </c>
      <c r="B115" s="2" t="s">
        <v>18</v>
      </c>
      <c r="C115" s="3" t="s">
        <v>19</v>
      </c>
      <c r="D115" s="3">
        <v>2016</v>
      </c>
      <c r="E115" s="2" t="s">
        <v>20</v>
      </c>
      <c r="F115" s="4">
        <v>-3683094</v>
      </c>
      <c r="G115" s="4">
        <v>-4113810</v>
      </c>
      <c r="H115" s="4">
        <v>-2921017</v>
      </c>
      <c r="I115" s="4">
        <v>-2963375</v>
      </c>
      <c r="J115" s="4">
        <v>-4130479</v>
      </c>
      <c r="K115" s="4">
        <v>-3623041</v>
      </c>
      <c r="L115" s="4">
        <v>-4437334</v>
      </c>
      <c r="M115" s="4">
        <v>-4585982</v>
      </c>
      <c r="N115" s="4">
        <v>-3983309</v>
      </c>
      <c r="O115" s="4">
        <v>-3581303</v>
      </c>
      <c r="P115" s="4">
        <v>-2334662</v>
      </c>
      <c r="Q115" s="4">
        <v>-3982432</v>
      </c>
      <c r="R115" s="4">
        <f>AVERAGE(Table33[[#This Row],[Jan]:[Mar]])</f>
        <v>-3572640.3333333335</v>
      </c>
      <c r="S115" s="4">
        <f>AVERAGE(Table33[[#This Row],[Apr]:[Jun]])</f>
        <v>-3572298.3333333335</v>
      </c>
      <c r="T115" s="4">
        <f>AVERAGE(Table33[[#This Row],[Jul]:[Sep]])</f>
        <v>-4335541.666666667</v>
      </c>
      <c r="U115" s="4">
        <f>AVERAGE(Table33[[#This Row],[Oct]:[Dec]])</f>
        <v>-3299465.6666666665</v>
      </c>
      <c r="V115" s="4">
        <f>AVERAGE(Table33[[#This Row],[Jan]:[Jun]])</f>
        <v>-3572469.3333333335</v>
      </c>
      <c r="W115" s="4">
        <f>AVERAGE(Table33[[#This Row],[Jul]:[Dec]])</f>
        <v>-3817503.6666666665</v>
      </c>
      <c r="X115" s="4">
        <f>AVERAGE(Table33[[#This Row],[Jan]:[Dec]])</f>
        <v>-3694986.5</v>
      </c>
      <c r="Y115" s="4">
        <f>SUM(Table33[[#This Row],[Jan]:[Dec]])</f>
        <v>-44339838</v>
      </c>
    </row>
    <row r="116" spans="1:25" x14ac:dyDescent="0.25">
      <c r="A116" s="2" t="s">
        <v>26</v>
      </c>
      <c r="B116" s="2" t="s">
        <v>18</v>
      </c>
      <c r="C116" s="3" t="s">
        <v>19</v>
      </c>
      <c r="D116" s="3">
        <v>2016</v>
      </c>
      <c r="E116" s="2" t="s">
        <v>20</v>
      </c>
      <c r="F116" s="4">
        <v>-4657393</v>
      </c>
      <c r="G116" s="4">
        <v>-4809923</v>
      </c>
      <c r="H116" s="4">
        <v>-3513189</v>
      </c>
      <c r="I116" s="4">
        <v>-3762203</v>
      </c>
      <c r="J116" s="4">
        <v>-4709694</v>
      </c>
      <c r="K116" s="4">
        <v>-4861754</v>
      </c>
      <c r="L116" s="4">
        <v>-6015899</v>
      </c>
      <c r="M116" s="4">
        <v>-6024947</v>
      </c>
      <c r="N116" s="4">
        <v>-4995099</v>
      </c>
      <c r="O116" s="4">
        <v>-4476716</v>
      </c>
      <c r="P116" s="4">
        <v>-3081661</v>
      </c>
      <c r="Q116" s="4">
        <v>-4598465</v>
      </c>
      <c r="R116" s="4">
        <f>AVERAGE(Table33[[#This Row],[Jan]:[Mar]])</f>
        <v>-4326835</v>
      </c>
      <c r="S116" s="4">
        <f>AVERAGE(Table33[[#This Row],[Apr]:[Jun]])</f>
        <v>-4444550.333333333</v>
      </c>
      <c r="T116" s="4">
        <f>AVERAGE(Table33[[#This Row],[Jul]:[Sep]])</f>
        <v>-5678648.333333333</v>
      </c>
      <c r="U116" s="4">
        <f>AVERAGE(Table33[[#This Row],[Oct]:[Dec]])</f>
        <v>-4052280.6666666665</v>
      </c>
      <c r="V116" s="4">
        <f>AVERAGE(Table33[[#This Row],[Jan]:[Jun]])</f>
        <v>-4385692.666666667</v>
      </c>
      <c r="W116" s="4">
        <f>AVERAGE(Table33[[#This Row],[Jul]:[Dec]])</f>
        <v>-4865464.5</v>
      </c>
      <c r="X116" s="4">
        <f>AVERAGE(Table33[[#This Row],[Jan]:[Dec]])</f>
        <v>-4625578.583333333</v>
      </c>
      <c r="Y116" s="4">
        <f>SUM(Table33[[#This Row],[Jan]:[Dec]])</f>
        <v>-55506943</v>
      </c>
    </row>
    <row r="117" spans="1:25" x14ac:dyDescent="0.25">
      <c r="A117" s="2" t="s">
        <v>27</v>
      </c>
      <c r="B117" s="2" t="s">
        <v>18</v>
      </c>
      <c r="C117" s="3" t="s">
        <v>19</v>
      </c>
      <c r="D117" s="3">
        <v>2016</v>
      </c>
      <c r="E117" s="2" t="s">
        <v>20</v>
      </c>
      <c r="F117" s="4">
        <v>-6635711</v>
      </c>
      <c r="G117" s="4">
        <v>-6811558</v>
      </c>
      <c r="H117" s="4">
        <v>-5169120</v>
      </c>
      <c r="I117" s="4">
        <v>-4461078</v>
      </c>
      <c r="J117" s="4">
        <v>-6428260</v>
      </c>
      <c r="K117" s="4">
        <v>-7226569</v>
      </c>
      <c r="L117" s="4">
        <v>-7271478</v>
      </c>
      <c r="M117" s="4">
        <v>-7234272</v>
      </c>
      <c r="N117" s="4">
        <v>-7651080</v>
      </c>
      <c r="O117" s="4">
        <v>-7315956</v>
      </c>
      <c r="P117" s="4">
        <v>-4150345</v>
      </c>
      <c r="Q117" s="4">
        <v>-7372199</v>
      </c>
      <c r="R117" s="4">
        <f>AVERAGE(Table33[[#This Row],[Jan]:[Mar]])</f>
        <v>-6205463</v>
      </c>
      <c r="S117" s="4">
        <f>AVERAGE(Table33[[#This Row],[Apr]:[Jun]])</f>
        <v>-6038635.666666667</v>
      </c>
      <c r="T117" s="4">
        <f>AVERAGE(Table33[[#This Row],[Jul]:[Sep]])</f>
        <v>-7385610</v>
      </c>
      <c r="U117" s="4">
        <f>AVERAGE(Table33[[#This Row],[Oct]:[Dec]])</f>
        <v>-6279500</v>
      </c>
      <c r="V117" s="4">
        <f>AVERAGE(Table33[[#This Row],[Jan]:[Jun]])</f>
        <v>-6122049.333333333</v>
      </c>
      <c r="W117" s="4">
        <f>AVERAGE(Table33[[#This Row],[Jul]:[Dec]])</f>
        <v>-6832555</v>
      </c>
      <c r="X117" s="4">
        <f>AVERAGE(Table33[[#This Row],[Jan]:[Dec]])</f>
        <v>-6477302.166666667</v>
      </c>
      <c r="Y117" s="4">
        <f>SUM(Table33[[#This Row],[Jan]:[Dec]])</f>
        <v>-77727626</v>
      </c>
    </row>
    <row r="118" spans="1:25" x14ac:dyDescent="0.25">
      <c r="A118" s="2" t="s">
        <v>28</v>
      </c>
      <c r="B118" s="2" t="s">
        <v>18</v>
      </c>
      <c r="C118" s="3" t="s">
        <v>19</v>
      </c>
      <c r="D118" s="3">
        <v>2016</v>
      </c>
      <c r="E118" s="2" t="s">
        <v>20</v>
      </c>
      <c r="F118" s="4">
        <v>-1704389</v>
      </c>
      <c r="G118" s="4">
        <v>-1870382</v>
      </c>
      <c r="H118" s="4">
        <v>-1528250</v>
      </c>
      <c r="I118" s="4">
        <v>-1331140</v>
      </c>
      <c r="J118" s="4">
        <v>-1910352</v>
      </c>
      <c r="K118" s="4">
        <v>-1853220</v>
      </c>
      <c r="L118" s="4">
        <v>-2355911</v>
      </c>
      <c r="M118" s="4">
        <v>-2020196</v>
      </c>
      <c r="N118" s="4">
        <v>-1806635</v>
      </c>
      <c r="O118" s="4">
        <v>-2153880</v>
      </c>
      <c r="P118" s="4">
        <v>-1244194</v>
      </c>
      <c r="Q118" s="4">
        <v>-2026172</v>
      </c>
      <c r="R118" s="4">
        <f>AVERAGE(Table33[[#This Row],[Jan]:[Mar]])</f>
        <v>-1701007</v>
      </c>
      <c r="S118" s="4">
        <f>AVERAGE(Table33[[#This Row],[Apr]:[Jun]])</f>
        <v>-1698237.3333333333</v>
      </c>
      <c r="T118" s="4">
        <f>AVERAGE(Table33[[#This Row],[Jul]:[Sep]])</f>
        <v>-2060914</v>
      </c>
      <c r="U118" s="4">
        <f>AVERAGE(Table33[[#This Row],[Oct]:[Dec]])</f>
        <v>-1808082</v>
      </c>
      <c r="V118" s="4">
        <f>AVERAGE(Table33[[#This Row],[Jan]:[Jun]])</f>
        <v>-1699622.1666666667</v>
      </c>
      <c r="W118" s="4">
        <f>AVERAGE(Table33[[#This Row],[Jul]:[Dec]])</f>
        <v>-1934498</v>
      </c>
      <c r="X118" s="4">
        <f>AVERAGE(Table33[[#This Row],[Jan]:[Dec]])</f>
        <v>-1817060.0833333333</v>
      </c>
      <c r="Y118" s="4">
        <f>SUM(Table33[[#This Row],[Jan]:[Dec]])</f>
        <v>-21804721</v>
      </c>
    </row>
    <row r="119" spans="1:25" x14ac:dyDescent="0.25">
      <c r="A119" s="2" t="s">
        <v>17</v>
      </c>
      <c r="B119" s="2" t="s">
        <v>29</v>
      </c>
      <c r="C119" s="3" t="s">
        <v>19</v>
      </c>
      <c r="D119" s="3">
        <v>2016</v>
      </c>
      <c r="E119" s="2" t="s">
        <v>20</v>
      </c>
      <c r="F119" s="4">
        <v>20413970.75</v>
      </c>
      <c r="G119" s="4">
        <v>18383533.52</v>
      </c>
      <c r="H119" s="4">
        <v>15492424.25</v>
      </c>
      <c r="I119" s="4">
        <v>16538805.66</v>
      </c>
      <c r="J119" s="4">
        <v>17242812.199999999</v>
      </c>
      <c r="K119" s="4">
        <v>26252064.979999997</v>
      </c>
      <c r="L119" s="4">
        <v>26101132.740000002</v>
      </c>
      <c r="M119" s="4">
        <v>26582729.040000003</v>
      </c>
      <c r="N119" s="4">
        <v>23718077.91</v>
      </c>
      <c r="O119" s="4">
        <v>24598863.520000003</v>
      </c>
      <c r="P119" s="4">
        <v>12843003.75</v>
      </c>
      <c r="Q119" s="4">
        <v>18634115.719999999</v>
      </c>
      <c r="R119" s="4">
        <f>AVERAGE(Table33[[#This Row],[Jan]:[Mar]])</f>
        <v>18096642.84</v>
      </c>
      <c r="S119" s="4">
        <f>AVERAGE(Table33[[#This Row],[Apr]:[Jun]])</f>
        <v>20011227.613333333</v>
      </c>
      <c r="T119" s="4">
        <f>AVERAGE(Table33[[#This Row],[Jul]:[Sep]])</f>
        <v>25467313.23</v>
      </c>
      <c r="U119" s="4">
        <f>AVERAGE(Table33[[#This Row],[Oct]:[Dec]])</f>
        <v>18691994.330000002</v>
      </c>
      <c r="V119" s="4">
        <f>AVERAGE(Table33[[#This Row],[Jan]:[Jun]])</f>
        <v>19053935.226666663</v>
      </c>
      <c r="W119" s="4">
        <f>AVERAGE(Table33[[#This Row],[Jul]:[Dec]])</f>
        <v>22079653.780000001</v>
      </c>
      <c r="X119" s="4">
        <f>AVERAGE(Table33[[#This Row],[Jan]:[Dec]])</f>
        <v>20566794.503333334</v>
      </c>
      <c r="Y119" s="4">
        <f>SUM(Table33[[#This Row],[Jan]:[Dec]])</f>
        <v>246801534.03999999</v>
      </c>
    </row>
    <row r="120" spans="1:25" x14ac:dyDescent="0.25">
      <c r="A120" s="2" t="s">
        <v>21</v>
      </c>
      <c r="B120" s="2" t="s">
        <v>29</v>
      </c>
      <c r="C120" s="3" t="s">
        <v>19</v>
      </c>
      <c r="D120" s="3">
        <v>2016</v>
      </c>
      <c r="E120" s="2" t="s">
        <v>20</v>
      </c>
      <c r="F120" s="4">
        <v>-8524021</v>
      </c>
      <c r="G120" s="4">
        <v>-8516858</v>
      </c>
      <c r="H120" s="4">
        <v>-6701327</v>
      </c>
      <c r="I120" s="4">
        <v>-8243024</v>
      </c>
      <c r="J120" s="4">
        <v>-8514600</v>
      </c>
      <c r="K120" s="4">
        <v>-12755210</v>
      </c>
      <c r="L120" s="4">
        <v>-12071942</v>
      </c>
      <c r="M120" s="4">
        <v>-12906190</v>
      </c>
      <c r="N120" s="4">
        <v>-10492468</v>
      </c>
      <c r="O120" s="4">
        <v>-11272305</v>
      </c>
      <c r="P120" s="4">
        <v>-6080186</v>
      </c>
      <c r="Q120" s="4">
        <v>-8918973</v>
      </c>
      <c r="R120" s="4">
        <f>AVERAGE(Table33[[#This Row],[Jan]:[Mar]])</f>
        <v>-7914068.666666667</v>
      </c>
      <c r="S120" s="4">
        <f>AVERAGE(Table33[[#This Row],[Apr]:[Jun]])</f>
        <v>-9837611.333333334</v>
      </c>
      <c r="T120" s="4">
        <f>AVERAGE(Table33[[#This Row],[Jul]:[Sep]])</f>
        <v>-11823533.333333334</v>
      </c>
      <c r="U120" s="4">
        <f>AVERAGE(Table33[[#This Row],[Oct]:[Dec]])</f>
        <v>-8757154.666666666</v>
      </c>
      <c r="V120" s="4">
        <f>AVERAGE(Table33[[#This Row],[Jan]:[Jun]])</f>
        <v>-8875840</v>
      </c>
      <c r="W120" s="4">
        <f>AVERAGE(Table33[[#This Row],[Jul]:[Dec]])</f>
        <v>-10290344</v>
      </c>
      <c r="X120" s="4">
        <f>AVERAGE(Table33[[#This Row],[Jan]:[Dec]])</f>
        <v>-9583092</v>
      </c>
      <c r="Y120" s="4">
        <f>SUM(Table33[[#This Row],[Jan]:[Dec]])</f>
        <v>-114997104</v>
      </c>
    </row>
    <row r="121" spans="1:25" x14ac:dyDescent="0.25">
      <c r="A121" s="2" t="s">
        <v>22</v>
      </c>
      <c r="B121" s="2" t="s">
        <v>29</v>
      </c>
      <c r="C121" s="3" t="s">
        <v>19</v>
      </c>
      <c r="D121" s="3">
        <v>2016</v>
      </c>
      <c r="E121" s="2" t="s">
        <v>20</v>
      </c>
      <c r="F121" s="4">
        <v>-941449</v>
      </c>
      <c r="G121" s="4">
        <v>-887985</v>
      </c>
      <c r="H121" s="4">
        <v>-710304</v>
      </c>
      <c r="I121" s="4">
        <v>-703199</v>
      </c>
      <c r="J121" s="4">
        <v>-802703</v>
      </c>
      <c r="K121" s="4">
        <v>-1110078</v>
      </c>
      <c r="L121" s="4">
        <v>-1236047</v>
      </c>
      <c r="M121" s="4">
        <v>-1269614</v>
      </c>
      <c r="N121" s="4">
        <v>-999276</v>
      </c>
      <c r="O121" s="4">
        <v>-1060656</v>
      </c>
      <c r="P121" s="4">
        <v>-634536</v>
      </c>
      <c r="Q121" s="4">
        <v>-754854</v>
      </c>
      <c r="R121" s="4">
        <f>AVERAGE(Table33[[#This Row],[Jan]:[Mar]])</f>
        <v>-846579.33333333337</v>
      </c>
      <c r="S121" s="4">
        <f>AVERAGE(Table33[[#This Row],[Apr]:[Jun]])</f>
        <v>-871993.33333333337</v>
      </c>
      <c r="T121" s="4">
        <f>AVERAGE(Table33[[#This Row],[Jul]:[Sep]])</f>
        <v>-1168312.3333333333</v>
      </c>
      <c r="U121" s="4">
        <f>AVERAGE(Table33[[#This Row],[Oct]:[Dec]])</f>
        <v>-816682</v>
      </c>
      <c r="V121" s="4">
        <f>AVERAGE(Table33[[#This Row],[Jan]:[Jun]])</f>
        <v>-859286.33333333337</v>
      </c>
      <c r="W121" s="4">
        <f>AVERAGE(Table33[[#This Row],[Jul]:[Dec]])</f>
        <v>-992497.16666666663</v>
      </c>
      <c r="X121" s="4">
        <f>AVERAGE(Table33[[#This Row],[Jan]:[Dec]])</f>
        <v>-925891.75</v>
      </c>
      <c r="Y121" s="4">
        <f>SUM(Table33[[#This Row],[Jan]:[Dec]])</f>
        <v>-11110701</v>
      </c>
    </row>
    <row r="122" spans="1:25" x14ac:dyDescent="0.25">
      <c r="A122" s="2" t="s">
        <v>23</v>
      </c>
      <c r="B122" s="2" t="s">
        <v>29</v>
      </c>
      <c r="C122" s="3" t="s">
        <v>19</v>
      </c>
      <c r="D122" s="3">
        <v>2016</v>
      </c>
      <c r="E122" s="2" t="s">
        <v>20</v>
      </c>
      <c r="F122" s="4">
        <v>-2536097</v>
      </c>
      <c r="G122" s="4">
        <v>-2115231</v>
      </c>
      <c r="H122" s="4">
        <v>-1737031</v>
      </c>
      <c r="I122" s="4">
        <v>-1784309</v>
      </c>
      <c r="J122" s="4">
        <v>-1880938</v>
      </c>
      <c r="K122" s="4">
        <v>-3062612</v>
      </c>
      <c r="L122" s="4">
        <v>-2803819</v>
      </c>
      <c r="M122" s="4">
        <v>-2677425</v>
      </c>
      <c r="N122" s="4">
        <v>-2631419</v>
      </c>
      <c r="O122" s="4">
        <v>-2469520</v>
      </c>
      <c r="P122" s="4">
        <v>-1439108</v>
      </c>
      <c r="Q122" s="4">
        <v>-2142808</v>
      </c>
      <c r="R122" s="4">
        <f>AVERAGE(Table33[[#This Row],[Jan]:[Mar]])</f>
        <v>-2129453</v>
      </c>
      <c r="S122" s="4">
        <f>AVERAGE(Table33[[#This Row],[Apr]:[Jun]])</f>
        <v>-2242619.6666666665</v>
      </c>
      <c r="T122" s="4">
        <f>AVERAGE(Table33[[#This Row],[Jul]:[Sep]])</f>
        <v>-2704221</v>
      </c>
      <c r="U122" s="4">
        <f>AVERAGE(Table33[[#This Row],[Oct]:[Dec]])</f>
        <v>-2017145.3333333333</v>
      </c>
      <c r="V122" s="4">
        <f>AVERAGE(Table33[[#This Row],[Jan]:[Jun]])</f>
        <v>-2186036.3333333335</v>
      </c>
      <c r="W122" s="4">
        <f>AVERAGE(Table33[[#This Row],[Jul]:[Dec]])</f>
        <v>-2360683.1666666665</v>
      </c>
      <c r="X122" s="4">
        <f>AVERAGE(Table33[[#This Row],[Jan]:[Dec]])</f>
        <v>-2273359.75</v>
      </c>
      <c r="Y122" s="4">
        <f>SUM(Table33[[#This Row],[Jan]:[Dec]])</f>
        <v>-27280317</v>
      </c>
    </row>
    <row r="123" spans="1:25" x14ac:dyDescent="0.25">
      <c r="A123" s="2" t="s">
        <v>24</v>
      </c>
      <c r="B123" s="2" t="s">
        <v>29</v>
      </c>
      <c r="C123" s="3" t="s">
        <v>19</v>
      </c>
      <c r="D123" s="3">
        <v>2016</v>
      </c>
      <c r="E123" s="2" t="s">
        <v>20</v>
      </c>
      <c r="F123" s="4">
        <v>-205336</v>
      </c>
      <c r="G123" s="4">
        <v>-194814</v>
      </c>
      <c r="H123" s="4">
        <v>-193218</v>
      </c>
      <c r="I123" s="4">
        <v>-183673</v>
      </c>
      <c r="J123" s="4">
        <v>-189826</v>
      </c>
      <c r="K123" s="4">
        <v>-284932</v>
      </c>
      <c r="L123" s="4">
        <v>-280179</v>
      </c>
      <c r="M123" s="4">
        <v>-311287</v>
      </c>
      <c r="N123" s="4">
        <v>-285374</v>
      </c>
      <c r="O123" s="4">
        <v>-296625</v>
      </c>
      <c r="P123" s="4">
        <v>-142198</v>
      </c>
      <c r="Q123" s="4">
        <v>-226382</v>
      </c>
      <c r="R123" s="4">
        <f>AVERAGE(Table33[[#This Row],[Jan]:[Mar]])</f>
        <v>-197789.33333333334</v>
      </c>
      <c r="S123" s="4">
        <f>AVERAGE(Table33[[#This Row],[Apr]:[Jun]])</f>
        <v>-219477</v>
      </c>
      <c r="T123" s="4">
        <f>AVERAGE(Table33[[#This Row],[Jul]:[Sep]])</f>
        <v>-292280</v>
      </c>
      <c r="U123" s="4">
        <f>AVERAGE(Table33[[#This Row],[Oct]:[Dec]])</f>
        <v>-221735</v>
      </c>
      <c r="V123" s="4">
        <f>AVERAGE(Table33[[#This Row],[Jan]:[Jun]])</f>
        <v>-208633.16666666666</v>
      </c>
      <c r="W123" s="4">
        <f>AVERAGE(Table33[[#This Row],[Jul]:[Dec]])</f>
        <v>-257007.5</v>
      </c>
      <c r="X123" s="4">
        <f>AVERAGE(Table33[[#This Row],[Jan]:[Dec]])</f>
        <v>-232820.33333333334</v>
      </c>
      <c r="Y123" s="4">
        <f>SUM(Table33[[#This Row],[Jan]:[Dec]])</f>
        <v>-2793844</v>
      </c>
    </row>
    <row r="124" spans="1:25" x14ac:dyDescent="0.25">
      <c r="A124" s="2" t="s">
        <v>25</v>
      </c>
      <c r="B124" s="2" t="s">
        <v>29</v>
      </c>
      <c r="C124" s="3" t="s">
        <v>19</v>
      </c>
      <c r="D124" s="3">
        <v>2016</v>
      </c>
      <c r="E124" s="2" t="s">
        <v>20</v>
      </c>
      <c r="F124" s="4">
        <v>-851979</v>
      </c>
      <c r="G124" s="4">
        <v>-905765</v>
      </c>
      <c r="H124" s="4">
        <v>-710782</v>
      </c>
      <c r="I124" s="4">
        <v>-775323</v>
      </c>
      <c r="J124" s="4">
        <v>-798120</v>
      </c>
      <c r="K124" s="4">
        <v>-1110337</v>
      </c>
      <c r="L124" s="4">
        <v>-1084014</v>
      </c>
      <c r="M124" s="4">
        <v>-1222396</v>
      </c>
      <c r="N124" s="4">
        <v>-1026824</v>
      </c>
      <c r="O124" s="4">
        <v>-1130889</v>
      </c>
      <c r="P124" s="4">
        <v>-526140</v>
      </c>
      <c r="Q124" s="4">
        <v>-887310</v>
      </c>
      <c r="R124" s="4">
        <f>AVERAGE(Table33[[#This Row],[Jan]:[Mar]])</f>
        <v>-822842</v>
      </c>
      <c r="S124" s="4">
        <f>AVERAGE(Table33[[#This Row],[Apr]:[Jun]])</f>
        <v>-894593.33333333337</v>
      </c>
      <c r="T124" s="4">
        <f>AVERAGE(Table33[[#This Row],[Jul]:[Sep]])</f>
        <v>-1111078</v>
      </c>
      <c r="U124" s="4">
        <f>AVERAGE(Table33[[#This Row],[Oct]:[Dec]])</f>
        <v>-848113</v>
      </c>
      <c r="V124" s="4">
        <f>AVERAGE(Table33[[#This Row],[Jan]:[Jun]])</f>
        <v>-858717.66666666663</v>
      </c>
      <c r="W124" s="4">
        <f>AVERAGE(Table33[[#This Row],[Jul]:[Dec]])</f>
        <v>-979595.5</v>
      </c>
      <c r="X124" s="4">
        <f>AVERAGE(Table33[[#This Row],[Jan]:[Dec]])</f>
        <v>-919156.58333333337</v>
      </c>
      <c r="Y124" s="4">
        <f>SUM(Table33[[#This Row],[Jan]:[Dec]])</f>
        <v>-11029879</v>
      </c>
    </row>
    <row r="125" spans="1:25" x14ac:dyDescent="0.25">
      <c r="A125" s="2" t="s">
        <v>26</v>
      </c>
      <c r="B125" s="2" t="s">
        <v>29</v>
      </c>
      <c r="C125" s="3" t="s">
        <v>19</v>
      </c>
      <c r="D125" s="3">
        <v>2016</v>
      </c>
      <c r="E125" s="2" t="s">
        <v>20</v>
      </c>
      <c r="F125" s="4">
        <v>-1231645</v>
      </c>
      <c r="G125" s="4">
        <v>-1088760</v>
      </c>
      <c r="H125" s="4">
        <v>-892572</v>
      </c>
      <c r="I125" s="4">
        <v>-1033128</v>
      </c>
      <c r="J125" s="4">
        <v>-1048111</v>
      </c>
      <c r="K125" s="4">
        <v>-1490618</v>
      </c>
      <c r="L125" s="4">
        <v>-1380862</v>
      </c>
      <c r="M125" s="4">
        <v>-1524075</v>
      </c>
      <c r="N125" s="4">
        <v>-1466230</v>
      </c>
      <c r="O125" s="4">
        <v>-1289535</v>
      </c>
      <c r="P125" s="4">
        <v>-724095</v>
      </c>
      <c r="Q125" s="4">
        <v>-1163422</v>
      </c>
      <c r="R125" s="4">
        <f>AVERAGE(Table33[[#This Row],[Jan]:[Mar]])</f>
        <v>-1070992.3333333333</v>
      </c>
      <c r="S125" s="4">
        <f>AVERAGE(Table33[[#This Row],[Apr]:[Jun]])</f>
        <v>-1190619</v>
      </c>
      <c r="T125" s="4">
        <f>AVERAGE(Table33[[#This Row],[Jul]:[Sep]])</f>
        <v>-1457055.6666666667</v>
      </c>
      <c r="U125" s="4">
        <f>AVERAGE(Table33[[#This Row],[Oct]:[Dec]])</f>
        <v>-1059017.3333333333</v>
      </c>
      <c r="V125" s="4">
        <f>AVERAGE(Table33[[#This Row],[Jan]:[Jun]])</f>
        <v>-1130805.6666666667</v>
      </c>
      <c r="W125" s="4">
        <f>AVERAGE(Table33[[#This Row],[Jul]:[Dec]])</f>
        <v>-1258036.5</v>
      </c>
      <c r="X125" s="4">
        <f>AVERAGE(Table33[[#This Row],[Jan]:[Dec]])</f>
        <v>-1194421.0833333333</v>
      </c>
      <c r="Y125" s="4">
        <f>SUM(Table33[[#This Row],[Jan]:[Dec]])</f>
        <v>-14333053</v>
      </c>
    </row>
    <row r="126" spans="1:25" x14ac:dyDescent="0.25">
      <c r="A126" s="2" t="s">
        <v>27</v>
      </c>
      <c r="B126" s="2" t="s">
        <v>29</v>
      </c>
      <c r="C126" s="3" t="s">
        <v>19</v>
      </c>
      <c r="D126" s="3">
        <v>2016</v>
      </c>
      <c r="E126" s="2" t="s">
        <v>20</v>
      </c>
      <c r="F126" s="4">
        <v>-1760584</v>
      </c>
      <c r="G126" s="4">
        <v>-1456013</v>
      </c>
      <c r="H126" s="4">
        <v>-1085771</v>
      </c>
      <c r="I126" s="4">
        <v>-1337440</v>
      </c>
      <c r="J126" s="4">
        <v>-1406326</v>
      </c>
      <c r="K126" s="4">
        <v>-2265055</v>
      </c>
      <c r="L126" s="4">
        <v>-1986127</v>
      </c>
      <c r="M126" s="4">
        <v>-2165067</v>
      </c>
      <c r="N126" s="4">
        <v>-1996836</v>
      </c>
      <c r="O126" s="4">
        <v>-1966531</v>
      </c>
      <c r="P126" s="4">
        <v>-1083014</v>
      </c>
      <c r="Q126" s="4">
        <v>-1464640</v>
      </c>
      <c r="R126" s="4">
        <f>AVERAGE(Table33[[#This Row],[Jan]:[Mar]])</f>
        <v>-1434122.6666666667</v>
      </c>
      <c r="S126" s="4">
        <f>AVERAGE(Table33[[#This Row],[Apr]:[Jun]])</f>
        <v>-1669607</v>
      </c>
      <c r="T126" s="4">
        <f>AVERAGE(Table33[[#This Row],[Jul]:[Sep]])</f>
        <v>-2049343.3333333333</v>
      </c>
      <c r="U126" s="4">
        <f>AVERAGE(Table33[[#This Row],[Oct]:[Dec]])</f>
        <v>-1504728.3333333333</v>
      </c>
      <c r="V126" s="4">
        <f>AVERAGE(Table33[[#This Row],[Jan]:[Jun]])</f>
        <v>-1551864.8333333333</v>
      </c>
      <c r="W126" s="4">
        <f>AVERAGE(Table33[[#This Row],[Jul]:[Dec]])</f>
        <v>-1777035.8333333333</v>
      </c>
      <c r="X126" s="4">
        <f>AVERAGE(Table33[[#This Row],[Jan]:[Dec]])</f>
        <v>-1664450.3333333333</v>
      </c>
      <c r="Y126" s="4">
        <f>SUM(Table33[[#This Row],[Jan]:[Dec]])</f>
        <v>-19973404</v>
      </c>
    </row>
    <row r="127" spans="1:25" x14ac:dyDescent="0.25">
      <c r="A127" s="2" t="s">
        <v>28</v>
      </c>
      <c r="B127" s="2" t="s">
        <v>29</v>
      </c>
      <c r="C127" s="3" t="s">
        <v>19</v>
      </c>
      <c r="D127" s="3">
        <v>2016</v>
      </c>
      <c r="E127" s="2" t="s">
        <v>20</v>
      </c>
      <c r="F127" s="4">
        <v>-487605</v>
      </c>
      <c r="G127" s="4">
        <v>-439530</v>
      </c>
      <c r="H127" s="4">
        <v>-319530</v>
      </c>
      <c r="I127" s="4">
        <v>-366239</v>
      </c>
      <c r="J127" s="4">
        <v>-365704</v>
      </c>
      <c r="K127" s="4">
        <v>-593597</v>
      </c>
      <c r="L127" s="4">
        <v>-645238</v>
      </c>
      <c r="M127" s="4">
        <v>-588468</v>
      </c>
      <c r="N127" s="4">
        <v>-508124</v>
      </c>
      <c r="O127" s="4">
        <v>-492524</v>
      </c>
      <c r="P127" s="4">
        <v>-271335</v>
      </c>
      <c r="Q127" s="4">
        <v>-390316</v>
      </c>
      <c r="R127" s="4">
        <f>AVERAGE(Table33[[#This Row],[Jan]:[Mar]])</f>
        <v>-415555</v>
      </c>
      <c r="S127" s="4">
        <f>AVERAGE(Table33[[#This Row],[Apr]:[Jun]])</f>
        <v>-441846.66666666669</v>
      </c>
      <c r="T127" s="4">
        <f>AVERAGE(Table33[[#This Row],[Jul]:[Sep]])</f>
        <v>-580610</v>
      </c>
      <c r="U127" s="4">
        <f>AVERAGE(Table33[[#This Row],[Oct]:[Dec]])</f>
        <v>-384725</v>
      </c>
      <c r="V127" s="4">
        <f>AVERAGE(Table33[[#This Row],[Jan]:[Jun]])</f>
        <v>-428700.83333333331</v>
      </c>
      <c r="W127" s="4">
        <f>AVERAGE(Table33[[#This Row],[Jul]:[Dec]])</f>
        <v>-482667.5</v>
      </c>
      <c r="X127" s="4">
        <f>AVERAGE(Table33[[#This Row],[Jan]:[Dec]])</f>
        <v>-455684.16666666669</v>
      </c>
      <c r="Y127" s="4">
        <f>SUM(Table33[[#This Row],[Jan]:[Dec]])</f>
        <v>-5468210</v>
      </c>
    </row>
    <row r="128" spans="1:25" x14ac:dyDescent="0.25">
      <c r="A128" s="2" t="s">
        <v>17</v>
      </c>
      <c r="B128" s="2" t="s">
        <v>30</v>
      </c>
      <c r="C128" s="3" t="s">
        <v>19</v>
      </c>
      <c r="D128" s="3">
        <v>2016</v>
      </c>
      <c r="E128" s="2" t="s">
        <v>20</v>
      </c>
      <c r="F128" s="4">
        <v>31845794.370000001</v>
      </c>
      <c r="G128" s="4">
        <v>30082145.759999998</v>
      </c>
      <c r="H128" s="4">
        <v>18590909.099999998</v>
      </c>
      <c r="I128" s="4">
        <v>19719345.210000001</v>
      </c>
      <c r="J128" s="4">
        <v>31899202.57</v>
      </c>
      <c r="K128" s="4">
        <v>28967795.84</v>
      </c>
      <c r="L128" s="4">
        <v>35768218.939999998</v>
      </c>
      <c r="M128" s="4">
        <v>34459093.199999996</v>
      </c>
      <c r="N128" s="4">
        <v>27231867.23</v>
      </c>
      <c r="O128" s="4">
        <v>29870048.560000002</v>
      </c>
      <c r="P128" s="4">
        <v>16952764.949999999</v>
      </c>
      <c r="Q128" s="4">
        <v>32186199.879999999</v>
      </c>
      <c r="R128" s="4">
        <f>AVERAGE(Table33[[#This Row],[Jan]:[Mar]])</f>
        <v>26839616.409999996</v>
      </c>
      <c r="S128" s="4">
        <f>AVERAGE(Table33[[#This Row],[Apr]:[Jun]])</f>
        <v>26862114.540000003</v>
      </c>
      <c r="T128" s="4">
        <f>AVERAGE(Table33[[#This Row],[Jul]:[Sep]])</f>
        <v>32486393.123333331</v>
      </c>
      <c r="U128" s="4">
        <f>AVERAGE(Table33[[#This Row],[Oct]:[Dec]])</f>
        <v>26336337.796666667</v>
      </c>
      <c r="V128" s="4">
        <f>AVERAGE(Table33[[#This Row],[Jan]:[Jun]])</f>
        <v>26850865.474999998</v>
      </c>
      <c r="W128" s="4">
        <f>AVERAGE(Table33[[#This Row],[Jul]:[Dec]])</f>
        <v>29411365.459999997</v>
      </c>
      <c r="X128" s="4">
        <f>AVERAGE(Table33[[#This Row],[Jan]:[Dec]])</f>
        <v>28131115.467499997</v>
      </c>
      <c r="Y128" s="4">
        <f>SUM(Table33[[#This Row],[Jan]:[Dec]])</f>
        <v>337573385.60999995</v>
      </c>
    </row>
    <row r="129" spans="1:25" x14ac:dyDescent="0.25">
      <c r="A129" s="2" t="s">
        <v>21</v>
      </c>
      <c r="B129" s="2" t="s">
        <v>30</v>
      </c>
      <c r="C129" s="3" t="s">
        <v>19</v>
      </c>
      <c r="D129" s="3">
        <v>2016</v>
      </c>
      <c r="E129" s="2" t="s">
        <v>20</v>
      </c>
      <c r="F129" s="4">
        <v>-13200712</v>
      </c>
      <c r="G129" s="4">
        <v>-12724470</v>
      </c>
      <c r="H129" s="4">
        <v>-8005672</v>
      </c>
      <c r="I129" s="4">
        <v>-8313897</v>
      </c>
      <c r="J129" s="4">
        <v>-13789811</v>
      </c>
      <c r="K129" s="4">
        <v>-12486225</v>
      </c>
      <c r="L129" s="4">
        <v>-14967747</v>
      </c>
      <c r="M129" s="4">
        <v>-16272271</v>
      </c>
      <c r="N129" s="4">
        <v>-13336587</v>
      </c>
      <c r="O129" s="4">
        <v>-14070961</v>
      </c>
      <c r="P129" s="4">
        <v>-7089539</v>
      </c>
      <c r="Q129" s="4">
        <v>-13748549</v>
      </c>
      <c r="R129" s="4">
        <f>AVERAGE(Table33[[#This Row],[Jan]:[Mar]])</f>
        <v>-11310284.666666666</v>
      </c>
      <c r="S129" s="4">
        <f>AVERAGE(Table33[[#This Row],[Apr]:[Jun]])</f>
        <v>-11529977.666666666</v>
      </c>
      <c r="T129" s="4">
        <f>AVERAGE(Table33[[#This Row],[Jul]:[Sep]])</f>
        <v>-14858868.333333334</v>
      </c>
      <c r="U129" s="4">
        <f>AVERAGE(Table33[[#This Row],[Oct]:[Dec]])</f>
        <v>-11636349.666666666</v>
      </c>
      <c r="V129" s="4">
        <f>AVERAGE(Table33[[#This Row],[Jan]:[Jun]])</f>
        <v>-11420131.166666666</v>
      </c>
      <c r="W129" s="4">
        <f>AVERAGE(Table33[[#This Row],[Jul]:[Dec]])</f>
        <v>-13247609</v>
      </c>
      <c r="X129" s="4">
        <f>AVERAGE(Table33[[#This Row],[Jan]:[Dec]])</f>
        <v>-12333870.083333334</v>
      </c>
      <c r="Y129" s="4">
        <f>SUM(Table33[[#This Row],[Jan]:[Dec]])</f>
        <v>-148006441</v>
      </c>
    </row>
    <row r="130" spans="1:25" x14ac:dyDescent="0.25">
      <c r="A130" s="2" t="s">
        <v>22</v>
      </c>
      <c r="B130" s="2" t="s">
        <v>30</v>
      </c>
      <c r="C130" s="3" t="s">
        <v>19</v>
      </c>
      <c r="D130" s="3">
        <v>2016</v>
      </c>
      <c r="E130" s="2" t="s">
        <v>20</v>
      </c>
      <c r="F130" s="4">
        <v>-1382258</v>
      </c>
      <c r="G130" s="4">
        <v>-1379467</v>
      </c>
      <c r="H130" s="4">
        <v>-909010</v>
      </c>
      <c r="I130" s="4">
        <v>-890247</v>
      </c>
      <c r="J130" s="4">
        <v>-1385535</v>
      </c>
      <c r="K130" s="4">
        <v>-1190803</v>
      </c>
      <c r="L130" s="4">
        <v>-1478432</v>
      </c>
      <c r="M130" s="4">
        <v>-1441730</v>
      </c>
      <c r="N130" s="4">
        <v>-1319597</v>
      </c>
      <c r="O130" s="4">
        <v>-1318334</v>
      </c>
      <c r="P130" s="4">
        <v>-716994</v>
      </c>
      <c r="Q130" s="4">
        <v>-1489139</v>
      </c>
      <c r="R130" s="4">
        <f>AVERAGE(Table33[[#This Row],[Jan]:[Mar]])</f>
        <v>-1223578.3333333333</v>
      </c>
      <c r="S130" s="4">
        <f>AVERAGE(Table33[[#This Row],[Apr]:[Jun]])</f>
        <v>-1155528.3333333333</v>
      </c>
      <c r="T130" s="4">
        <f>AVERAGE(Table33[[#This Row],[Jul]:[Sep]])</f>
        <v>-1413253</v>
      </c>
      <c r="U130" s="4">
        <f>AVERAGE(Table33[[#This Row],[Oct]:[Dec]])</f>
        <v>-1174822.3333333333</v>
      </c>
      <c r="V130" s="4">
        <f>AVERAGE(Table33[[#This Row],[Jan]:[Jun]])</f>
        <v>-1189553.3333333333</v>
      </c>
      <c r="W130" s="4">
        <f>AVERAGE(Table33[[#This Row],[Jul]:[Dec]])</f>
        <v>-1294037.6666666667</v>
      </c>
      <c r="X130" s="4">
        <f>AVERAGE(Table33[[#This Row],[Jan]:[Dec]])</f>
        <v>-1241795.5</v>
      </c>
      <c r="Y130" s="4">
        <f>SUM(Table33[[#This Row],[Jan]:[Dec]])</f>
        <v>-14901546</v>
      </c>
    </row>
    <row r="131" spans="1:25" x14ac:dyDescent="0.25">
      <c r="A131" s="2" t="s">
        <v>23</v>
      </c>
      <c r="B131" s="2" t="s">
        <v>30</v>
      </c>
      <c r="C131" s="3" t="s">
        <v>19</v>
      </c>
      <c r="D131" s="3">
        <v>2016</v>
      </c>
      <c r="E131" s="2" t="s">
        <v>20</v>
      </c>
      <c r="F131" s="4">
        <v>-3529710</v>
      </c>
      <c r="G131" s="4">
        <v>-3352789</v>
      </c>
      <c r="H131" s="4">
        <v>-2066872</v>
      </c>
      <c r="I131" s="4">
        <v>-2137102</v>
      </c>
      <c r="J131" s="4">
        <v>-3900848</v>
      </c>
      <c r="K131" s="4">
        <v>-3360650</v>
      </c>
      <c r="L131" s="4">
        <v>-4456741</v>
      </c>
      <c r="M131" s="4">
        <v>-4184978</v>
      </c>
      <c r="N131" s="4">
        <v>-2924927</v>
      </c>
      <c r="O131" s="4">
        <v>-3047539</v>
      </c>
      <c r="P131" s="4">
        <v>-1933137</v>
      </c>
      <c r="Q131" s="4">
        <v>-3711354</v>
      </c>
      <c r="R131" s="4">
        <f>AVERAGE(Table33[[#This Row],[Jan]:[Mar]])</f>
        <v>-2983123.6666666665</v>
      </c>
      <c r="S131" s="4">
        <f>AVERAGE(Table33[[#This Row],[Apr]:[Jun]])</f>
        <v>-3132866.6666666665</v>
      </c>
      <c r="T131" s="4">
        <f>AVERAGE(Table33[[#This Row],[Jul]:[Sep]])</f>
        <v>-3855548.6666666665</v>
      </c>
      <c r="U131" s="4">
        <f>AVERAGE(Table33[[#This Row],[Oct]:[Dec]])</f>
        <v>-2897343.3333333335</v>
      </c>
      <c r="V131" s="4">
        <f>AVERAGE(Table33[[#This Row],[Jan]:[Jun]])</f>
        <v>-3057995.1666666665</v>
      </c>
      <c r="W131" s="4">
        <f>AVERAGE(Table33[[#This Row],[Jul]:[Dec]])</f>
        <v>-3376446</v>
      </c>
      <c r="X131" s="4">
        <f>AVERAGE(Table33[[#This Row],[Jan]:[Dec]])</f>
        <v>-3217220.5833333335</v>
      </c>
      <c r="Y131" s="4">
        <f>SUM(Table33[[#This Row],[Jan]:[Dec]])</f>
        <v>-38606647</v>
      </c>
    </row>
    <row r="132" spans="1:25" x14ac:dyDescent="0.25">
      <c r="A132" s="2" t="s">
        <v>24</v>
      </c>
      <c r="B132" s="2" t="s">
        <v>30</v>
      </c>
      <c r="C132" s="3" t="s">
        <v>19</v>
      </c>
      <c r="D132" s="3">
        <v>2016</v>
      </c>
      <c r="E132" s="2" t="s">
        <v>20</v>
      </c>
      <c r="F132" s="4">
        <v>-360600</v>
      </c>
      <c r="G132" s="4">
        <v>-355602</v>
      </c>
      <c r="H132" s="4">
        <v>-225838</v>
      </c>
      <c r="I132" s="4">
        <v>-214931</v>
      </c>
      <c r="J132" s="4">
        <v>-385660</v>
      </c>
      <c r="K132" s="4">
        <v>-318347</v>
      </c>
      <c r="L132" s="4">
        <v>-416340</v>
      </c>
      <c r="M132" s="4">
        <v>-345090</v>
      </c>
      <c r="N132" s="4">
        <v>-319634</v>
      </c>
      <c r="O132" s="4">
        <v>-339599</v>
      </c>
      <c r="P132" s="4">
        <v>-205616</v>
      </c>
      <c r="Q132" s="4">
        <v>-397272</v>
      </c>
      <c r="R132" s="4">
        <f>AVERAGE(Table33[[#This Row],[Jan]:[Mar]])</f>
        <v>-314013.33333333331</v>
      </c>
      <c r="S132" s="4">
        <f>AVERAGE(Table33[[#This Row],[Apr]:[Jun]])</f>
        <v>-306312.66666666669</v>
      </c>
      <c r="T132" s="4">
        <f>AVERAGE(Table33[[#This Row],[Jul]:[Sep]])</f>
        <v>-360354.66666666669</v>
      </c>
      <c r="U132" s="4">
        <f>AVERAGE(Table33[[#This Row],[Oct]:[Dec]])</f>
        <v>-314162.33333333331</v>
      </c>
      <c r="V132" s="4">
        <f>AVERAGE(Table33[[#This Row],[Jan]:[Jun]])</f>
        <v>-310163</v>
      </c>
      <c r="W132" s="4">
        <f>AVERAGE(Table33[[#This Row],[Jul]:[Dec]])</f>
        <v>-337258.5</v>
      </c>
      <c r="X132" s="4">
        <f>AVERAGE(Table33[[#This Row],[Jan]:[Dec]])</f>
        <v>-323710.75</v>
      </c>
      <c r="Y132" s="4">
        <f>SUM(Table33[[#This Row],[Jan]:[Dec]])</f>
        <v>-3884529</v>
      </c>
    </row>
    <row r="133" spans="1:25" x14ac:dyDescent="0.25">
      <c r="A133" s="2" t="s">
        <v>25</v>
      </c>
      <c r="B133" s="2" t="s">
        <v>30</v>
      </c>
      <c r="C133" s="3" t="s">
        <v>19</v>
      </c>
      <c r="D133" s="3">
        <v>2016</v>
      </c>
      <c r="E133" s="2" t="s">
        <v>20</v>
      </c>
      <c r="F133" s="4">
        <v>-1448404</v>
      </c>
      <c r="G133" s="4">
        <v>-1354372</v>
      </c>
      <c r="H133" s="4">
        <v>-843964</v>
      </c>
      <c r="I133" s="4">
        <v>-793282</v>
      </c>
      <c r="J133" s="4">
        <v>-1336026</v>
      </c>
      <c r="K133" s="4">
        <v>-1175987</v>
      </c>
      <c r="L133" s="4">
        <v>-1479244</v>
      </c>
      <c r="M133" s="4">
        <v>-1546344</v>
      </c>
      <c r="N133" s="4">
        <v>-1131760</v>
      </c>
      <c r="O133" s="4">
        <v>-1471727</v>
      </c>
      <c r="P133" s="4">
        <v>-821928</v>
      </c>
      <c r="Q133" s="4">
        <v>-1349035</v>
      </c>
      <c r="R133" s="4">
        <f>AVERAGE(Table33[[#This Row],[Jan]:[Mar]])</f>
        <v>-1215580</v>
      </c>
      <c r="S133" s="4">
        <f>AVERAGE(Table33[[#This Row],[Apr]:[Jun]])</f>
        <v>-1101765</v>
      </c>
      <c r="T133" s="4">
        <f>AVERAGE(Table33[[#This Row],[Jul]:[Sep]])</f>
        <v>-1385782.6666666667</v>
      </c>
      <c r="U133" s="4">
        <f>AVERAGE(Table33[[#This Row],[Oct]:[Dec]])</f>
        <v>-1214230</v>
      </c>
      <c r="V133" s="4">
        <f>AVERAGE(Table33[[#This Row],[Jan]:[Jun]])</f>
        <v>-1158672.5</v>
      </c>
      <c r="W133" s="4">
        <f>AVERAGE(Table33[[#This Row],[Jul]:[Dec]])</f>
        <v>-1300006.3333333333</v>
      </c>
      <c r="X133" s="4">
        <f>AVERAGE(Table33[[#This Row],[Jan]:[Dec]])</f>
        <v>-1229339.4166666667</v>
      </c>
      <c r="Y133" s="4">
        <f>SUM(Table33[[#This Row],[Jan]:[Dec]])</f>
        <v>-14752073</v>
      </c>
    </row>
    <row r="134" spans="1:25" x14ac:dyDescent="0.25">
      <c r="A134" s="2" t="s">
        <v>26</v>
      </c>
      <c r="B134" s="2" t="s">
        <v>30</v>
      </c>
      <c r="C134" s="3" t="s">
        <v>19</v>
      </c>
      <c r="D134" s="3">
        <v>2016</v>
      </c>
      <c r="E134" s="2" t="s">
        <v>20</v>
      </c>
      <c r="F134" s="4">
        <v>-1648622</v>
      </c>
      <c r="G134" s="4">
        <v>-1786593</v>
      </c>
      <c r="H134" s="4">
        <v>-1136110</v>
      </c>
      <c r="I134" s="4">
        <v>-1080438</v>
      </c>
      <c r="J134" s="4">
        <v>-1938602</v>
      </c>
      <c r="K134" s="4">
        <v>-1649632</v>
      </c>
      <c r="L134" s="4">
        <v>-1997676</v>
      </c>
      <c r="M134" s="4">
        <v>-2104863</v>
      </c>
      <c r="N134" s="4">
        <v>-1516483</v>
      </c>
      <c r="O134" s="4">
        <v>-1584186</v>
      </c>
      <c r="P134" s="4">
        <v>-985271</v>
      </c>
      <c r="Q134" s="4">
        <v>-1919097</v>
      </c>
      <c r="R134" s="4">
        <f>AVERAGE(Table33[[#This Row],[Jan]:[Mar]])</f>
        <v>-1523775</v>
      </c>
      <c r="S134" s="4">
        <f>AVERAGE(Table33[[#This Row],[Apr]:[Jun]])</f>
        <v>-1556224</v>
      </c>
      <c r="T134" s="4">
        <f>AVERAGE(Table33[[#This Row],[Jul]:[Sep]])</f>
        <v>-1873007.3333333333</v>
      </c>
      <c r="U134" s="4">
        <f>AVERAGE(Table33[[#This Row],[Oct]:[Dec]])</f>
        <v>-1496184.6666666667</v>
      </c>
      <c r="V134" s="4">
        <f>AVERAGE(Table33[[#This Row],[Jan]:[Jun]])</f>
        <v>-1539999.5</v>
      </c>
      <c r="W134" s="4">
        <f>AVERAGE(Table33[[#This Row],[Jul]:[Dec]])</f>
        <v>-1684596</v>
      </c>
      <c r="X134" s="4">
        <f>AVERAGE(Table33[[#This Row],[Jan]:[Dec]])</f>
        <v>-1612297.75</v>
      </c>
      <c r="Y134" s="4">
        <f>SUM(Table33[[#This Row],[Jan]:[Dec]])</f>
        <v>-19347573</v>
      </c>
    </row>
    <row r="135" spans="1:25" x14ac:dyDescent="0.25">
      <c r="A135" s="2" t="s">
        <v>27</v>
      </c>
      <c r="B135" s="2" t="s">
        <v>30</v>
      </c>
      <c r="C135" s="3" t="s">
        <v>19</v>
      </c>
      <c r="D135" s="3">
        <v>2016</v>
      </c>
      <c r="E135" s="2" t="s">
        <v>20</v>
      </c>
      <c r="F135" s="4">
        <v>-2309056</v>
      </c>
      <c r="G135" s="4">
        <v>-2423602</v>
      </c>
      <c r="H135" s="4">
        <v>-1559611</v>
      </c>
      <c r="I135" s="4">
        <v>-1703087</v>
      </c>
      <c r="J135" s="4">
        <v>-2723160</v>
      </c>
      <c r="K135" s="4">
        <v>-2034072</v>
      </c>
      <c r="L135" s="4">
        <v>-2704842</v>
      </c>
      <c r="M135" s="4">
        <v>-2801318</v>
      </c>
      <c r="N135" s="4">
        <v>-2243456</v>
      </c>
      <c r="O135" s="4">
        <v>-2327951</v>
      </c>
      <c r="P135" s="4">
        <v>-1466294</v>
      </c>
      <c r="Q135" s="4">
        <v>-2665088</v>
      </c>
      <c r="R135" s="4">
        <f>AVERAGE(Table33[[#This Row],[Jan]:[Mar]])</f>
        <v>-2097423</v>
      </c>
      <c r="S135" s="4">
        <f>AVERAGE(Table33[[#This Row],[Apr]:[Jun]])</f>
        <v>-2153439.6666666665</v>
      </c>
      <c r="T135" s="4">
        <f>AVERAGE(Table33[[#This Row],[Jul]:[Sep]])</f>
        <v>-2583205.3333333335</v>
      </c>
      <c r="U135" s="4">
        <f>AVERAGE(Table33[[#This Row],[Oct]:[Dec]])</f>
        <v>-2153111</v>
      </c>
      <c r="V135" s="4">
        <f>AVERAGE(Table33[[#This Row],[Jan]:[Jun]])</f>
        <v>-2125431.3333333335</v>
      </c>
      <c r="W135" s="4">
        <f>AVERAGE(Table33[[#This Row],[Jul]:[Dec]])</f>
        <v>-2368158.1666666665</v>
      </c>
      <c r="X135" s="4">
        <f>AVERAGE(Table33[[#This Row],[Jan]:[Dec]])</f>
        <v>-2246794.75</v>
      </c>
      <c r="Y135" s="4">
        <f>SUM(Table33[[#This Row],[Jan]:[Dec]])</f>
        <v>-26961537</v>
      </c>
    </row>
    <row r="136" spans="1:25" x14ac:dyDescent="0.25">
      <c r="A136" s="2" t="s">
        <v>28</v>
      </c>
      <c r="B136" s="2" t="s">
        <v>30</v>
      </c>
      <c r="C136" s="3" t="s">
        <v>19</v>
      </c>
      <c r="D136" s="3">
        <v>2016</v>
      </c>
      <c r="E136" s="2" t="s">
        <v>20</v>
      </c>
      <c r="F136" s="4">
        <v>-741378</v>
      </c>
      <c r="G136" s="4">
        <v>-643670</v>
      </c>
      <c r="H136" s="4">
        <v>-387401</v>
      </c>
      <c r="I136" s="4">
        <v>-424256</v>
      </c>
      <c r="J136" s="4">
        <v>-741907</v>
      </c>
      <c r="K136" s="4">
        <v>-614784</v>
      </c>
      <c r="L136" s="4">
        <v>-893758</v>
      </c>
      <c r="M136" s="4">
        <v>-799193</v>
      </c>
      <c r="N136" s="4">
        <v>-553098</v>
      </c>
      <c r="O136" s="4">
        <v>-643339</v>
      </c>
      <c r="P136" s="4">
        <v>-417847</v>
      </c>
      <c r="Q136" s="4">
        <v>-692029</v>
      </c>
      <c r="R136" s="4">
        <f>AVERAGE(Table33[[#This Row],[Jan]:[Mar]])</f>
        <v>-590816.33333333337</v>
      </c>
      <c r="S136" s="4">
        <f>AVERAGE(Table33[[#This Row],[Apr]:[Jun]])</f>
        <v>-593649</v>
      </c>
      <c r="T136" s="4">
        <f>AVERAGE(Table33[[#This Row],[Jul]:[Sep]])</f>
        <v>-748683</v>
      </c>
      <c r="U136" s="4">
        <f>AVERAGE(Table33[[#This Row],[Oct]:[Dec]])</f>
        <v>-584405</v>
      </c>
      <c r="V136" s="4">
        <f>AVERAGE(Table33[[#This Row],[Jan]:[Jun]])</f>
        <v>-592232.66666666663</v>
      </c>
      <c r="W136" s="4">
        <f>AVERAGE(Table33[[#This Row],[Jul]:[Dec]])</f>
        <v>-666544</v>
      </c>
      <c r="X136" s="4">
        <f>AVERAGE(Table33[[#This Row],[Jan]:[Dec]])</f>
        <v>-629388.33333333337</v>
      </c>
      <c r="Y136" s="4">
        <f>SUM(Table33[[#This Row],[Jan]:[Dec]])</f>
        <v>-7552660</v>
      </c>
    </row>
    <row r="137" spans="1:25" x14ac:dyDescent="0.25">
      <c r="A137" s="2" t="s">
        <v>17</v>
      </c>
      <c r="B137" s="2" t="s">
        <v>18</v>
      </c>
      <c r="C137" s="3" t="s">
        <v>19</v>
      </c>
      <c r="D137" s="3">
        <v>2017</v>
      </c>
      <c r="E137" s="2" t="s">
        <v>20</v>
      </c>
      <c r="F137" s="4">
        <v>90594765</v>
      </c>
      <c r="G137" s="4">
        <v>64091321</v>
      </c>
      <c r="H137" s="4">
        <v>90832224</v>
      </c>
      <c r="I137" s="4">
        <v>90566899</v>
      </c>
      <c r="J137" s="4">
        <v>61790341</v>
      </c>
      <c r="K137" s="4">
        <v>89637185</v>
      </c>
      <c r="L137" s="4">
        <v>97015607</v>
      </c>
      <c r="M137" s="4">
        <v>57860421</v>
      </c>
      <c r="N137" s="4">
        <v>93873947</v>
      </c>
      <c r="O137" s="4">
        <v>56762897</v>
      </c>
      <c r="P137" s="4">
        <v>74155238</v>
      </c>
      <c r="Q137" s="4">
        <v>99732691</v>
      </c>
      <c r="R137" s="4">
        <f>AVERAGE(Table33[[#This Row],[Jan]:[Mar]])</f>
        <v>81839436.666666672</v>
      </c>
      <c r="S137" s="4">
        <f>AVERAGE(Table33[[#This Row],[Apr]:[Jun]])</f>
        <v>80664808.333333328</v>
      </c>
      <c r="T137" s="4">
        <f>AVERAGE(Table33[[#This Row],[Jul]:[Sep]])</f>
        <v>82916658.333333328</v>
      </c>
      <c r="U137" s="4">
        <f>AVERAGE(Table33[[#This Row],[Oct]:[Dec]])</f>
        <v>76883608.666666672</v>
      </c>
      <c r="V137" s="4">
        <f>AVERAGE(Table33[[#This Row],[Jan]:[Jun]])</f>
        <v>81252122.5</v>
      </c>
      <c r="W137" s="4">
        <f>AVERAGE(Table33[[#This Row],[Jul]:[Dec]])</f>
        <v>79900133.5</v>
      </c>
      <c r="X137" s="4">
        <f>AVERAGE(Table33[[#This Row],[Jan]:[Dec]])</f>
        <v>80576128</v>
      </c>
      <c r="Y137" s="4">
        <f>SUM(Table33[[#This Row],[Jan]:[Dec]])</f>
        <v>966913536</v>
      </c>
    </row>
    <row r="138" spans="1:25" x14ac:dyDescent="0.25">
      <c r="A138" s="2" t="s">
        <v>21</v>
      </c>
      <c r="B138" s="2" t="s">
        <v>18</v>
      </c>
      <c r="C138" s="3" t="s">
        <v>19</v>
      </c>
      <c r="D138" s="3">
        <v>2017</v>
      </c>
      <c r="E138" s="2" t="s">
        <v>20</v>
      </c>
      <c r="F138" s="4">
        <v>-39951806</v>
      </c>
      <c r="G138" s="4">
        <v>-30670039</v>
      </c>
      <c r="H138" s="4">
        <v>-38962942</v>
      </c>
      <c r="I138" s="4">
        <v>-38993954</v>
      </c>
      <c r="J138" s="4">
        <v>-30894645</v>
      </c>
      <c r="K138" s="4">
        <v>-42444634</v>
      </c>
      <c r="L138" s="4">
        <v>-47268030</v>
      </c>
      <c r="M138" s="4">
        <v>-25201882</v>
      </c>
      <c r="N138" s="4">
        <v>-42405906</v>
      </c>
      <c r="O138" s="4">
        <v>-26532237</v>
      </c>
      <c r="P138" s="4">
        <v>-33578994</v>
      </c>
      <c r="Q138" s="4">
        <v>-40232513</v>
      </c>
      <c r="R138" s="4">
        <f>AVERAGE(Table33[[#This Row],[Jan]:[Mar]])</f>
        <v>-36528262.333333336</v>
      </c>
      <c r="S138" s="4">
        <f>AVERAGE(Table33[[#This Row],[Apr]:[Jun]])</f>
        <v>-37444411</v>
      </c>
      <c r="T138" s="4">
        <f>AVERAGE(Table33[[#This Row],[Jul]:[Sep]])</f>
        <v>-38291939.333333336</v>
      </c>
      <c r="U138" s="4">
        <f>AVERAGE(Table33[[#This Row],[Oct]:[Dec]])</f>
        <v>-33447914.666666668</v>
      </c>
      <c r="V138" s="4">
        <f>AVERAGE(Table33[[#This Row],[Jan]:[Jun]])</f>
        <v>-36986336.666666664</v>
      </c>
      <c r="W138" s="4">
        <f>AVERAGE(Table33[[#This Row],[Jul]:[Dec]])</f>
        <v>-35869927</v>
      </c>
      <c r="X138" s="4">
        <f>AVERAGE(Table33[[#This Row],[Jan]:[Dec]])</f>
        <v>-36428131.833333336</v>
      </c>
      <c r="Y138" s="4">
        <f>SUM(Table33[[#This Row],[Jan]:[Dec]])</f>
        <v>-437137582</v>
      </c>
    </row>
    <row r="139" spans="1:25" x14ac:dyDescent="0.25">
      <c r="A139" s="2" t="s">
        <v>22</v>
      </c>
      <c r="B139" s="2" t="s">
        <v>18</v>
      </c>
      <c r="C139" s="3" t="s">
        <v>19</v>
      </c>
      <c r="D139" s="3">
        <v>2017</v>
      </c>
      <c r="E139" s="2" t="s">
        <v>20</v>
      </c>
      <c r="F139" s="4">
        <v>-4200214</v>
      </c>
      <c r="G139" s="4">
        <v>-3202859</v>
      </c>
      <c r="H139" s="4">
        <v>-3773718</v>
      </c>
      <c r="I139" s="4">
        <v>-3631480</v>
      </c>
      <c r="J139" s="4">
        <v>-2998975</v>
      </c>
      <c r="K139" s="4">
        <v>-3862374</v>
      </c>
      <c r="L139" s="4">
        <v>-4168148</v>
      </c>
      <c r="M139" s="4">
        <v>-2328089</v>
      </c>
      <c r="N139" s="4">
        <v>-4439610</v>
      </c>
      <c r="O139" s="4">
        <v>-2553968</v>
      </c>
      <c r="P139" s="4">
        <v>-3433607</v>
      </c>
      <c r="Q139" s="4">
        <v>-4346873</v>
      </c>
      <c r="R139" s="4">
        <f>AVERAGE(Table33[[#This Row],[Jan]:[Mar]])</f>
        <v>-3725597</v>
      </c>
      <c r="S139" s="4">
        <f>AVERAGE(Table33[[#This Row],[Apr]:[Jun]])</f>
        <v>-3497609.6666666665</v>
      </c>
      <c r="T139" s="4">
        <f>AVERAGE(Table33[[#This Row],[Jul]:[Sep]])</f>
        <v>-3645282.3333333335</v>
      </c>
      <c r="U139" s="4">
        <f>AVERAGE(Table33[[#This Row],[Oct]:[Dec]])</f>
        <v>-3444816</v>
      </c>
      <c r="V139" s="4">
        <f>AVERAGE(Table33[[#This Row],[Jan]:[Jun]])</f>
        <v>-3611603.3333333335</v>
      </c>
      <c r="W139" s="4">
        <f>AVERAGE(Table33[[#This Row],[Jul]:[Dec]])</f>
        <v>-3545049.1666666665</v>
      </c>
      <c r="X139" s="4">
        <f>AVERAGE(Table33[[#This Row],[Jan]:[Dec]])</f>
        <v>-3578326.25</v>
      </c>
      <c r="Y139" s="4">
        <f>SUM(Table33[[#This Row],[Jan]:[Dec]])</f>
        <v>-42939915</v>
      </c>
    </row>
    <row r="140" spans="1:25" x14ac:dyDescent="0.25">
      <c r="A140" s="2" t="s">
        <v>23</v>
      </c>
      <c r="B140" s="2" t="s">
        <v>18</v>
      </c>
      <c r="C140" s="3" t="s">
        <v>19</v>
      </c>
      <c r="D140" s="3">
        <v>2017</v>
      </c>
      <c r="E140" s="2" t="s">
        <v>20</v>
      </c>
      <c r="F140" s="4">
        <v>-9773658</v>
      </c>
      <c r="G140" s="4">
        <v>-7625235</v>
      </c>
      <c r="H140" s="4">
        <v>-9175082</v>
      </c>
      <c r="I140" s="4">
        <v>-10606715</v>
      </c>
      <c r="J140" s="4">
        <v>-7184780</v>
      </c>
      <c r="K140" s="4">
        <v>-8981143</v>
      </c>
      <c r="L140" s="4">
        <v>-11594344</v>
      </c>
      <c r="M140" s="4">
        <v>-6449339</v>
      </c>
      <c r="N140" s="4">
        <v>-11285602</v>
      </c>
      <c r="O140" s="4">
        <v>-6584691</v>
      </c>
      <c r="P140" s="4">
        <v>-8971630</v>
      </c>
      <c r="Q140" s="4">
        <v>-11594872</v>
      </c>
      <c r="R140" s="4">
        <f>AVERAGE(Table33[[#This Row],[Jan]:[Mar]])</f>
        <v>-8857991.666666666</v>
      </c>
      <c r="S140" s="4">
        <f>AVERAGE(Table33[[#This Row],[Apr]:[Jun]])</f>
        <v>-8924212.666666666</v>
      </c>
      <c r="T140" s="4">
        <f>AVERAGE(Table33[[#This Row],[Jul]:[Sep]])</f>
        <v>-9776428.333333334</v>
      </c>
      <c r="U140" s="4">
        <f>AVERAGE(Table33[[#This Row],[Oct]:[Dec]])</f>
        <v>-9050397.666666666</v>
      </c>
      <c r="V140" s="4">
        <f>AVERAGE(Table33[[#This Row],[Jan]:[Jun]])</f>
        <v>-8891102.166666666</v>
      </c>
      <c r="W140" s="4">
        <f>AVERAGE(Table33[[#This Row],[Jul]:[Dec]])</f>
        <v>-9413413</v>
      </c>
      <c r="X140" s="4">
        <f>AVERAGE(Table33[[#This Row],[Jan]:[Dec]])</f>
        <v>-9152257.583333334</v>
      </c>
      <c r="Y140" s="4">
        <f>SUM(Table33[[#This Row],[Jan]:[Dec]])</f>
        <v>-109827091</v>
      </c>
    </row>
    <row r="141" spans="1:25" x14ac:dyDescent="0.25">
      <c r="A141" s="2" t="s">
        <v>24</v>
      </c>
      <c r="B141" s="2" t="s">
        <v>18</v>
      </c>
      <c r="C141" s="3" t="s">
        <v>19</v>
      </c>
      <c r="D141" s="3">
        <v>2017</v>
      </c>
      <c r="E141" s="2" t="s">
        <v>20</v>
      </c>
      <c r="F141" s="4">
        <v>-1011934</v>
      </c>
      <c r="G141" s="4">
        <v>-681792</v>
      </c>
      <c r="H141" s="4">
        <v>-964632</v>
      </c>
      <c r="I141" s="4">
        <v>-1071676</v>
      </c>
      <c r="J141" s="4">
        <v>-618377</v>
      </c>
      <c r="K141" s="4">
        <v>-935846</v>
      </c>
      <c r="L141" s="4">
        <v>-1181022</v>
      </c>
      <c r="M141" s="4">
        <v>-585603</v>
      </c>
      <c r="N141" s="4">
        <v>-1064714</v>
      </c>
      <c r="O141" s="4">
        <v>-640750</v>
      </c>
      <c r="P141" s="4">
        <v>-863683</v>
      </c>
      <c r="Q141" s="4">
        <v>-1014103</v>
      </c>
      <c r="R141" s="4">
        <f>AVERAGE(Table33[[#This Row],[Jan]:[Mar]])</f>
        <v>-886119.33333333337</v>
      </c>
      <c r="S141" s="4">
        <f>AVERAGE(Table33[[#This Row],[Apr]:[Jun]])</f>
        <v>-875299.66666666663</v>
      </c>
      <c r="T141" s="4">
        <f>AVERAGE(Table33[[#This Row],[Jul]:[Sep]])</f>
        <v>-943779.66666666663</v>
      </c>
      <c r="U141" s="4">
        <f>AVERAGE(Table33[[#This Row],[Oct]:[Dec]])</f>
        <v>-839512</v>
      </c>
      <c r="V141" s="4">
        <f>AVERAGE(Table33[[#This Row],[Jan]:[Jun]])</f>
        <v>-880709.5</v>
      </c>
      <c r="W141" s="4">
        <f>AVERAGE(Table33[[#This Row],[Jul]:[Dec]])</f>
        <v>-891645.83333333337</v>
      </c>
      <c r="X141" s="4">
        <f>AVERAGE(Table33[[#This Row],[Jan]:[Dec]])</f>
        <v>-886177.66666666663</v>
      </c>
      <c r="Y141" s="4">
        <f>SUM(Table33[[#This Row],[Jan]:[Dec]])</f>
        <v>-10634132</v>
      </c>
    </row>
    <row r="142" spans="1:25" x14ac:dyDescent="0.25">
      <c r="A142" s="2" t="s">
        <v>25</v>
      </c>
      <c r="B142" s="2" t="s">
        <v>18</v>
      </c>
      <c r="C142" s="3" t="s">
        <v>19</v>
      </c>
      <c r="D142" s="3">
        <v>2017</v>
      </c>
      <c r="E142" s="2" t="s">
        <v>20</v>
      </c>
      <c r="F142" s="4">
        <v>-4172768</v>
      </c>
      <c r="G142" s="4">
        <v>-2645823</v>
      </c>
      <c r="H142" s="4">
        <v>-4323239</v>
      </c>
      <c r="I142" s="4">
        <v>-3683650</v>
      </c>
      <c r="J142" s="4">
        <v>-2610683</v>
      </c>
      <c r="K142" s="4">
        <v>-3792727</v>
      </c>
      <c r="L142" s="4">
        <v>-4293112</v>
      </c>
      <c r="M142" s="4">
        <v>-2846435</v>
      </c>
      <c r="N142" s="4">
        <v>-4283488</v>
      </c>
      <c r="O142" s="4">
        <v>-2423797</v>
      </c>
      <c r="P142" s="4">
        <v>-3357266</v>
      </c>
      <c r="Q142" s="4">
        <v>-4441468</v>
      </c>
      <c r="R142" s="4">
        <f>AVERAGE(Table33[[#This Row],[Jan]:[Mar]])</f>
        <v>-3713943.3333333335</v>
      </c>
      <c r="S142" s="4">
        <f>AVERAGE(Table33[[#This Row],[Apr]:[Jun]])</f>
        <v>-3362353.3333333335</v>
      </c>
      <c r="T142" s="4">
        <f>AVERAGE(Table33[[#This Row],[Jul]:[Sep]])</f>
        <v>-3807678.3333333335</v>
      </c>
      <c r="U142" s="4">
        <f>AVERAGE(Table33[[#This Row],[Oct]:[Dec]])</f>
        <v>-3407510.3333333335</v>
      </c>
      <c r="V142" s="4">
        <f>AVERAGE(Table33[[#This Row],[Jan]:[Jun]])</f>
        <v>-3538148.3333333335</v>
      </c>
      <c r="W142" s="4">
        <f>AVERAGE(Table33[[#This Row],[Jul]:[Dec]])</f>
        <v>-3607594.3333333335</v>
      </c>
      <c r="X142" s="4">
        <f>AVERAGE(Table33[[#This Row],[Jan]:[Dec]])</f>
        <v>-3572871.3333333335</v>
      </c>
      <c r="Y142" s="4">
        <f>SUM(Table33[[#This Row],[Jan]:[Dec]])</f>
        <v>-42874456</v>
      </c>
    </row>
    <row r="143" spans="1:25" x14ac:dyDescent="0.25">
      <c r="A143" s="2" t="s">
        <v>26</v>
      </c>
      <c r="B143" s="2" t="s">
        <v>18</v>
      </c>
      <c r="C143" s="3" t="s">
        <v>19</v>
      </c>
      <c r="D143" s="3">
        <v>2017</v>
      </c>
      <c r="E143" s="2" t="s">
        <v>20</v>
      </c>
      <c r="F143" s="4">
        <v>-5202064</v>
      </c>
      <c r="G143" s="4">
        <v>-3712680</v>
      </c>
      <c r="H143" s="4">
        <v>-5671365</v>
      </c>
      <c r="I143" s="4">
        <v>-5347644</v>
      </c>
      <c r="J143" s="4">
        <v>-3808190</v>
      </c>
      <c r="K143" s="4">
        <v>-4711668</v>
      </c>
      <c r="L143" s="4">
        <v>-6016591</v>
      </c>
      <c r="M143" s="4">
        <v>-3209594</v>
      </c>
      <c r="N143" s="4">
        <v>-5650365</v>
      </c>
      <c r="O143" s="4">
        <v>-3478094</v>
      </c>
      <c r="P143" s="4">
        <v>-4533548</v>
      </c>
      <c r="Q143" s="4">
        <v>-5854118</v>
      </c>
      <c r="R143" s="4">
        <f>AVERAGE(Table33[[#This Row],[Jan]:[Mar]])</f>
        <v>-4862036.333333333</v>
      </c>
      <c r="S143" s="4">
        <f>AVERAGE(Table33[[#This Row],[Apr]:[Jun]])</f>
        <v>-4622500.666666667</v>
      </c>
      <c r="T143" s="4">
        <f>AVERAGE(Table33[[#This Row],[Jul]:[Sep]])</f>
        <v>-4958850</v>
      </c>
      <c r="U143" s="4">
        <f>AVERAGE(Table33[[#This Row],[Oct]:[Dec]])</f>
        <v>-4621920</v>
      </c>
      <c r="V143" s="4">
        <f>AVERAGE(Table33[[#This Row],[Jan]:[Jun]])</f>
        <v>-4742268.5</v>
      </c>
      <c r="W143" s="4">
        <f>AVERAGE(Table33[[#This Row],[Jul]:[Dec]])</f>
        <v>-4790385</v>
      </c>
      <c r="X143" s="4">
        <f>AVERAGE(Table33[[#This Row],[Jan]:[Dec]])</f>
        <v>-4766326.75</v>
      </c>
      <c r="Y143" s="4">
        <f>SUM(Table33[[#This Row],[Jan]:[Dec]])</f>
        <v>-57195921</v>
      </c>
    </row>
    <row r="144" spans="1:25" x14ac:dyDescent="0.25">
      <c r="A144" s="2" t="s">
        <v>27</v>
      </c>
      <c r="B144" s="2" t="s">
        <v>18</v>
      </c>
      <c r="C144" s="3" t="s">
        <v>19</v>
      </c>
      <c r="D144" s="3">
        <v>2017</v>
      </c>
      <c r="E144" s="2" t="s">
        <v>20</v>
      </c>
      <c r="F144" s="4">
        <v>-6815756</v>
      </c>
      <c r="G144" s="4">
        <v>-4840574</v>
      </c>
      <c r="H144" s="4">
        <v>-6818595</v>
      </c>
      <c r="I144" s="4">
        <v>-6537701</v>
      </c>
      <c r="J144" s="4">
        <v>-4506878</v>
      </c>
      <c r="K144" s="4">
        <v>-6673167</v>
      </c>
      <c r="L144" s="4">
        <v>-7844506</v>
      </c>
      <c r="M144" s="4">
        <v>-4267450</v>
      </c>
      <c r="N144" s="4">
        <v>-7389303</v>
      </c>
      <c r="O144" s="4">
        <v>-4761855</v>
      </c>
      <c r="P144" s="4">
        <v>-5368585</v>
      </c>
      <c r="Q144" s="4">
        <v>-7437361</v>
      </c>
      <c r="R144" s="4">
        <f>AVERAGE(Table33[[#This Row],[Jan]:[Mar]])</f>
        <v>-6158308.333333333</v>
      </c>
      <c r="S144" s="4">
        <f>AVERAGE(Table33[[#This Row],[Apr]:[Jun]])</f>
        <v>-5905915.333333333</v>
      </c>
      <c r="T144" s="4">
        <f>AVERAGE(Table33[[#This Row],[Jul]:[Sep]])</f>
        <v>-6500419.666666667</v>
      </c>
      <c r="U144" s="4">
        <f>AVERAGE(Table33[[#This Row],[Oct]:[Dec]])</f>
        <v>-5855933.666666667</v>
      </c>
      <c r="V144" s="4">
        <f>AVERAGE(Table33[[#This Row],[Jan]:[Jun]])</f>
        <v>-6032111.833333333</v>
      </c>
      <c r="W144" s="4">
        <f>AVERAGE(Table33[[#This Row],[Jul]:[Dec]])</f>
        <v>-6178176.666666667</v>
      </c>
      <c r="X144" s="4">
        <f>AVERAGE(Table33[[#This Row],[Jan]:[Dec]])</f>
        <v>-6105144.25</v>
      </c>
      <c r="Y144" s="4">
        <f>SUM(Table33[[#This Row],[Jan]:[Dec]])</f>
        <v>-73261731</v>
      </c>
    </row>
    <row r="145" spans="1:25" x14ac:dyDescent="0.25">
      <c r="A145" s="2" t="s">
        <v>28</v>
      </c>
      <c r="B145" s="2" t="s">
        <v>18</v>
      </c>
      <c r="C145" s="3" t="s">
        <v>19</v>
      </c>
      <c r="D145" s="3">
        <v>2017</v>
      </c>
      <c r="E145" s="2" t="s">
        <v>20</v>
      </c>
      <c r="F145" s="4">
        <v>-2126102</v>
      </c>
      <c r="G145" s="4">
        <v>-1571597</v>
      </c>
      <c r="H145" s="4">
        <v>-1909683</v>
      </c>
      <c r="I145" s="4">
        <v>-1950375</v>
      </c>
      <c r="J145" s="4">
        <v>-1267839</v>
      </c>
      <c r="K145" s="4">
        <v>-2206505</v>
      </c>
      <c r="L145" s="4">
        <v>-2311953</v>
      </c>
      <c r="M145" s="4">
        <v>-1337686</v>
      </c>
      <c r="N145" s="4">
        <v>-2110424</v>
      </c>
      <c r="O145" s="4">
        <v>-1215239</v>
      </c>
      <c r="P145" s="4">
        <v>-1688551</v>
      </c>
      <c r="Q145" s="4">
        <v>-2310478</v>
      </c>
      <c r="R145" s="4">
        <f>AVERAGE(Table33[[#This Row],[Jan]:[Mar]])</f>
        <v>-1869127.3333333333</v>
      </c>
      <c r="S145" s="4">
        <f>AVERAGE(Table33[[#This Row],[Apr]:[Jun]])</f>
        <v>-1808239.6666666667</v>
      </c>
      <c r="T145" s="4">
        <f>AVERAGE(Table33[[#This Row],[Jul]:[Sep]])</f>
        <v>-1920021</v>
      </c>
      <c r="U145" s="4">
        <f>AVERAGE(Table33[[#This Row],[Oct]:[Dec]])</f>
        <v>-1738089.3333333333</v>
      </c>
      <c r="V145" s="4">
        <f>AVERAGE(Table33[[#This Row],[Jan]:[Jun]])</f>
        <v>-1838683.5</v>
      </c>
      <c r="W145" s="4">
        <f>AVERAGE(Table33[[#This Row],[Jul]:[Dec]])</f>
        <v>-1829055.1666666667</v>
      </c>
      <c r="X145" s="4">
        <f>AVERAGE(Table33[[#This Row],[Jan]:[Dec]])</f>
        <v>-1833869.3333333333</v>
      </c>
      <c r="Y145" s="4">
        <f>SUM(Table33[[#This Row],[Jan]:[Dec]])</f>
        <v>-22006432</v>
      </c>
    </row>
    <row r="146" spans="1:25" x14ac:dyDescent="0.25">
      <c r="A146" s="2" t="s">
        <v>17</v>
      </c>
      <c r="B146" s="2" t="s">
        <v>29</v>
      </c>
      <c r="C146" s="3" t="s">
        <v>19</v>
      </c>
      <c r="D146" s="3">
        <v>2017</v>
      </c>
      <c r="E146" s="2" t="s">
        <v>20</v>
      </c>
      <c r="F146" s="4">
        <v>21742743.599999998</v>
      </c>
      <c r="G146" s="4">
        <v>17304656.670000002</v>
      </c>
      <c r="H146" s="4">
        <v>23616378.240000002</v>
      </c>
      <c r="I146" s="4">
        <v>26264400.709999997</v>
      </c>
      <c r="J146" s="4">
        <v>14211778.43</v>
      </c>
      <c r="K146" s="4">
        <v>19720180.699999999</v>
      </c>
      <c r="L146" s="4">
        <v>19403121.400000002</v>
      </c>
      <c r="M146" s="4">
        <v>15043709.460000001</v>
      </c>
      <c r="N146" s="4">
        <v>25345965.690000001</v>
      </c>
      <c r="O146" s="4">
        <v>11352579.4</v>
      </c>
      <c r="P146" s="4">
        <v>19280361.879999999</v>
      </c>
      <c r="Q146" s="4">
        <v>27925153.480000004</v>
      </c>
      <c r="R146" s="4">
        <f>AVERAGE(Table33[[#This Row],[Jan]:[Mar]])</f>
        <v>20887926.169999998</v>
      </c>
      <c r="S146" s="4">
        <f>AVERAGE(Table33[[#This Row],[Apr]:[Jun]])</f>
        <v>20065453.280000001</v>
      </c>
      <c r="T146" s="4">
        <f>AVERAGE(Table33[[#This Row],[Jul]:[Sep]])</f>
        <v>19930932.183333334</v>
      </c>
      <c r="U146" s="4">
        <f>AVERAGE(Table33[[#This Row],[Oct]:[Dec]])</f>
        <v>19519364.920000002</v>
      </c>
      <c r="V146" s="4">
        <f>AVERAGE(Table33[[#This Row],[Jan]:[Jun]])</f>
        <v>20476689.725000001</v>
      </c>
      <c r="W146" s="4">
        <f>AVERAGE(Table33[[#This Row],[Jul]:[Dec]])</f>
        <v>19725148.551666666</v>
      </c>
      <c r="X146" s="4">
        <f>AVERAGE(Table33[[#This Row],[Jan]:[Dec]])</f>
        <v>20100919.138333336</v>
      </c>
      <c r="Y146" s="4">
        <f>SUM(Table33[[#This Row],[Jan]:[Dec]])</f>
        <v>241211029.66000003</v>
      </c>
    </row>
    <row r="147" spans="1:25" x14ac:dyDescent="0.25">
      <c r="A147" s="2" t="s">
        <v>21</v>
      </c>
      <c r="B147" s="2" t="s">
        <v>29</v>
      </c>
      <c r="C147" s="3" t="s">
        <v>19</v>
      </c>
      <c r="D147" s="3">
        <v>2017</v>
      </c>
      <c r="E147" s="2" t="s">
        <v>20</v>
      </c>
      <c r="F147" s="4">
        <v>-9733073</v>
      </c>
      <c r="G147" s="4">
        <v>-7319150</v>
      </c>
      <c r="H147" s="4">
        <v>-9538845</v>
      </c>
      <c r="I147" s="4">
        <v>-10780711</v>
      </c>
      <c r="J147" s="4">
        <v>-6715269</v>
      </c>
      <c r="K147" s="4">
        <v>-7919308</v>
      </c>
      <c r="L147" s="4">
        <v>-9007474</v>
      </c>
      <c r="M147" s="4">
        <v>-6627053</v>
      </c>
      <c r="N147" s="4">
        <v>-11225719</v>
      </c>
      <c r="O147" s="4">
        <v>-5419873</v>
      </c>
      <c r="P147" s="4">
        <v>-8415726</v>
      </c>
      <c r="Q147" s="4">
        <v>-11619625</v>
      </c>
      <c r="R147" s="4">
        <f>AVERAGE(Table33[[#This Row],[Jan]:[Mar]])</f>
        <v>-8863689.333333334</v>
      </c>
      <c r="S147" s="4">
        <f>AVERAGE(Table33[[#This Row],[Apr]:[Jun]])</f>
        <v>-8471762.666666666</v>
      </c>
      <c r="T147" s="4">
        <f>AVERAGE(Table33[[#This Row],[Jul]:[Sep]])</f>
        <v>-8953415.333333334</v>
      </c>
      <c r="U147" s="4">
        <f>AVERAGE(Table33[[#This Row],[Oct]:[Dec]])</f>
        <v>-8485074.666666666</v>
      </c>
      <c r="V147" s="4">
        <f>AVERAGE(Table33[[#This Row],[Jan]:[Jun]])</f>
        <v>-8667726</v>
      </c>
      <c r="W147" s="4">
        <f>AVERAGE(Table33[[#This Row],[Jul]:[Dec]])</f>
        <v>-8719245</v>
      </c>
      <c r="X147" s="4">
        <f>AVERAGE(Table33[[#This Row],[Jan]:[Dec]])</f>
        <v>-8693485.5</v>
      </c>
      <c r="Y147" s="4">
        <f>SUM(Table33[[#This Row],[Jan]:[Dec]])</f>
        <v>-104321826</v>
      </c>
    </row>
    <row r="148" spans="1:25" x14ac:dyDescent="0.25">
      <c r="A148" s="2" t="s">
        <v>22</v>
      </c>
      <c r="B148" s="2" t="s">
        <v>29</v>
      </c>
      <c r="C148" s="3" t="s">
        <v>19</v>
      </c>
      <c r="D148" s="3">
        <v>2017</v>
      </c>
      <c r="E148" s="2" t="s">
        <v>20</v>
      </c>
      <c r="F148" s="4">
        <v>-997908</v>
      </c>
      <c r="G148" s="4">
        <v>-722794</v>
      </c>
      <c r="H148" s="4">
        <v>-1156017</v>
      </c>
      <c r="I148" s="4">
        <v>-1160645</v>
      </c>
      <c r="J148" s="4">
        <v>-583037</v>
      </c>
      <c r="K148" s="4">
        <v>-890851</v>
      </c>
      <c r="L148" s="4">
        <v>-877624</v>
      </c>
      <c r="M148" s="4">
        <v>-615771</v>
      </c>
      <c r="N148" s="4">
        <v>-1070440</v>
      </c>
      <c r="O148" s="4">
        <v>-566381</v>
      </c>
      <c r="P148" s="4">
        <v>-923583</v>
      </c>
      <c r="Q148" s="4">
        <v>-1264328</v>
      </c>
      <c r="R148" s="4">
        <f>AVERAGE(Table33[[#This Row],[Jan]:[Mar]])</f>
        <v>-958906.33333333337</v>
      </c>
      <c r="S148" s="4">
        <f>AVERAGE(Table33[[#This Row],[Apr]:[Jun]])</f>
        <v>-878177.66666666663</v>
      </c>
      <c r="T148" s="4">
        <f>AVERAGE(Table33[[#This Row],[Jul]:[Sep]])</f>
        <v>-854611.66666666663</v>
      </c>
      <c r="U148" s="4">
        <f>AVERAGE(Table33[[#This Row],[Oct]:[Dec]])</f>
        <v>-918097.33333333337</v>
      </c>
      <c r="V148" s="4">
        <f>AVERAGE(Table33[[#This Row],[Jan]:[Jun]])</f>
        <v>-918542</v>
      </c>
      <c r="W148" s="4">
        <f>AVERAGE(Table33[[#This Row],[Jul]:[Dec]])</f>
        <v>-886354.5</v>
      </c>
      <c r="X148" s="4">
        <f>AVERAGE(Table33[[#This Row],[Jan]:[Dec]])</f>
        <v>-902448.25</v>
      </c>
      <c r="Y148" s="4">
        <f>SUM(Table33[[#This Row],[Jan]:[Dec]])</f>
        <v>-10829379</v>
      </c>
    </row>
    <row r="149" spans="1:25" x14ac:dyDescent="0.25">
      <c r="A149" s="2" t="s">
        <v>23</v>
      </c>
      <c r="B149" s="2" t="s">
        <v>29</v>
      </c>
      <c r="C149" s="3" t="s">
        <v>19</v>
      </c>
      <c r="D149" s="3">
        <v>2017</v>
      </c>
      <c r="E149" s="2" t="s">
        <v>20</v>
      </c>
      <c r="F149" s="4">
        <v>-2275216</v>
      </c>
      <c r="G149" s="4">
        <v>-1900402</v>
      </c>
      <c r="H149" s="4">
        <v>-2684124</v>
      </c>
      <c r="I149" s="4">
        <v>-2725657</v>
      </c>
      <c r="J149" s="4">
        <v>-1725315</v>
      </c>
      <c r="K149" s="4">
        <v>-2308388</v>
      </c>
      <c r="L149" s="4">
        <v>-2313499</v>
      </c>
      <c r="M149" s="4">
        <v>-1869056</v>
      </c>
      <c r="N149" s="4">
        <v>-2612036</v>
      </c>
      <c r="O149" s="4">
        <v>-1255719</v>
      </c>
      <c r="P149" s="4">
        <v>-2164141</v>
      </c>
      <c r="Q149" s="4">
        <v>-3382499</v>
      </c>
      <c r="R149" s="4">
        <f>AVERAGE(Table33[[#This Row],[Jan]:[Mar]])</f>
        <v>-2286580.6666666665</v>
      </c>
      <c r="S149" s="4">
        <f>AVERAGE(Table33[[#This Row],[Apr]:[Jun]])</f>
        <v>-2253120</v>
      </c>
      <c r="T149" s="4">
        <f>AVERAGE(Table33[[#This Row],[Jul]:[Sep]])</f>
        <v>-2264863.6666666665</v>
      </c>
      <c r="U149" s="4">
        <f>AVERAGE(Table33[[#This Row],[Oct]:[Dec]])</f>
        <v>-2267453</v>
      </c>
      <c r="V149" s="4">
        <f>AVERAGE(Table33[[#This Row],[Jan]:[Jun]])</f>
        <v>-2269850.3333333335</v>
      </c>
      <c r="W149" s="4">
        <f>AVERAGE(Table33[[#This Row],[Jul]:[Dec]])</f>
        <v>-2266158.3333333335</v>
      </c>
      <c r="X149" s="4">
        <f>AVERAGE(Table33[[#This Row],[Jan]:[Dec]])</f>
        <v>-2268004.3333333335</v>
      </c>
      <c r="Y149" s="4">
        <f>SUM(Table33[[#This Row],[Jan]:[Dec]])</f>
        <v>-27216052</v>
      </c>
    </row>
    <row r="150" spans="1:25" x14ac:dyDescent="0.25">
      <c r="A150" s="2" t="s">
        <v>24</v>
      </c>
      <c r="B150" s="2" t="s">
        <v>29</v>
      </c>
      <c r="C150" s="3" t="s">
        <v>19</v>
      </c>
      <c r="D150" s="3">
        <v>2017</v>
      </c>
      <c r="E150" s="2" t="s">
        <v>20</v>
      </c>
      <c r="F150" s="4">
        <v>-241370</v>
      </c>
      <c r="G150" s="4">
        <v>-201204</v>
      </c>
      <c r="H150" s="4">
        <v>-254089</v>
      </c>
      <c r="I150" s="4">
        <v>-316915</v>
      </c>
      <c r="J150" s="4">
        <v>-155835</v>
      </c>
      <c r="K150" s="4">
        <v>-207613</v>
      </c>
      <c r="L150" s="4">
        <v>-207549</v>
      </c>
      <c r="M150" s="4">
        <v>-168184</v>
      </c>
      <c r="N150" s="4">
        <v>-254264</v>
      </c>
      <c r="O150" s="4">
        <v>-130948</v>
      </c>
      <c r="P150" s="4">
        <v>-192816</v>
      </c>
      <c r="Q150" s="4">
        <v>-345557</v>
      </c>
      <c r="R150" s="4">
        <f>AVERAGE(Table33[[#This Row],[Jan]:[Mar]])</f>
        <v>-232221</v>
      </c>
      <c r="S150" s="4">
        <f>AVERAGE(Table33[[#This Row],[Apr]:[Jun]])</f>
        <v>-226787.66666666666</v>
      </c>
      <c r="T150" s="4">
        <f>AVERAGE(Table33[[#This Row],[Jul]:[Sep]])</f>
        <v>-209999</v>
      </c>
      <c r="U150" s="4">
        <f>AVERAGE(Table33[[#This Row],[Oct]:[Dec]])</f>
        <v>-223107</v>
      </c>
      <c r="V150" s="4">
        <f>AVERAGE(Table33[[#This Row],[Jan]:[Jun]])</f>
        <v>-229504.33333333334</v>
      </c>
      <c r="W150" s="4">
        <f>AVERAGE(Table33[[#This Row],[Jul]:[Dec]])</f>
        <v>-216553</v>
      </c>
      <c r="X150" s="4">
        <f>AVERAGE(Table33[[#This Row],[Jan]:[Dec]])</f>
        <v>-223028.66666666666</v>
      </c>
      <c r="Y150" s="4">
        <f>SUM(Table33[[#This Row],[Jan]:[Dec]])</f>
        <v>-2676344</v>
      </c>
    </row>
    <row r="151" spans="1:25" x14ac:dyDescent="0.25">
      <c r="A151" s="2" t="s">
        <v>25</v>
      </c>
      <c r="B151" s="2" t="s">
        <v>29</v>
      </c>
      <c r="C151" s="3" t="s">
        <v>19</v>
      </c>
      <c r="D151" s="3">
        <v>2017</v>
      </c>
      <c r="E151" s="2" t="s">
        <v>20</v>
      </c>
      <c r="F151" s="4">
        <v>-981507</v>
      </c>
      <c r="G151" s="4">
        <v>-800779</v>
      </c>
      <c r="H151" s="4">
        <v>-1036791</v>
      </c>
      <c r="I151" s="4">
        <v>-1126434</v>
      </c>
      <c r="J151" s="4">
        <v>-689387</v>
      </c>
      <c r="K151" s="4">
        <v>-851864</v>
      </c>
      <c r="L151" s="4">
        <v>-847534</v>
      </c>
      <c r="M151" s="4">
        <v>-648186</v>
      </c>
      <c r="N151" s="4">
        <v>-1181485</v>
      </c>
      <c r="O151" s="4">
        <v>-521786</v>
      </c>
      <c r="P151" s="4">
        <v>-908073</v>
      </c>
      <c r="Q151" s="4">
        <v>-1316006</v>
      </c>
      <c r="R151" s="4">
        <f>AVERAGE(Table33[[#This Row],[Jan]:[Mar]])</f>
        <v>-939692.33333333337</v>
      </c>
      <c r="S151" s="4">
        <f>AVERAGE(Table33[[#This Row],[Apr]:[Jun]])</f>
        <v>-889228.33333333337</v>
      </c>
      <c r="T151" s="4">
        <f>AVERAGE(Table33[[#This Row],[Jul]:[Sep]])</f>
        <v>-892401.66666666663</v>
      </c>
      <c r="U151" s="4">
        <f>AVERAGE(Table33[[#This Row],[Oct]:[Dec]])</f>
        <v>-915288.33333333337</v>
      </c>
      <c r="V151" s="4">
        <f>AVERAGE(Table33[[#This Row],[Jan]:[Jun]])</f>
        <v>-914460.33333333337</v>
      </c>
      <c r="W151" s="4">
        <f>AVERAGE(Table33[[#This Row],[Jul]:[Dec]])</f>
        <v>-903845</v>
      </c>
      <c r="X151" s="4">
        <f>AVERAGE(Table33[[#This Row],[Jan]:[Dec]])</f>
        <v>-909152.66666666663</v>
      </c>
      <c r="Y151" s="4">
        <f>SUM(Table33[[#This Row],[Jan]:[Dec]])</f>
        <v>-10909832</v>
      </c>
    </row>
    <row r="152" spans="1:25" x14ac:dyDescent="0.25">
      <c r="A152" s="2" t="s">
        <v>26</v>
      </c>
      <c r="B152" s="2" t="s">
        <v>29</v>
      </c>
      <c r="C152" s="3" t="s">
        <v>19</v>
      </c>
      <c r="D152" s="3">
        <v>2017</v>
      </c>
      <c r="E152" s="2" t="s">
        <v>20</v>
      </c>
      <c r="F152" s="4">
        <v>-1260803</v>
      </c>
      <c r="G152" s="4">
        <v>-887301</v>
      </c>
      <c r="H152" s="4">
        <v>-1380264</v>
      </c>
      <c r="I152" s="4">
        <v>-1318077</v>
      </c>
      <c r="J152" s="4">
        <v>-739907</v>
      </c>
      <c r="K152" s="4">
        <v>-1082894</v>
      </c>
      <c r="L152" s="4">
        <v>-1002999</v>
      </c>
      <c r="M152" s="4">
        <v>-928770</v>
      </c>
      <c r="N152" s="4">
        <v>-1457766</v>
      </c>
      <c r="O152" s="4">
        <v>-689135</v>
      </c>
      <c r="P152" s="4">
        <v>-1121473</v>
      </c>
      <c r="Q152" s="4">
        <v>-1741924</v>
      </c>
      <c r="R152" s="4">
        <f>AVERAGE(Table33[[#This Row],[Jan]:[Mar]])</f>
        <v>-1176122.6666666667</v>
      </c>
      <c r="S152" s="4">
        <f>AVERAGE(Table33[[#This Row],[Apr]:[Jun]])</f>
        <v>-1046959.3333333334</v>
      </c>
      <c r="T152" s="4">
        <f>AVERAGE(Table33[[#This Row],[Jul]:[Sep]])</f>
        <v>-1129845</v>
      </c>
      <c r="U152" s="4">
        <f>AVERAGE(Table33[[#This Row],[Oct]:[Dec]])</f>
        <v>-1184177.3333333333</v>
      </c>
      <c r="V152" s="4">
        <f>AVERAGE(Table33[[#This Row],[Jan]:[Jun]])</f>
        <v>-1111541</v>
      </c>
      <c r="W152" s="4">
        <f>AVERAGE(Table33[[#This Row],[Jul]:[Dec]])</f>
        <v>-1157011.1666666667</v>
      </c>
      <c r="X152" s="4">
        <f>AVERAGE(Table33[[#This Row],[Jan]:[Dec]])</f>
        <v>-1134276.0833333333</v>
      </c>
      <c r="Y152" s="4">
        <f>SUM(Table33[[#This Row],[Jan]:[Dec]])</f>
        <v>-13611313</v>
      </c>
    </row>
    <row r="153" spans="1:25" x14ac:dyDescent="0.25">
      <c r="A153" s="2" t="s">
        <v>27</v>
      </c>
      <c r="B153" s="2" t="s">
        <v>29</v>
      </c>
      <c r="C153" s="3" t="s">
        <v>19</v>
      </c>
      <c r="D153" s="3">
        <v>2017</v>
      </c>
      <c r="E153" s="2" t="s">
        <v>20</v>
      </c>
      <c r="F153" s="4">
        <v>-1775770</v>
      </c>
      <c r="G153" s="4">
        <v>-1442574</v>
      </c>
      <c r="H153" s="4">
        <v>-1726011</v>
      </c>
      <c r="I153" s="4">
        <v>-2270737</v>
      </c>
      <c r="J153" s="4">
        <v>-1088722</v>
      </c>
      <c r="K153" s="4">
        <v>-1586631</v>
      </c>
      <c r="L153" s="4">
        <v>-1464615</v>
      </c>
      <c r="M153" s="4">
        <v>-1067050</v>
      </c>
      <c r="N153" s="4">
        <v>-2213537</v>
      </c>
      <c r="O153" s="4">
        <v>-960228</v>
      </c>
      <c r="P153" s="4">
        <v>-1352565</v>
      </c>
      <c r="Q153" s="4">
        <v>-2173270</v>
      </c>
      <c r="R153" s="4">
        <f>AVERAGE(Table33[[#This Row],[Jan]:[Mar]])</f>
        <v>-1648118.3333333333</v>
      </c>
      <c r="S153" s="4">
        <f>AVERAGE(Table33[[#This Row],[Apr]:[Jun]])</f>
        <v>-1648696.6666666667</v>
      </c>
      <c r="T153" s="4">
        <f>AVERAGE(Table33[[#This Row],[Jul]:[Sep]])</f>
        <v>-1581734</v>
      </c>
      <c r="U153" s="4">
        <f>AVERAGE(Table33[[#This Row],[Oct]:[Dec]])</f>
        <v>-1495354.3333333333</v>
      </c>
      <c r="V153" s="4">
        <f>AVERAGE(Table33[[#This Row],[Jan]:[Jun]])</f>
        <v>-1648407.5</v>
      </c>
      <c r="W153" s="4">
        <f>AVERAGE(Table33[[#This Row],[Jul]:[Dec]])</f>
        <v>-1538544.1666666667</v>
      </c>
      <c r="X153" s="4">
        <f>AVERAGE(Table33[[#This Row],[Jan]:[Dec]])</f>
        <v>-1593475.8333333333</v>
      </c>
      <c r="Y153" s="4">
        <f>SUM(Table33[[#This Row],[Jan]:[Dec]])</f>
        <v>-19121710</v>
      </c>
    </row>
    <row r="154" spans="1:25" x14ac:dyDescent="0.25">
      <c r="A154" s="2" t="s">
        <v>28</v>
      </c>
      <c r="B154" s="2" t="s">
        <v>29</v>
      </c>
      <c r="C154" s="3" t="s">
        <v>19</v>
      </c>
      <c r="D154" s="3">
        <v>2017</v>
      </c>
      <c r="E154" s="2" t="s">
        <v>20</v>
      </c>
      <c r="F154" s="4">
        <v>-483691</v>
      </c>
      <c r="G154" s="4">
        <v>-372543</v>
      </c>
      <c r="H154" s="4">
        <v>-545725</v>
      </c>
      <c r="I154" s="4">
        <v>-535319</v>
      </c>
      <c r="J154" s="4">
        <v>-297206</v>
      </c>
      <c r="K154" s="4">
        <v>-401618</v>
      </c>
      <c r="L154" s="4">
        <v>-417457</v>
      </c>
      <c r="M154" s="4">
        <v>-362171</v>
      </c>
      <c r="N154" s="4">
        <v>-556569</v>
      </c>
      <c r="O154" s="4">
        <v>-247191</v>
      </c>
      <c r="P154" s="4">
        <v>-397019</v>
      </c>
      <c r="Q154" s="4">
        <v>-605393</v>
      </c>
      <c r="R154" s="4">
        <f>AVERAGE(Table33[[#This Row],[Jan]:[Mar]])</f>
        <v>-467319.66666666669</v>
      </c>
      <c r="S154" s="4">
        <f>AVERAGE(Table33[[#This Row],[Apr]:[Jun]])</f>
        <v>-411381</v>
      </c>
      <c r="T154" s="4">
        <f>AVERAGE(Table33[[#This Row],[Jul]:[Sep]])</f>
        <v>-445399</v>
      </c>
      <c r="U154" s="4">
        <f>AVERAGE(Table33[[#This Row],[Oct]:[Dec]])</f>
        <v>-416534.33333333331</v>
      </c>
      <c r="V154" s="4">
        <f>AVERAGE(Table33[[#This Row],[Jan]:[Jun]])</f>
        <v>-439350.33333333331</v>
      </c>
      <c r="W154" s="4">
        <f>AVERAGE(Table33[[#This Row],[Jul]:[Dec]])</f>
        <v>-430966.66666666669</v>
      </c>
      <c r="X154" s="4">
        <f>AVERAGE(Table33[[#This Row],[Jan]:[Dec]])</f>
        <v>-435158.5</v>
      </c>
      <c r="Y154" s="4">
        <f>SUM(Table33[[#This Row],[Jan]:[Dec]])</f>
        <v>-5221902</v>
      </c>
    </row>
    <row r="155" spans="1:25" x14ac:dyDescent="0.25">
      <c r="A155" s="2" t="s">
        <v>17</v>
      </c>
      <c r="B155" s="2" t="s">
        <v>30</v>
      </c>
      <c r="C155" s="3" t="s">
        <v>19</v>
      </c>
      <c r="D155" s="3">
        <v>2017</v>
      </c>
      <c r="E155" s="2" t="s">
        <v>20</v>
      </c>
      <c r="F155" s="4">
        <v>35331958.350000001</v>
      </c>
      <c r="G155" s="4">
        <v>24354701.98</v>
      </c>
      <c r="H155" s="4">
        <v>33607922.880000003</v>
      </c>
      <c r="I155" s="4">
        <v>36226759.600000001</v>
      </c>
      <c r="J155" s="4">
        <v>22862426.169999998</v>
      </c>
      <c r="K155" s="4">
        <v>33165758.449999999</v>
      </c>
      <c r="L155" s="4">
        <v>38806242.800000004</v>
      </c>
      <c r="M155" s="4">
        <v>17358126.300000001</v>
      </c>
      <c r="N155" s="4">
        <v>29100923.57</v>
      </c>
      <c r="O155" s="4">
        <v>19299384.98</v>
      </c>
      <c r="P155" s="4">
        <v>26695885.68</v>
      </c>
      <c r="Q155" s="4">
        <v>31914461.120000001</v>
      </c>
      <c r="R155" s="4">
        <f>AVERAGE(Table33[[#This Row],[Jan]:[Mar]])</f>
        <v>31098194.403333336</v>
      </c>
      <c r="S155" s="4">
        <f>AVERAGE(Table33[[#This Row],[Apr]:[Jun]])</f>
        <v>30751648.073333334</v>
      </c>
      <c r="T155" s="4">
        <f>AVERAGE(Table33[[#This Row],[Jul]:[Sep]])</f>
        <v>28421764.22333334</v>
      </c>
      <c r="U155" s="4">
        <f>AVERAGE(Table33[[#This Row],[Oct]:[Dec]])</f>
        <v>25969910.593333334</v>
      </c>
      <c r="V155" s="4">
        <f>AVERAGE(Table33[[#This Row],[Jan]:[Jun]])</f>
        <v>30924921.23833333</v>
      </c>
      <c r="W155" s="4">
        <f>AVERAGE(Table33[[#This Row],[Jul]:[Dec]])</f>
        <v>27195837.408333335</v>
      </c>
      <c r="X155" s="4">
        <f>AVERAGE(Table33[[#This Row],[Jan]:[Dec]])</f>
        <v>29060379.323333338</v>
      </c>
      <c r="Y155" s="4">
        <f>SUM(Table33[[#This Row],[Jan]:[Dec]])</f>
        <v>348724551.88000005</v>
      </c>
    </row>
    <row r="156" spans="1:25" x14ac:dyDescent="0.25">
      <c r="A156" s="2" t="s">
        <v>21</v>
      </c>
      <c r="B156" s="2" t="s">
        <v>30</v>
      </c>
      <c r="C156" s="3" t="s">
        <v>19</v>
      </c>
      <c r="D156" s="3">
        <v>2017</v>
      </c>
      <c r="E156" s="2" t="s">
        <v>20</v>
      </c>
      <c r="F156" s="4">
        <v>-14981390</v>
      </c>
      <c r="G156" s="4">
        <v>-11768480</v>
      </c>
      <c r="H156" s="4">
        <v>-13481513</v>
      </c>
      <c r="I156" s="4">
        <v>-15681576</v>
      </c>
      <c r="J156" s="4">
        <v>-10257861</v>
      </c>
      <c r="K156" s="4">
        <v>-14264605</v>
      </c>
      <c r="L156" s="4">
        <v>-19353821</v>
      </c>
      <c r="M156" s="4">
        <v>-8653531</v>
      </c>
      <c r="N156" s="4">
        <v>-13737554</v>
      </c>
      <c r="O156" s="4">
        <v>-7848305</v>
      </c>
      <c r="P156" s="4">
        <v>-11711526</v>
      </c>
      <c r="Q156" s="4">
        <v>-15747097</v>
      </c>
      <c r="R156" s="4">
        <f>AVERAGE(Table33[[#This Row],[Jan]:[Mar]])</f>
        <v>-13410461</v>
      </c>
      <c r="S156" s="4">
        <f>AVERAGE(Table33[[#This Row],[Apr]:[Jun]])</f>
        <v>-13401347.333333334</v>
      </c>
      <c r="T156" s="4">
        <f>AVERAGE(Table33[[#This Row],[Jul]:[Sep]])</f>
        <v>-13914968.666666666</v>
      </c>
      <c r="U156" s="4">
        <f>AVERAGE(Table33[[#This Row],[Oct]:[Dec]])</f>
        <v>-11768976</v>
      </c>
      <c r="V156" s="4">
        <f>AVERAGE(Table33[[#This Row],[Jan]:[Jun]])</f>
        <v>-13405904.166666666</v>
      </c>
      <c r="W156" s="4">
        <f>AVERAGE(Table33[[#This Row],[Jul]:[Dec]])</f>
        <v>-12841972.333333334</v>
      </c>
      <c r="X156" s="4">
        <f>AVERAGE(Table33[[#This Row],[Jan]:[Dec]])</f>
        <v>-13123938.25</v>
      </c>
      <c r="Y156" s="4">
        <f>SUM(Table33[[#This Row],[Jan]:[Dec]])</f>
        <v>-157487259</v>
      </c>
    </row>
    <row r="157" spans="1:25" x14ac:dyDescent="0.25">
      <c r="A157" s="2" t="s">
        <v>22</v>
      </c>
      <c r="B157" s="2" t="s">
        <v>30</v>
      </c>
      <c r="C157" s="3" t="s">
        <v>19</v>
      </c>
      <c r="D157" s="3">
        <v>2017</v>
      </c>
      <c r="E157" s="2" t="s">
        <v>20</v>
      </c>
      <c r="F157" s="4">
        <v>-1587761</v>
      </c>
      <c r="G157" s="4">
        <v>-1170710</v>
      </c>
      <c r="H157" s="4">
        <v>-1624574</v>
      </c>
      <c r="I157" s="4">
        <v>-1691834</v>
      </c>
      <c r="J157" s="4">
        <v>-1049741</v>
      </c>
      <c r="K157" s="4">
        <v>-1359614</v>
      </c>
      <c r="L157" s="4">
        <v>-1758131</v>
      </c>
      <c r="M157" s="4">
        <v>-711793</v>
      </c>
      <c r="N157" s="4">
        <v>-1388918</v>
      </c>
      <c r="O157" s="4">
        <v>-779205</v>
      </c>
      <c r="P157" s="4">
        <v>-1144606</v>
      </c>
      <c r="Q157" s="4">
        <v>-1522730</v>
      </c>
      <c r="R157" s="4">
        <f>AVERAGE(Table33[[#This Row],[Jan]:[Mar]])</f>
        <v>-1461015</v>
      </c>
      <c r="S157" s="4">
        <f>AVERAGE(Table33[[#This Row],[Apr]:[Jun]])</f>
        <v>-1367063</v>
      </c>
      <c r="T157" s="4">
        <f>AVERAGE(Table33[[#This Row],[Jul]:[Sep]])</f>
        <v>-1286280.6666666667</v>
      </c>
      <c r="U157" s="4">
        <f>AVERAGE(Table33[[#This Row],[Oct]:[Dec]])</f>
        <v>-1148847</v>
      </c>
      <c r="V157" s="4">
        <f>AVERAGE(Table33[[#This Row],[Jan]:[Jun]])</f>
        <v>-1414039</v>
      </c>
      <c r="W157" s="4">
        <f>AVERAGE(Table33[[#This Row],[Jul]:[Dec]])</f>
        <v>-1217563.8333333333</v>
      </c>
      <c r="X157" s="4">
        <f>AVERAGE(Table33[[#This Row],[Jan]:[Dec]])</f>
        <v>-1315801.4166666667</v>
      </c>
      <c r="Y157" s="4">
        <f>SUM(Table33[[#This Row],[Jan]:[Dec]])</f>
        <v>-15789617</v>
      </c>
    </row>
    <row r="158" spans="1:25" x14ac:dyDescent="0.25">
      <c r="A158" s="2" t="s">
        <v>23</v>
      </c>
      <c r="B158" s="2" t="s">
        <v>30</v>
      </c>
      <c r="C158" s="3" t="s">
        <v>19</v>
      </c>
      <c r="D158" s="3">
        <v>2017</v>
      </c>
      <c r="E158" s="2" t="s">
        <v>20</v>
      </c>
      <c r="F158" s="4">
        <v>-4033118</v>
      </c>
      <c r="G158" s="4">
        <v>-2804073</v>
      </c>
      <c r="H158" s="4">
        <v>-4114440</v>
      </c>
      <c r="I158" s="4">
        <v>-4458834</v>
      </c>
      <c r="J158" s="4">
        <v>-2464577</v>
      </c>
      <c r="K158" s="4">
        <v>-3718795</v>
      </c>
      <c r="L158" s="4">
        <v>-4094125</v>
      </c>
      <c r="M158" s="4">
        <v>-1938707</v>
      </c>
      <c r="N158" s="4">
        <v>-3630932</v>
      </c>
      <c r="O158" s="4">
        <v>-1950807</v>
      </c>
      <c r="P158" s="4">
        <v>-2705544</v>
      </c>
      <c r="Q158" s="4">
        <v>-3793540</v>
      </c>
      <c r="R158" s="4">
        <f>AVERAGE(Table33[[#This Row],[Jan]:[Mar]])</f>
        <v>-3650543.6666666665</v>
      </c>
      <c r="S158" s="4">
        <f>AVERAGE(Table33[[#This Row],[Apr]:[Jun]])</f>
        <v>-3547402</v>
      </c>
      <c r="T158" s="4">
        <f>AVERAGE(Table33[[#This Row],[Jul]:[Sep]])</f>
        <v>-3221254.6666666665</v>
      </c>
      <c r="U158" s="4">
        <f>AVERAGE(Table33[[#This Row],[Oct]:[Dec]])</f>
        <v>-2816630.3333333335</v>
      </c>
      <c r="V158" s="4">
        <f>AVERAGE(Table33[[#This Row],[Jan]:[Jun]])</f>
        <v>-3598972.8333333335</v>
      </c>
      <c r="W158" s="4">
        <f>AVERAGE(Table33[[#This Row],[Jul]:[Dec]])</f>
        <v>-3018942.5</v>
      </c>
      <c r="X158" s="4">
        <f>AVERAGE(Table33[[#This Row],[Jan]:[Dec]])</f>
        <v>-3308957.6666666665</v>
      </c>
      <c r="Y158" s="4">
        <f>SUM(Table33[[#This Row],[Jan]:[Dec]])</f>
        <v>-39707492</v>
      </c>
    </row>
    <row r="159" spans="1:25" x14ac:dyDescent="0.25">
      <c r="A159" s="2" t="s">
        <v>24</v>
      </c>
      <c r="B159" s="2" t="s">
        <v>30</v>
      </c>
      <c r="C159" s="3" t="s">
        <v>19</v>
      </c>
      <c r="D159" s="3">
        <v>2017</v>
      </c>
      <c r="E159" s="2" t="s">
        <v>20</v>
      </c>
      <c r="F159" s="4">
        <v>-398121</v>
      </c>
      <c r="G159" s="4">
        <v>-274894</v>
      </c>
      <c r="H159" s="4">
        <v>-376456</v>
      </c>
      <c r="I159" s="4">
        <v>-391528</v>
      </c>
      <c r="J159" s="4">
        <v>-237490</v>
      </c>
      <c r="K159" s="4">
        <v>-368441</v>
      </c>
      <c r="L159" s="4">
        <v>-448153</v>
      </c>
      <c r="M159" s="4">
        <v>-216891</v>
      </c>
      <c r="N159" s="4">
        <v>-307907</v>
      </c>
      <c r="O159" s="4">
        <v>-218441</v>
      </c>
      <c r="P159" s="4">
        <v>-324610</v>
      </c>
      <c r="Q159" s="4">
        <v>-329602</v>
      </c>
      <c r="R159" s="4">
        <f>AVERAGE(Table33[[#This Row],[Jan]:[Mar]])</f>
        <v>-349823.66666666669</v>
      </c>
      <c r="S159" s="4">
        <f>AVERAGE(Table33[[#This Row],[Apr]:[Jun]])</f>
        <v>-332486.33333333331</v>
      </c>
      <c r="T159" s="4">
        <f>AVERAGE(Table33[[#This Row],[Jul]:[Sep]])</f>
        <v>-324317</v>
      </c>
      <c r="U159" s="4">
        <f>AVERAGE(Table33[[#This Row],[Oct]:[Dec]])</f>
        <v>-290884.33333333331</v>
      </c>
      <c r="V159" s="4">
        <f>AVERAGE(Table33[[#This Row],[Jan]:[Jun]])</f>
        <v>-341155</v>
      </c>
      <c r="W159" s="4">
        <f>AVERAGE(Table33[[#This Row],[Jul]:[Dec]])</f>
        <v>-307600.66666666669</v>
      </c>
      <c r="X159" s="4">
        <f>AVERAGE(Table33[[#This Row],[Jan]:[Dec]])</f>
        <v>-324377.83333333331</v>
      </c>
      <c r="Y159" s="4">
        <f>SUM(Table33[[#This Row],[Jan]:[Dec]])</f>
        <v>-3892534</v>
      </c>
    </row>
    <row r="160" spans="1:25" x14ac:dyDescent="0.25">
      <c r="A160" s="2" t="s">
        <v>25</v>
      </c>
      <c r="B160" s="2" t="s">
        <v>30</v>
      </c>
      <c r="C160" s="3" t="s">
        <v>19</v>
      </c>
      <c r="D160" s="3">
        <v>2017</v>
      </c>
      <c r="E160" s="2" t="s">
        <v>20</v>
      </c>
      <c r="F160" s="4">
        <v>-1635112</v>
      </c>
      <c r="G160" s="4">
        <v>-1019814</v>
      </c>
      <c r="H160" s="4">
        <v>-1426689</v>
      </c>
      <c r="I160" s="4">
        <v>-1679837</v>
      </c>
      <c r="J160" s="4">
        <v>-1135315</v>
      </c>
      <c r="K160" s="4">
        <v>-1541375</v>
      </c>
      <c r="L160" s="4">
        <v>-1814752</v>
      </c>
      <c r="M160" s="4">
        <v>-836674</v>
      </c>
      <c r="N160" s="4">
        <v>-1253636</v>
      </c>
      <c r="O160" s="4">
        <v>-853717</v>
      </c>
      <c r="P160" s="4">
        <v>-1294484</v>
      </c>
      <c r="Q160" s="4">
        <v>-1425518</v>
      </c>
      <c r="R160" s="4">
        <f>AVERAGE(Table33[[#This Row],[Jan]:[Mar]])</f>
        <v>-1360538.3333333333</v>
      </c>
      <c r="S160" s="4">
        <f>AVERAGE(Table33[[#This Row],[Apr]:[Jun]])</f>
        <v>-1452175.6666666667</v>
      </c>
      <c r="T160" s="4">
        <f>AVERAGE(Table33[[#This Row],[Jul]:[Sep]])</f>
        <v>-1301687.3333333333</v>
      </c>
      <c r="U160" s="4">
        <f>AVERAGE(Table33[[#This Row],[Oct]:[Dec]])</f>
        <v>-1191239.6666666667</v>
      </c>
      <c r="V160" s="4">
        <f>AVERAGE(Table33[[#This Row],[Jan]:[Jun]])</f>
        <v>-1406357</v>
      </c>
      <c r="W160" s="4">
        <f>AVERAGE(Table33[[#This Row],[Jul]:[Dec]])</f>
        <v>-1246463.5</v>
      </c>
      <c r="X160" s="4">
        <f>AVERAGE(Table33[[#This Row],[Jan]:[Dec]])</f>
        <v>-1326410.25</v>
      </c>
      <c r="Y160" s="4">
        <f>SUM(Table33[[#This Row],[Jan]:[Dec]])</f>
        <v>-15916923</v>
      </c>
    </row>
    <row r="161" spans="1:25" x14ac:dyDescent="0.25">
      <c r="A161" s="2" t="s">
        <v>26</v>
      </c>
      <c r="B161" s="2" t="s">
        <v>30</v>
      </c>
      <c r="C161" s="3" t="s">
        <v>19</v>
      </c>
      <c r="D161" s="3">
        <v>2017</v>
      </c>
      <c r="E161" s="2" t="s">
        <v>20</v>
      </c>
      <c r="F161" s="4">
        <v>-1927676</v>
      </c>
      <c r="G161" s="4">
        <v>-1328400</v>
      </c>
      <c r="H161" s="4">
        <v>-2069551</v>
      </c>
      <c r="I161" s="4">
        <v>-1887355</v>
      </c>
      <c r="J161" s="4">
        <v>-1156009</v>
      </c>
      <c r="K161" s="4">
        <v>-1784928</v>
      </c>
      <c r="L161" s="4">
        <v>-2248306</v>
      </c>
      <c r="M161" s="4">
        <v>-910768</v>
      </c>
      <c r="N161" s="4">
        <v>-1580888</v>
      </c>
      <c r="O161" s="4">
        <v>-1158277</v>
      </c>
      <c r="P161" s="4">
        <v>-1560426</v>
      </c>
      <c r="Q161" s="4">
        <v>-1837473</v>
      </c>
      <c r="R161" s="4">
        <f>AVERAGE(Table33[[#This Row],[Jan]:[Mar]])</f>
        <v>-1775209</v>
      </c>
      <c r="S161" s="4">
        <f>AVERAGE(Table33[[#This Row],[Apr]:[Jun]])</f>
        <v>-1609430.6666666667</v>
      </c>
      <c r="T161" s="4">
        <f>AVERAGE(Table33[[#This Row],[Jul]:[Sep]])</f>
        <v>-1579987.3333333333</v>
      </c>
      <c r="U161" s="4">
        <f>AVERAGE(Table33[[#This Row],[Oct]:[Dec]])</f>
        <v>-1518725.3333333333</v>
      </c>
      <c r="V161" s="4">
        <f>AVERAGE(Table33[[#This Row],[Jan]:[Jun]])</f>
        <v>-1692319.8333333333</v>
      </c>
      <c r="W161" s="4">
        <f>AVERAGE(Table33[[#This Row],[Jul]:[Dec]])</f>
        <v>-1549356.3333333333</v>
      </c>
      <c r="X161" s="4">
        <f>AVERAGE(Table33[[#This Row],[Jan]:[Dec]])</f>
        <v>-1620838.0833333333</v>
      </c>
      <c r="Y161" s="4">
        <f>SUM(Table33[[#This Row],[Jan]:[Dec]])</f>
        <v>-19450057</v>
      </c>
    </row>
    <row r="162" spans="1:25" x14ac:dyDescent="0.25">
      <c r="A162" s="2" t="s">
        <v>27</v>
      </c>
      <c r="B162" s="2" t="s">
        <v>30</v>
      </c>
      <c r="C162" s="3" t="s">
        <v>19</v>
      </c>
      <c r="D162" s="3">
        <v>2017</v>
      </c>
      <c r="E162" s="2" t="s">
        <v>20</v>
      </c>
      <c r="F162" s="4">
        <v>-3044114</v>
      </c>
      <c r="G162" s="4">
        <v>-1819545</v>
      </c>
      <c r="H162" s="4">
        <v>-2617322</v>
      </c>
      <c r="I162" s="4">
        <v>-2755287</v>
      </c>
      <c r="J162" s="4">
        <v>-1805785</v>
      </c>
      <c r="K162" s="4">
        <v>-2873587</v>
      </c>
      <c r="L162" s="4">
        <v>-2847737</v>
      </c>
      <c r="M162" s="4">
        <v>-1476154</v>
      </c>
      <c r="N162" s="4">
        <v>-2221842</v>
      </c>
      <c r="O162" s="4">
        <v>-1549413</v>
      </c>
      <c r="P162" s="4">
        <v>-2203496</v>
      </c>
      <c r="Q162" s="4">
        <v>-2541935</v>
      </c>
      <c r="R162" s="4">
        <f>AVERAGE(Table33[[#This Row],[Jan]:[Mar]])</f>
        <v>-2493660.3333333335</v>
      </c>
      <c r="S162" s="4">
        <f>AVERAGE(Table33[[#This Row],[Apr]:[Jun]])</f>
        <v>-2478219.6666666665</v>
      </c>
      <c r="T162" s="4">
        <f>AVERAGE(Table33[[#This Row],[Jul]:[Sep]])</f>
        <v>-2181911</v>
      </c>
      <c r="U162" s="4">
        <f>AVERAGE(Table33[[#This Row],[Oct]:[Dec]])</f>
        <v>-2098281.3333333335</v>
      </c>
      <c r="V162" s="4">
        <f>AVERAGE(Table33[[#This Row],[Jan]:[Jun]])</f>
        <v>-2485940</v>
      </c>
      <c r="W162" s="4">
        <f>AVERAGE(Table33[[#This Row],[Jul]:[Dec]])</f>
        <v>-2140096.1666666665</v>
      </c>
      <c r="X162" s="4">
        <f>AVERAGE(Table33[[#This Row],[Jan]:[Dec]])</f>
        <v>-2313018.0833333335</v>
      </c>
      <c r="Y162" s="4">
        <f>SUM(Table33[[#This Row],[Jan]:[Dec]])</f>
        <v>-27756217</v>
      </c>
    </row>
    <row r="163" spans="1:25" x14ac:dyDescent="0.25">
      <c r="A163" s="2" t="s">
        <v>28</v>
      </c>
      <c r="B163" s="2" t="s">
        <v>30</v>
      </c>
      <c r="C163" s="3" t="s">
        <v>19</v>
      </c>
      <c r="D163" s="3">
        <v>2017</v>
      </c>
      <c r="E163" s="2" t="s">
        <v>20</v>
      </c>
      <c r="F163" s="4">
        <v>-776342</v>
      </c>
      <c r="G163" s="4">
        <v>-495765</v>
      </c>
      <c r="H163" s="4">
        <v>-711063</v>
      </c>
      <c r="I163" s="4">
        <v>-748765</v>
      </c>
      <c r="J163" s="4">
        <v>-469993</v>
      </c>
      <c r="K163" s="4">
        <v>-773003</v>
      </c>
      <c r="L163" s="4">
        <v>-859144</v>
      </c>
      <c r="M163" s="4">
        <v>-386918</v>
      </c>
      <c r="N163" s="4">
        <v>-662455</v>
      </c>
      <c r="O163" s="4">
        <v>-414101</v>
      </c>
      <c r="P163" s="4">
        <v>-546738</v>
      </c>
      <c r="Q163" s="4">
        <v>-757113</v>
      </c>
      <c r="R163" s="4">
        <f>AVERAGE(Table33[[#This Row],[Jan]:[Mar]])</f>
        <v>-661056.66666666663</v>
      </c>
      <c r="S163" s="4">
        <f>AVERAGE(Table33[[#This Row],[Apr]:[Jun]])</f>
        <v>-663920.33333333337</v>
      </c>
      <c r="T163" s="4">
        <f>AVERAGE(Table33[[#This Row],[Jul]:[Sep]])</f>
        <v>-636172.33333333337</v>
      </c>
      <c r="U163" s="4">
        <f>AVERAGE(Table33[[#This Row],[Oct]:[Dec]])</f>
        <v>-572650.66666666663</v>
      </c>
      <c r="V163" s="4">
        <f>AVERAGE(Table33[[#This Row],[Jan]:[Jun]])</f>
        <v>-662488.5</v>
      </c>
      <c r="W163" s="4">
        <f>AVERAGE(Table33[[#This Row],[Jul]:[Dec]])</f>
        <v>-604411.5</v>
      </c>
      <c r="X163" s="4">
        <f>AVERAGE(Table33[[#This Row],[Jan]:[Dec]])</f>
        <v>-633450</v>
      </c>
      <c r="Y163" s="4">
        <f>SUM(Table33[[#This Row],[Jan]:[Dec]])</f>
        <v>-7601400</v>
      </c>
    </row>
    <row r="164" spans="1:25" x14ac:dyDescent="0.25">
      <c r="A164" s="2" t="s">
        <v>17</v>
      </c>
      <c r="B164" s="2" t="s">
        <v>18</v>
      </c>
      <c r="C164" s="3" t="s">
        <v>19</v>
      </c>
      <c r="D164" s="3">
        <v>2018</v>
      </c>
      <c r="E164" s="2" t="s">
        <v>20</v>
      </c>
      <c r="F164" s="4">
        <v>66435319</v>
      </c>
      <c r="G164" s="4">
        <v>60115140</v>
      </c>
      <c r="H164" s="4">
        <v>90236987</v>
      </c>
      <c r="I164" s="4">
        <v>54994813</v>
      </c>
      <c r="J164" s="4">
        <v>77231074</v>
      </c>
      <c r="K164" s="4">
        <v>97709573</v>
      </c>
      <c r="L164" s="4">
        <v>64318085</v>
      </c>
      <c r="M164" s="4">
        <v>79972600</v>
      </c>
      <c r="N164" s="4">
        <v>62710249</v>
      </c>
      <c r="O164" s="4">
        <v>73998780</v>
      </c>
      <c r="P164" s="4">
        <v>82673488</v>
      </c>
      <c r="Q164" s="4">
        <v>70499145</v>
      </c>
      <c r="R164" s="4">
        <f>AVERAGE(Table33[[#This Row],[Jan]:[Mar]])</f>
        <v>72262482</v>
      </c>
      <c r="S164" s="4">
        <f>AVERAGE(Table33[[#This Row],[Apr]:[Jun]])</f>
        <v>76645153.333333328</v>
      </c>
      <c r="T164" s="4">
        <f>AVERAGE(Table33[[#This Row],[Jul]:[Sep]])</f>
        <v>69000311.333333328</v>
      </c>
      <c r="U164" s="4">
        <f>AVERAGE(Table33[[#This Row],[Oct]:[Dec]])</f>
        <v>75723804.333333328</v>
      </c>
      <c r="V164" s="4">
        <f>AVERAGE(Table33[[#This Row],[Jan]:[Jun]])</f>
        <v>74453817.666666672</v>
      </c>
      <c r="W164" s="4">
        <f>AVERAGE(Table33[[#This Row],[Jul]:[Dec]])</f>
        <v>72362057.833333328</v>
      </c>
      <c r="X164" s="4">
        <f>AVERAGE(Table33[[#This Row],[Jan]:[Dec]])</f>
        <v>73407937.75</v>
      </c>
      <c r="Y164" s="4">
        <f>SUM(Table33[[#This Row],[Jan]:[Dec]])</f>
        <v>880895253</v>
      </c>
    </row>
    <row r="165" spans="1:25" x14ac:dyDescent="0.25">
      <c r="A165" s="2" t="s">
        <v>21</v>
      </c>
      <c r="B165" s="2" t="s">
        <v>18</v>
      </c>
      <c r="C165" s="3" t="s">
        <v>19</v>
      </c>
      <c r="D165" s="3">
        <v>2018</v>
      </c>
      <c r="E165" s="2" t="s">
        <v>20</v>
      </c>
      <c r="F165" s="4">
        <v>-27104860</v>
      </c>
      <c r="G165" s="4">
        <v>-25436907</v>
      </c>
      <c r="H165" s="4">
        <v>-38384450</v>
      </c>
      <c r="I165" s="4">
        <v>-23720725</v>
      </c>
      <c r="J165" s="4">
        <v>-36998377</v>
      </c>
      <c r="K165" s="4">
        <v>-46943978</v>
      </c>
      <c r="L165" s="4">
        <v>-31836477</v>
      </c>
      <c r="M165" s="4">
        <v>-36494840</v>
      </c>
      <c r="N165" s="4">
        <v>-29353102</v>
      </c>
      <c r="O165" s="4">
        <v>-35974519</v>
      </c>
      <c r="P165" s="4">
        <v>-40171071</v>
      </c>
      <c r="Q165" s="4">
        <v>-30494072</v>
      </c>
      <c r="R165" s="4">
        <f>AVERAGE(Table33[[#This Row],[Jan]:[Mar]])</f>
        <v>-30308739</v>
      </c>
      <c r="S165" s="4">
        <f>AVERAGE(Table33[[#This Row],[Apr]:[Jun]])</f>
        <v>-35887693.333333336</v>
      </c>
      <c r="T165" s="4">
        <f>AVERAGE(Table33[[#This Row],[Jul]:[Sep]])</f>
        <v>-32561473</v>
      </c>
      <c r="U165" s="4">
        <f>AVERAGE(Table33[[#This Row],[Oct]:[Dec]])</f>
        <v>-35546554</v>
      </c>
      <c r="V165" s="4">
        <f>AVERAGE(Table33[[#This Row],[Jan]:[Jun]])</f>
        <v>-33098216.166666668</v>
      </c>
      <c r="W165" s="4">
        <f>AVERAGE(Table33[[#This Row],[Jul]:[Dec]])</f>
        <v>-34054013.5</v>
      </c>
      <c r="X165" s="4">
        <f>AVERAGE(Table33[[#This Row],[Jan]:[Dec]])</f>
        <v>-33576114.833333336</v>
      </c>
      <c r="Y165" s="4">
        <f>SUM(Table33[[#This Row],[Jan]:[Dec]])</f>
        <v>-402913378</v>
      </c>
    </row>
    <row r="166" spans="1:25" x14ac:dyDescent="0.25">
      <c r="A166" s="2" t="s">
        <v>22</v>
      </c>
      <c r="B166" s="2" t="s">
        <v>18</v>
      </c>
      <c r="C166" s="3" t="s">
        <v>19</v>
      </c>
      <c r="D166" s="3">
        <v>2018</v>
      </c>
      <c r="E166" s="2" t="s">
        <v>20</v>
      </c>
      <c r="F166" s="4">
        <v>-2713289</v>
      </c>
      <c r="G166" s="4">
        <v>-2643762</v>
      </c>
      <c r="H166" s="4">
        <v>-4018302</v>
      </c>
      <c r="I166" s="4">
        <v>-2737615</v>
      </c>
      <c r="J166" s="4">
        <v>-3424073</v>
      </c>
      <c r="K166" s="4">
        <v>-4573850</v>
      </c>
      <c r="L166" s="4">
        <v>-2772432</v>
      </c>
      <c r="M166" s="4">
        <v>-3672921</v>
      </c>
      <c r="N166" s="4">
        <v>-2644431</v>
      </c>
      <c r="O166" s="4">
        <v>-3537843</v>
      </c>
      <c r="P166" s="4">
        <v>-4098546</v>
      </c>
      <c r="Q166" s="4">
        <v>-3359690</v>
      </c>
      <c r="R166" s="4">
        <f>AVERAGE(Table33[[#This Row],[Jan]:[Mar]])</f>
        <v>-3125117.6666666665</v>
      </c>
      <c r="S166" s="4">
        <f>AVERAGE(Table33[[#This Row],[Apr]:[Jun]])</f>
        <v>-3578512.6666666665</v>
      </c>
      <c r="T166" s="4">
        <f>AVERAGE(Table33[[#This Row],[Jul]:[Sep]])</f>
        <v>-3029928</v>
      </c>
      <c r="U166" s="4">
        <f>AVERAGE(Table33[[#This Row],[Oct]:[Dec]])</f>
        <v>-3665359.6666666665</v>
      </c>
      <c r="V166" s="4">
        <f>AVERAGE(Table33[[#This Row],[Jan]:[Jun]])</f>
        <v>-3351815.1666666665</v>
      </c>
      <c r="W166" s="4">
        <f>AVERAGE(Table33[[#This Row],[Jul]:[Dec]])</f>
        <v>-3347643.8333333335</v>
      </c>
      <c r="X166" s="4">
        <f>AVERAGE(Table33[[#This Row],[Jan]:[Dec]])</f>
        <v>-3349729.5</v>
      </c>
      <c r="Y166" s="4">
        <f>SUM(Table33[[#This Row],[Jan]:[Dec]])</f>
        <v>-40196754</v>
      </c>
    </row>
    <row r="167" spans="1:25" x14ac:dyDescent="0.25">
      <c r="A167" s="2" t="s">
        <v>23</v>
      </c>
      <c r="B167" s="2" t="s">
        <v>18</v>
      </c>
      <c r="C167" s="3" t="s">
        <v>19</v>
      </c>
      <c r="D167" s="3">
        <v>2018</v>
      </c>
      <c r="E167" s="2" t="s">
        <v>20</v>
      </c>
      <c r="F167" s="4">
        <v>-8280603</v>
      </c>
      <c r="G167" s="4">
        <v>-6867597</v>
      </c>
      <c r="H167" s="4">
        <v>-10628214</v>
      </c>
      <c r="I167" s="4">
        <v>-6468370</v>
      </c>
      <c r="J167" s="4">
        <v>-8682088</v>
      </c>
      <c r="K167" s="4">
        <v>-11568082</v>
      </c>
      <c r="L167" s="4">
        <v>-7856495</v>
      </c>
      <c r="M167" s="4">
        <v>-8885299</v>
      </c>
      <c r="N167" s="4">
        <v>-6676267</v>
      </c>
      <c r="O167" s="4">
        <v>-8373131</v>
      </c>
      <c r="P167" s="4">
        <v>-8920804</v>
      </c>
      <c r="Q167" s="4">
        <v>-8578713</v>
      </c>
      <c r="R167" s="4">
        <f>AVERAGE(Table33[[#This Row],[Jan]:[Mar]])</f>
        <v>-8592138</v>
      </c>
      <c r="S167" s="4">
        <f>AVERAGE(Table33[[#This Row],[Apr]:[Jun]])</f>
        <v>-8906180</v>
      </c>
      <c r="T167" s="4">
        <f>AVERAGE(Table33[[#This Row],[Jul]:[Sep]])</f>
        <v>-7806020.333333333</v>
      </c>
      <c r="U167" s="4">
        <f>AVERAGE(Table33[[#This Row],[Oct]:[Dec]])</f>
        <v>-8624216</v>
      </c>
      <c r="V167" s="4">
        <f>AVERAGE(Table33[[#This Row],[Jan]:[Jun]])</f>
        <v>-8749159</v>
      </c>
      <c r="W167" s="4">
        <f>AVERAGE(Table33[[#This Row],[Jul]:[Dec]])</f>
        <v>-8215118.166666667</v>
      </c>
      <c r="X167" s="4">
        <f>AVERAGE(Table33[[#This Row],[Jan]:[Dec]])</f>
        <v>-8482138.583333334</v>
      </c>
      <c r="Y167" s="4">
        <f>SUM(Table33[[#This Row],[Jan]:[Dec]])</f>
        <v>-101785663</v>
      </c>
    </row>
    <row r="168" spans="1:25" x14ac:dyDescent="0.25">
      <c r="A168" s="2" t="s">
        <v>24</v>
      </c>
      <c r="B168" s="2" t="s">
        <v>18</v>
      </c>
      <c r="C168" s="3" t="s">
        <v>19</v>
      </c>
      <c r="D168" s="3">
        <v>2018</v>
      </c>
      <c r="E168" s="2" t="s">
        <v>20</v>
      </c>
      <c r="F168" s="4">
        <v>-761347</v>
      </c>
      <c r="G168" s="4">
        <v>-628778</v>
      </c>
      <c r="H168" s="4">
        <v>-1073369</v>
      </c>
      <c r="I168" s="4">
        <v>-560203</v>
      </c>
      <c r="J168" s="4">
        <v>-871981</v>
      </c>
      <c r="K168" s="4">
        <v>-1080688</v>
      </c>
      <c r="L168" s="4">
        <v>-688880</v>
      </c>
      <c r="M168" s="4">
        <v>-947587</v>
      </c>
      <c r="N168" s="4">
        <v>-676254</v>
      </c>
      <c r="O168" s="4">
        <v>-923896</v>
      </c>
      <c r="P168" s="4">
        <v>-962429</v>
      </c>
      <c r="Q168" s="4">
        <v>-855002</v>
      </c>
      <c r="R168" s="4">
        <f>AVERAGE(Table33[[#This Row],[Jan]:[Mar]])</f>
        <v>-821164.66666666663</v>
      </c>
      <c r="S168" s="4">
        <f>AVERAGE(Table33[[#This Row],[Apr]:[Jun]])</f>
        <v>-837624</v>
      </c>
      <c r="T168" s="4">
        <f>AVERAGE(Table33[[#This Row],[Jul]:[Sep]])</f>
        <v>-770907</v>
      </c>
      <c r="U168" s="4">
        <f>AVERAGE(Table33[[#This Row],[Oct]:[Dec]])</f>
        <v>-913775.66666666663</v>
      </c>
      <c r="V168" s="4">
        <f>AVERAGE(Table33[[#This Row],[Jan]:[Jun]])</f>
        <v>-829394.33333333337</v>
      </c>
      <c r="W168" s="4">
        <f>AVERAGE(Table33[[#This Row],[Jul]:[Dec]])</f>
        <v>-842341.33333333337</v>
      </c>
      <c r="X168" s="4">
        <f>AVERAGE(Table33[[#This Row],[Jan]:[Dec]])</f>
        <v>-835867.83333333337</v>
      </c>
      <c r="Y168" s="4">
        <f>SUM(Table33[[#This Row],[Jan]:[Dec]])</f>
        <v>-10030414</v>
      </c>
    </row>
    <row r="169" spans="1:25" x14ac:dyDescent="0.25">
      <c r="A169" s="2" t="s">
        <v>25</v>
      </c>
      <c r="B169" s="2" t="s">
        <v>18</v>
      </c>
      <c r="C169" s="3" t="s">
        <v>19</v>
      </c>
      <c r="D169" s="3">
        <v>2018</v>
      </c>
      <c r="E169" s="2" t="s">
        <v>20</v>
      </c>
      <c r="F169" s="4">
        <v>-3297070</v>
      </c>
      <c r="G169" s="4">
        <v>-2664533</v>
      </c>
      <c r="H169" s="4">
        <v>-3735439</v>
      </c>
      <c r="I169" s="4">
        <v>-2501090</v>
      </c>
      <c r="J169" s="4">
        <v>-3836860</v>
      </c>
      <c r="K169" s="4">
        <v>-4417304</v>
      </c>
      <c r="L169" s="4">
        <v>-2616145</v>
      </c>
      <c r="M169" s="4">
        <v>-3898946</v>
      </c>
      <c r="N169" s="4">
        <v>-2650136</v>
      </c>
      <c r="O169" s="4">
        <v>-3476472</v>
      </c>
      <c r="P169" s="4">
        <v>-3736829</v>
      </c>
      <c r="Q169" s="4">
        <v>-3209049</v>
      </c>
      <c r="R169" s="4">
        <f>AVERAGE(Table33[[#This Row],[Jan]:[Mar]])</f>
        <v>-3232347.3333333335</v>
      </c>
      <c r="S169" s="4">
        <f>AVERAGE(Table33[[#This Row],[Apr]:[Jun]])</f>
        <v>-3585084.6666666665</v>
      </c>
      <c r="T169" s="4">
        <f>AVERAGE(Table33[[#This Row],[Jul]:[Sep]])</f>
        <v>-3055075.6666666665</v>
      </c>
      <c r="U169" s="4">
        <f>AVERAGE(Table33[[#This Row],[Oct]:[Dec]])</f>
        <v>-3474116.6666666665</v>
      </c>
      <c r="V169" s="4">
        <f>AVERAGE(Table33[[#This Row],[Jan]:[Jun]])</f>
        <v>-3408716</v>
      </c>
      <c r="W169" s="4">
        <f>AVERAGE(Table33[[#This Row],[Jul]:[Dec]])</f>
        <v>-3264596.1666666665</v>
      </c>
      <c r="X169" s="4">
        <f>AVERAGE(Table33[[#This Row],[Jan]:[Dec]])</f>
        <v>-3336656.0833333335</v>
      </c>
      <c r="Y169" s="4">
        <f>SUM(Table33[[#This Row],[Jan]:[Dec]])</f>
        <v>-40039873</v>
      </c>
    </row>
    <row r="170" spans="1:25" x14ac:dyDescent="0.25">
      <c r="A170" s="2" t="s">
        <v>26</v>
      </c>
      <c r="B170" s="2" t="s">
        <v>18</v>
      </c>
      <c r="C170" s="3" t="s">
        <v>19</v>
      </c>
      <c r="D170" s="3">
        <v>2018</v>
      </c>
      <c r="E170" s="2" t="s">
        <v>20</v>
      </c>
      <c r="F170" s="4">
        <v>-3652403</v>
      </c>
      <c r="G170" s="4">
        <v>-3552663</v>
      </c>
      <c r="H170" s="4">
        <v>-5623204</v>
      </c>
      <c r="I170" s="4">
        <v>-3054682</v>
      </c>
      <c r="J170" s="4">
        <v>-4799777</v>
      </c>
      <c r="K170" s="4">
        <v>-5403494</v>
      </c>
      <c r="L170" s="4">
        <v>-3641178</v>
      </c>
      <c r="M170" s="4">
        <v>-4648622</v>
      </c>
      <c r="N170" s="4">
        <v>-3871484</v>
      </c>
      <c r="O170" s="4">
        <v>-4221212</v>
      </c>
      <c r="P170" s="4">
        <v>-4985822</v>
      </c>
      <c r="Q170" s="4">
        <v>-4096376</v>
      </c>
      <c r="R170" s="4">
        <f>AVERAGE(Table33[[#This Row],[Jan]:[Mar]])</f>
        <v>-4276090</v>
      </c>
      <c r="S170" s="4">
        <f>AVERAGE(Table33[[#This Row],[Apr]:[Jun]])</f>
        <v>-4419317.666666667</v>
      </c>
      <c r="T170" s="4">
        <f>AVERAGE(Table33[[#This Row],[Jul]:[Sep]])</f>
        <v>-4053761.3333333335</v>
      </c>
      <c r="U170" s="4">
        <f>AVERAGE(Table33[[#This Row],[Oct]:[Dec]])</f>
        <v>-4434470</v>
      </c>
      <c r="V170" s="4">
        <f>AVERAGE(Table33[[#This Row],[Jan]:[Jun]])</f>
        <v>-4347703.833333333</v>
      </c>
      <c r="W170" s="4">
        <f>AVERAGE(Table33[[#This Row],[Jul]:[Dec]])</f>
        <v>-4244115.666666667</v>
      </c>
      <c r="X170" s="4">
        <f>AVERAGE(Table33[[#This Row],[Jan]:[Dec]])</f>
        <v>-4295909.75</v>
      </c>
      <c r="Y170" s="4">
        <f>SUM(Table33[[#This Row],[Jan]:[Dec]])</f>
        <v>-51550917</v>
      </c>
    </row>
    <row r="171" spans="1:25" x14ac:dyDescent="0.25">
      <c r="A171" s="2" t="s">
        <v>27</v>
      </c>
      <c r="B171" s="2" t="s">
        <v>18</v>
      </c>
      <c r="C171" s="3" t="s">
        <v>19</v>
      </c>
      <c r="D171" s="3">
        <v>2018</v>
      </c>
      <c r="E171" s="2" t="s">
        <v>20</v>
      </c>
      <c r="F171" s="4">
        <v>-5091475</v>
      </c>
      <c r="G171" s="4">
        <v>-4367071</v>
      </c>
      <c r="H171" s="4">
        <v>-6833347</v>
      </c>
      <c r="I171" s="4">
        <v>-4733816</v>
      </c>
      <c r="J171" s="4">
        <v>-5744222</v>
      </c>
      <c r="K171" s="4">
        <v>-6903913</v>
      </c>
      <c r="L171" s="4">
        <v>-4696016</v>
      </c>
      <c r="M171" s="4">
        <v>-6896595</v>
      </c>
      <c r="N171" s="4">
        <v>-5081194</v>
      </c>
      <c r="O171" s="4">
        <v>-5804680</v>
      </c>
      <c r="P171" s="4">
        <v>-6640954</v>
      </c>
      <c r="Q171" s="4">
        <v>-5266263</v>
      </c>
      <c r="R171" s="4">
        <f>AVERAGE(Table33[[#This Row],[Jan]:[Mar]])</f>
        <v>-5430631</v>
      </c>
      <c r="S171" s="4">
        <f>AVERAGE(Table33[[#This Row],[Apr]:[Jun]])</f>
        <v>-5793983.666666667</v>
      </c>
      <c r="T171" s="4">
        <f>AVERAGE(Table33[[#This Row],[Jul]:[Sep]])</f>
        <v>-5557935</v>
      </c>
      <c r="U171" s="4">
        <f>AVERAGE(Table33[[#This Row],[Oct]:[Dec]])</f>
        <v>-5903965.666666667</v>
      </c>
      <c r="V171" s="4">
        <f>AVERAGE(Table33[[#This Row],[Jan]:[Jun]])</f>
        <v>-5612307.333333333</v>
      </c>
      <c r="W171" s="4">
        <f>AVERAGE(Table33[[#This Row],[Jul]:[Dec]])</f>
        <v>-5730950.333333333</v>
      </c>
      <c r="X171" s="4">
        <f>AVERAGE(Table33[[#This Row],[Jan]:[Dec]])</f>
        <v>-5671628.833333333</v>
      </c>
      <c r="Y171" s="4">
        <f>SUM(Table33[[#This Row],[Jan]:[Dec]])</f>
        <v>-68059546</v>
      </c>
    </row>
    <row r="172" spans="1:25" x14ac:dyDescent="0.25">
      <c r="A172" s="2" t="s">
        <v>28</v>
      </c>
      <c r="B172" s="2" t="s">
        <v>18</v>
      </c>
      <c r="C172" s="3" t="s">
        <v>19</v>
      </c>
      <c r="D172" s="3">
        <v>2018</v>
      </c>
      <c r="E172" s="2" t="s">
        <v>20</v>
      </c>
      <c r="F172" s="4">
        <v>-1645124</v>
      </c>
      <c r="G172" s="4">
        <v>-1278801</v>
      </c>
      <c r="H172" s="4">
        <v>-2131484</v>
      </c>
      <c r="I172" s="4">
        <v>-1100717</v>
      </c>
      <c r="J172" s="4">
        <v>-1826309</v>
      </c>
      <c r="K172" s="4">
        <v>-2015110</v>
      </c>
      <c r="L172" s="4">
        <v>-1398743</v>
      </c>
      <c r="M172" s="4">
        <v>-1918888</v>
      </c>
      <c r="N172" s="4">
        <v>-1344274</v>
      </c>
      <c r="O172" s="4">
        <v>-1671309</v>
      </c>
      <c r="P172" s="4">
        <v>-1653663</v>
      </c>
      <c r="Q172" s="4">
        <v>-1643350</v>
      </c>
      <c r="R172" s="4">
        <f>AVERAGE(Table33[[#This Row],[Jan]:[Mar]])</f>
        <v>-1685136.3333333333</v>
      </c>
      <c r="S172" s="4">
        <f>AVERAGE(Table33[[#This Row],[Apr]:[Jun]])</f>
        <v>-1647378.6666666667</v>
      </c>
      <c r="T172" s="4">
        <f>AVERAGE(Table33[[#This Row],[Jul]:[Sep]])</f>
        <v>-1553968.3333333333</v>
      </c>
      <c r="U172" s="4">
        <f>AVERAGE(Table33[[#This Row],[Oct]:[Dec]])</f>
        <v>-1656107.3333333333</v>
      </c>
      <c r="V172" s="4">
        <f>AVERAGE(Table33[[#This Row],[Jan]:[Jun]])</f>
        <v>-1666257.5</v>
      </c>
      <c r="W172" s="4">
        <f>AVERAGE(Table33[[#This Row],[Jul]:[Dec]])</f>
        <v>-1605037.8333333333</v>
      </c>
      <c r="X172" s="4">
        <f>AVERAGE(Table33[[#This Row],[Jan]:[Dec]])</f>
        <v>-1635647.6666666667</v>
      </c>
      <c r="Y172" s="4">
        <f>SUM(Table33[[#This Row],[Jan]:[Dec]])</f>
        <v>-19627772</v>
      </c>
    </row>
    <row r="173" spans="1:25" x14ac:dyDescent="0.25">
      <c r="A173" s="2" t="s">
        <v>17</v>
      </c>
      <c r="B173" s="2" t="s">
        <v>29</v>
      </c>
      <c r="C173" s="3" t="s">
        <v>19</v>
      </c>
      <c r="D173" s="3">
        <v>2018</v>
      </c>
      <c r="E173" s="2" t="s">
        <v>20</v>
      </c>
      <c r="F173" s="4">
        <v>16608829.75</v>
      </c>
      <c r="G173" s="4">
        <v>16832239.200000003</v>
      </c>
      <c r="H173" s="4">
        <v>25266356.360000003</v>
      </c>
      <c r="I173" s="4">
        <v>10998962.600000001</v>
      </c>
      <c r="J173" s="4">
        <v>16990836.280000001</v>
      </c>
      <c r="K173" s="4">
        <v>25404488.98</v>
      </c>
      <c r="L173" s="4">
        <v>14149978.699999999</v>
      </c>
      <c r="M173" s="4">
        <v>23991780</v>
      </c>
      <c r="N173" s="4">
        <v>16304664.74</v>
      </c>
      <c r="O173" s="4">
        <v>19979670.600000001</v>
      </c>
      <c r="P173" s="4">
        <v>23148576.640000001</v>
      </c>
      <c r="Q173" s="4">
        <v>19739760.600000001</v>
      </c>
      <c r="R173" s="4">
        <f>AVERAGE(Table33[[#This Row],[Jan]:[Mar]])</f>
        <v>19569141.77</v>
      </c>
      <c r="S173" s="4">
        <f>AVERAGE(Table33[[#This Row],[Apr]:[Jun]])</f>
        <v>17798095.953333333</v>
      </c>
      <c r="T173" s="4">
        <f>AVERAGE(Table33[[#This Row],[Jul]:[Sep]])</f>
        <v>18148807.813333336</v>
      </c>
      <c r="U173" s="4">
        <f>AVERAGE(Table33[[#This Row],[Oct]:[Dec]])</f>
        <v>20956002.613333333</v>
      </c>
      <c r="V173" s="4">
        <f>AVERAGE(Table33[[#This Row],[Jan]:[Jun]])</f>
        <v>18683618.861666668</v>
      </c>
      <c r="W173" s="4">
        <f>AVERAGE(Table33[[#This Row],[Jul]:[Dec]])</f>
        <v>19552405.213333335</v>
      </c>
      <c r="X173" s="4">
        <f>AVERAGE(Table33[[#This Row],[Jan]:[Dec]])</f>
        <v>19118012.037500001</v>
      </c>
      <c r="Y173" s="4">
        <f>SUM(Table33[[#This Row],[Jan]:[Dec]])</f>
        <v>229416144.45000002</v>
      </c>
    </row>
    <row r="174" spans="1:25" x14ac:dyDescent="0.25">
      <c r="A174" s="2" t="s">
        <v>21</v>
      </c>
      <c r="B174" s="2" t="s">
        <v>29</v>
      </c>
      <c r="C174" s="3" t="s">
        <v>19</v>
      </c>
      <c r="D174" s="3">
        <v>2018</v>
      </c>
      <c r="E174" s="2" t="s">
        <v>20</v>
      </c>
      <c r="F174" s="4">
        <v>-8236344</v>
      </c>
      <c r="G174" s="4">
        <v>-8042610</v>
      </c>
      <c r="H174" s="4">
        <v>-12117107</v>
      </c>
      <c r="I174" s="4">
        <v>-4675346</v>
      </c>
      <c r="J174" s="4">
        <v>-7100562</v>
      </c>
      <c r="K174" s="4">
        <v>-12588151</v>
      </c>
      <c r="L174" s="4">
        <v>-6704128</v>
      </c>
      <c r="M174" s="4">
        <v>-9779210</v>
      </c>
      <c r="N174" s="4">
        <v>-6610140</v>
      </c>
      <c r="O174" s="4">
        <v>-8562162</v>
      </c>
      <c r="P174" s="4">
        <v>-10079814</v>
      </c>
      <c r="Q174" s="4">
        <v>-9396643</v>
      </c>
      <c r="R174" s="4">
        <f>AVERAGE(Table33[[#This Row],[Jan]:[Mar]])</f>
        <v>-9465353.666666666</v>
      </c>
      <c r="S174" s="4">
        <f>AVERAGE(Table33[[#This Row],[Apr]:[Jun]])</f>
        <v>-8121353</v>
      </c>
      <c r="T174" s="4">
        <f>AVERAGE(Table33[[#This Row],[Jul]:[Sep]])</f>
        <v>-7697826</v>
      </c>
      <c r="U174" s="4">
        <f>AVERAGE(Table33[[#This Row],[Oct]:[Dec]])</f>
        <v>-9346206.333333334</v>
      </c>
      <c r="V174" s="4">
        <f>AVERAGE(Table33[[#This Row],[Jan]:[Jun]])</f>
        <v>-8793353.333333334</v>
      </c>
      <c r="W174" s="4">
        <f>AVERAGE(Table33[[#This Row],[Jul]:[Dec]])</f>
        <v>-8522016.166666666</v>
      </c>
      <c r="X174" s="4">
        <f>AVERAGE(Table33[[#This Row],[Jan]:[Dec]])</f>
        <v>-8657684.75</v>
      </c>
      <c r="Y174" s="4">
        <f>SUM(Table33[[#This Row],[Jan]:[Dec]])</f>
        <v>-103892217</v>
      </c>
    </row>
    <row r="175" spans="1:25" x14ac:dyDescent="0.25">
      <c r="A175" s="2" t="s">
        <v>22</v>
      </c>
      <c r="B175" s="2" t="s">
        <v>29</v>
      </c>
      <c r="C175" s="3" t="s">
        <v>19</v>
      </c>
      <c r="D175" s="3">
        <v>2018</v>
      </c>
      <c r="E175" s="2" t="s">
        <v>20</v>
      </c>
      <c r="F175" s="4">
        <v>-766208</v>
      </c>
      <c r="G175" s="4">
        <v>-784700</v>
      </c>
      <c r="H175" s="4">
        <v>-1035635</v>
      </c>
      <c r="I175" s="4">
        <v>-524075</v>
      </c>
      <c r="J175" s="4">
        <v>-787515</v>
      </c>
      <c r="K175" s="4">
        <v>-1019983</v>
      </c>
      <c r="L175" s="4">
        <v>-649211</v>
      </c>
      <c r="M175" s="4">
        <v>-1055240</v>
      </c>
      <c r="N175" s="4">
        <v>-806585</v>
      </c>
      <c r="O175" s="4">
        <v>-868806</v>
      </c>
      <c r="P175" s="4">
        <v>-1036773</v>
      </c>
      <c r="Q175" s="4">
        <v>-865246</v>
      </c>
      <c r="R175" s="4">
        <f>AVERAGE(Table33[[#This Row],[Jan]:[Mar]])</f>
        <v>-862181</v>
      </c>
      <c r="S175" s="4">
        <f>AVERAGE(Table33[[#This Row],[Apr]:[Jun]])</f>
        <v>-777191</v>
      </c>
      <c r="T175" s="4">
        <f>AVERAGE(Table33[[#This Row],[Jul]:[Sep]])</f>
        <v>-837012</v>
      </c>
      <c r="U175" s="4">
        <f>AVERAGE(Table33[[#This Row],[Oct]:[Dec]])</f>
        <v>-923608.33333333337</v>
      </c>
      <c r="V175" s="4">
        <f>AVERAGE(Table33[[#This Row],[Jan]:[Jun]])</f>
        <v>-819686</v>
      </c>
      <c r="W175" s="4">
        <f>AVERAGE(Table33[[#This Row],[Jul]:[Dec]])</f>
        <v>-880310.16666666663</v>
      </c>
      <c r="X175" s="4">
        <f>AVERAGE(Table33[[#This Row],[Jan]:[Dec]])</f>
        <v>-849998.08333333337</v>
      </c>
      <c r="Y175" s="4">
        <f>SUM(Table33[[#This Row],[Jan]:[Dec]])</f>
        <v>-10199977</v>
      </c>
    </row>
    <row r="176" spans="1:25" x14ac:dyDescent="0.25">
      <c r="A176" s="2" t="s">
        <v>23</v>
      </c>
      <c r="B176" s="2" t="s">
        <v>29</v>
      </c>
      <c r="C176" s="3" t="s">
        <v>19</v>
      </c>
      <c r="D176" s="3">
        <v>2018</v>
      </c>
      <c r="E176" s="2" t="s">
        <v>20</v>
      </c>
      <c r="F176" s="4">
        <v>-1687861</v>
      </c>
      <c r="G176" s="4">
        <v>-1908906</v>
      </c>
      <c r="H176" s="4">
        <v>-3099461</v>
      </c>
      <c r="I176" s="4">
        <v>-1158181</v>
      </c>
      <c r="J176" s="4">
        <v>-2113347</v>
      </c>
      <c r="K176" s="4">
        <v>-3001777</v>
      </c>
      <c r="L176" s="4">
        <v>-1491212</v>
      </c>
      <c r="M176" s="4">
        <v>-2710528</v>
      </c>
      <c r="N176" s="4">
        <v>-1710242</v>
      </c>
      <c r="O176" s="4">
        <v>-2053307</v>
      </c>
      <c r="P176" s="4">
        <v>-2397887</v>
      </c>
      <c r="Q176" s="4">
        <v>-2075965</v>
      </c>
      <c r="R176" s="4">
        <f>AVERAGE(Table33[[#This Row],[Jan]:[Mar]])</f>
        <v>-2232076</v>
      </c>
      <c r="S176" s="4">
        <f>AVERAGE(Table33[[#This Row],[Apr]:[Jun]])</f>
        <v>-2091101.6666666667</v>
      </c>
      <c r="T176" s="4">
        <f>AVERAGE(Table33[[#This Row],[Jul]:[Sep]])</f>
        <v>-1970660.6666666667</v>
      </c>
      <c r="U176" s="4">
        <f>AVERAGE(Table33[[#This Row],[Oct]:[Dec]])</f>
        <v>-2175719.6666666665</v>
      </c>
      <c r="V176" s="4">
        <f>AVERAGE(Table33[[#This Row],[Jan]:[Jun]])</f>
        <v>-2161588.8333333335</v>
      </c>
      <c r="W176" s="4">
        <f>AVERAGE(Table33[[#This Row],[Jul]:[Dec]])</f>
        <v>-2073190.1666666667</v>
      </c>
      <c r="X176" s="4">
        <f>AVERAGE(Table33[[#This Row],[Jan]:[Dec]])</f>
        <v>-2117389.5</v>
      </c>
      <c r="Y176" s="4">
        <f>SUM(Table33[[#This Row],[Jan]:[Dec]])</f>
        <v>-25408674</v>
      </c>
    </row>
    <row r="177" spans="1:25" x14ac:dyDescent="0.25">
      <c r="A177" s="2" t="s">
        <v>24</v>
      </c>
      <c r="B177" s="2" t="s">
        <v>29</v>
      </c>
      <c r="C177" s="3" t="s">
        <v>19</v>
      </c>
      <c r="D177" s="3">
        <v>2018</v>
      </c>
      <c r="E177" s="2" t="s">
        <v>20</v>
      </c>
      <c r="F177" s="4">
        <v>-178587</v>
      </c>
      <c r="G177" s="4">
        <v>-177141</v>
      </c>
      <c r="H177" s="4">
        <v>-265218</v>
      </c>
      <c r="I177" s="4">
        <v>-116156</v>
      </c>
      <c r="J177" s="4">
        <v>-182402</v>
      </c>
      <c r="K177" s="4">
        <v>-286611</v>
      </c>
      <c r="L177" s="4">
        <v>-172955</v>
      </c>
      <c r="M177" s="4">
        <v>-254330</v>
      </c>
      <c r="N177" s="4">
        <v>-201909</v>
      </c>
      <c r="O177" s="4">
        <v>-219276</v>
      </c>
      <c r="P177" s="4">
        <v>-272949</v>
      </c>
      <c r="Q177" s="4">
        <v>-226471</v>
      </c>
      <c r="R177" s="4">
        <f>AVERAGE(Table33[[#This Row],[Jan]:[Mar]])</f>
        <v>-206982</v>
      </c>
      <c r="S177" s="4">
        <f>AVERAGE(Table33[[#This Row],[Apr]:[Jun]])</f>
        <v>-195056.33333333334</v>
      </c>
      <c r="T177" s="4">
        <f>AVERAGE(Table33[[#This Row],[Jul]:[Sep]])</f>
        <v>-209731.33333333334</v>
      </c>
      <c r="U177" s="4">
        <f>AVERAGE(Table33[[#This Row],[Oct]:[Dec]])</f>
        <v>-239565.33333333334</v>
      </c>
      <c r="V177" s="4">
        <f>AVERAGE(Table33[[#This Row],[Jan]:[Jun]])</f>
        <v>-201019.16666666666</v>
      </c>
      <c r="W177" s="4">
        <f>AVERAGE(Table33[[#This Row],[Jul]:[Dec]])</f>
        <v>-224648.33333333334</v>
      </c>
      <c r="X177" s="4">
        <f>AVERAGE(Table33[[#This Row],[Jan]:[Dec]])</f>
        <v>-212833.75</v>
      </c>
      <c r="Y177" s="4">
        <f>SUM(Table33[[#This Row],[Jan]:[Dec]])</f>
        <v>-2554005</v>
      </c>
    </row>
    <row r="178" spans="1:25" x14ac:dyDescent="0.25">
      <c r="A178" s="2" t="s">
        <v>25</v>
      </c>
      <c r="B178" s="2" t="s">
        <v>29</v>
      </c>
      <c r="C178" s="3" t="s">
        <v>19</v>
      </c>
      <c r="D178" s="3">
        <v>2018</v>
      </c>
      <c r="E178" s="2" t="s">
        <v>20</v>
      </c>
      <c r="F178" s="4">
        <v>-822885</v>
      </c>
      <c r="G178" s="4">
        <v>-719356</v>
      </c>
      <c r="H178" s="4">
        <v>-1228124</v>
      </c>
      <c r="I178" s="4">
        <v>-506867</v>
      </c>
      <c r="J178" s="4">
        <v>-775835</v>
      </c>
      <c r="K178" s="4">
        <v>-1025959</v>
      </c>
      <c r="L178" s="4">
        <v>-702957</v>
      </c>
      <c r="M178" s="4">
        <v>-989842</v>
      </c>
      <c r="N178" s="4">
        <v>-748322</v>
      </c>
      <c r="O178" s="4">
        <v>-838544</v>
      </c>
      <c r="P178" s="4">
        <v>-1076008</v>
      </c>
      <c r="Q178" s="4">
        <v>-878808</v>
      </c>
      <c r="R178" s="4">
        <f>AVERAGE(Table33[[#This Row],[Jan]:[Mar]])</f>
        <v>-923455</v>
      </c>
      <c r="S178" s="4">
        <f>AVERAGE(Table33[[#This Row],[Apr]:[Jun]])</f>
        <v>-769553.66666666663</v>
      </c>
      <c r="T178" s="4">
        <f>AVERAGE(Table33[[#This Row],[Jul]:[Sep]])</f>
        <v>-813707</v>
      </c>
      <c r="U178" s="4">
        <f>AVERAGE(Table33[[#This Row],[Oct]:[Dec]])</f>
        <v>-931120</v>
      </c>
      <c r="V178" s="4">
        <f>AVERAGE(Table33[[#This Row],[Jan]:[Jun]])</f>
        <v>-846504.33333333337</v>
      </c>
      <c r="W178" s="4">
        <f>AVERAGE(Table33[[#This Row],[Jul]:[Dec]])</f>
        <v>-872413.5</v>
      </c>
      <c r="X178" s="4">
        <f>AVERAGE(Table33[[#This Row],[Jan]:[Dec]])</f>
        <v>-859458.91666666663</v>
      </c>
      <c r="Y178" s="4">
        <f>SUM(Table33[[#This Row],[Jan]:[Dec]])</f>
        <v>-10313507</v>
      </c>
    </row>
    <row r="179" spans="1:25" x14ac:dyDescent="0.25">
      <c r="A179" s="2" t="s">
        <v>26</v>
      </c>
      <c r="B179" s="2" t="s">
        <v>29</v>
      </c>
      <c r="C179" s="3" t="s">
        <v>19</v>
      </c>
      <c r="D179" s="3">
        <v>2018</v>
      </c>
      <c r="E179" s="2" t="s">
        <v>20</v>
      </c>
      <c r="F179" s="4">
        <v>-878445</v>
      </c>
      <c r="G179" s="4">
        <v>-1015003</v>
      </c>
      <c r="H179" s="4">
        <v>-1544184</v>
      </c>
      <c r="I179" s="4">
        <v>-624903</v>
      </c>
      <c r="J179" s="4">
        <v>-981395</v>
      </c>
      <c r="K179" s="4">
        <v>-1409322</v>
      </c>
      <c r="L179" s="4">
        <v>-769986</v>
      </c>
      <c r="M179" s="4">
        <v>-1360544</v>
      </c>
      <c r="N179" s="4">
        <v>-823428</v>
      </c>
      <c r="O179" s="4">
        <v>-1191494</v>
      </c>
      <c r="P179" s="4">
        <v>-1337302</v>
      </c>
      <c r="Q179" s="4">
        <v>-1224978</v>
      </c>
      <c r="R179" s="4">
        <f>AVERAGE(Table33[[#This Row],[Jan]:[Mar]])</f>
        <v>-1145877.3333333333</v>
      </c>
      <c r="S179" s="4">
        <f>AVERAGE(Table33[[#This Row],[Apr]:[Jun]])</f>
        <v>-1005206.6666666666</v>
      </c>
      <c r="T179" s="4">
        <f>AVERAGE(Table33[[#This Row],[Jul]:[Sep]])</f>
        <v>-984652.66666666663</v>
      </c>
      <c r="U179" s="4">
        <f>AVERAGE(Table33[[#This Row],[Oct]:[Dec]])</f>
        <v>-1251258</v>
      </c>
      <c r="V179" s="4">
        <f>AVERAGE(Table33[[#This Row],[Jan]:[Jun]])</f>
        <v>-1075542</v>
      </c>
      <c r="W179" s="4">
        <f>AVERAGE(Table33[[#This Row],[Jul]:[Dec]])</f>
        <v>-1117955.3333333333</v>
      </c>
      <c r="X179" s="4">
        <f>AVERAGE(Table33[[#This Row],[Jan]:[Dec]])</f>
        <v>-1096748.6666666667</v>
      </c>
      <c r="Y179" s="4">
        <f>SUM(Table33[[#This Row],[Jan]:[Dec]])</f>
        <v>-13160984</v>
      </c>
    </row>
    <row r="180" spans="1:25" x14ac:dyDescent="0.25">
      <c r="A180" s="2" t="s">
        <v>27</v>
      </c>
      <c r="B180" s="2" t="s">
        <v>29</v>
      </c>
      <c r="C180" s="3" t="s">
        <v>19</v>
      </c>
      <c r="D180" s="3">
        <v>2018</v>
      </c>
      <c r="E180" s="2" t="s">
        <v>20</v>
      </c>
      <c r="F180" s="4">
        <v>-1383309</v>
      </c>
      <c r="G180" s="4">
        <v>-1184231</v>
      </c>
      <c r="H180" s="4">
        <v>-2046108</v>
      </c>
      <c r="I180" s="4">
        <v>-895975</v>
      </c>
      <c r="J180" s="4">
        <v>-1219125</v>
      </c>
      <c r="K180" s="4">
        <v>-2071773</v>
      </c>
      <c r="L180" s="4">
        <v>-1049534</v>
      </c>
      <c r="M180" s="4">
        <v>-1731716</v>
      </c>
      <c r="N180" s="4">
        <v>-1319856</v>
      </c>
      <c r="O180" s="4">
        <v>-1570667</v>
      </c>
      <c r="P180" s="4">
        <v>-1745114</v>
      </c>
      <c r="Q180" s="4">
        <v>-1554713</v>
      </c>
      <c r="R180" s="4">
        <f>AVERAGE(Table33[[#This Row],[Jan]:[Mar]])</f>
        <v>-1537882.6666666667</v>
      </c>
      <c r="S180" s="4">
        <f>AVERAGE(Table33[[#This Row],[Apr]:[Jun]])</f>
        <v>-1395624.3333333333</v>
      </c>
      <c r="T180" s="4">
        <f>AVERAGE(Table33[[#This Row],[Jul]:[Sep]])</f>
        <v>-1367035.3333333333</v>
      </c>
      <c r="U180" s="4">
        <f>AVERAGE(Table33[[#This Row],[Oct]:[Dec]])</f>
        <v>-1623498</v>
      </c>
      <c r="V180" s="4">
        <f>AVERAGE(Table33[[#This Row],[Jan]:[Jun]])</f>
        <v>-1466753.5</v>
      </c>
      <c r="W180" s="4">
        <f>AVERAGE(Table33[[#This Row],[Jul]:[Dec]])</f>
        <v>-1495266.6666666667</v>
      </c>
      <c r="X180" s="4">
        <f>AVERAGE(Table33[[#This Row],[Jan]:[Dec]])</f>
        <v>-1481010.0833333333</v>
      </c>
      <c r="Y180" s="4">
        <f>SUM(Table33[[#This Row],[Jan]:[Dec]])</f>
        <v>-17772121</v>
      </c>
    </row>
    <row r="181" spans="1:25" x14ac:dyDescent="0.25">
      <c r="A181" s="2" t="s">
        <v>28</v>
      </c>
      <c r="B181" s="2" t="s">
        <v>29</v>
      </c>
      <c r="C181" s="3" t="s">
        <v>19</v>
      </c>
      <c r="D181" s="3">
        <v>2018</v>
      </c>
      <c r="E181" s="2" t="s">
        <v>20</v>
      </c>
      <c r="F181" s="4">
        <v>-372008</v>
      </c>
      <c r="G181" s="4">
        <v>-360544</v>
      </c>
      <c r="H181" s="4">
        <v>-570065</v>
      </c>
      <c r="I181" s="4">
        <v>-262663</v>
      </c>
      <c r="J181" s="4">
        <v>-396364</v>
      </c>
      <c r="K181" s="4">
        <v>-550129</v>
      </c>
      <c r="L181" s="4">
        <v>-307493</v>
      </c>
      <c r="M181" s="4">
        <v>-531975</v>
      </c>
      <c r="N181" s="4">
        <v>-399869</v>
      </c>
      <c r="O181" s="4">
        <v>-436804</v>
      </c>
      <c r="P181" s="4">
        <v>-506081</v>
      </c>
      <c r="Q181" s="4">
        <v>-467366</v>
      </c>
      <c r="R181" s="4">
        <f>AVERAGE(Table33[[#This Row],[Jan]:[Mar]])</f>
        <v>-434205.66666666669</v>
      </c>
      <c r="S181" s="4">
        <f>AVERAGE(Table33[[#This Row],[Apr]:[Jun]])</f>
        <v>-403052</v>
      </c>
      <c r="T181" s="4">
        <f>AVERAGE(Table33[[#This Row],[Jul]:[Sep]])</f>
        <v>-413112.33333333331</v>
      </c>
      <c r="U181" s="4">
        <f>AVERAGE(Table33[[#This Row],[Oct]:[Dec]])</f>
        <v>-470083.66666666669</v>
      </c>
      <c r="V181" s="4">
        <f>AVERAGE(Table33[[#This Row],[Jan]:[Jun]])</f>
        <v>-418628.83333333331</v>
      </c>
      <c r="W181" s="4">
        <f>AVERAGE(Table33[[#This Row],[Jul]:[Dec]])</f>
        <v>-441598</v>
      </c>
      <c r="X181" s="4">
        <f>AVERAGE(Table33[[#This Row],[Jan]:[Dec]])</f>
        <v>-430113.41666666669</v>
      </c>
      <c r="Y181" s="4">
        <f>SUM(Table33[[#This Row],[Jan]:[Dec]])</f>
        <v>-5161361</v>
      </c>
    </row>
    <row r="182" spans="1:25" x14ac:dyDescent="0.25">
      <c r="A182" s="2" t="s">
        <v>17</v>
      </c>
      <c r="B182" s="2" t="s">
        <v>30</v>
      </c>
      <c r="C182" s="3" t="s">
        <v>19</v>
      </c>
      <c r="D182" s="3">
        <v>2018</v>
      </c>
      <c r="E182" s="2" t="s">
        <v>20</v>
      </c>
      <c r="F182" s="4">
        <v>22588008.460000001</v>
      </c>
      <c r="G182" s="4">
        <v>21641450.399999999</v>
      </c>
      <c r="H182" s="4">
        <v>27071096.099999998</v>
      </c>
      <c r="I182" s="4">
        <v>20348080.809999999</v>
      </c>
      <c r="J182" s="4">
        <v>30120118.859999999</v>
      </c>
      <c r="K182" s="4">
        <v>31267063.359999999</v>
      </c>
      <c r="L182" s="4">
        <v>23797691.449999999</v>
      </c>
      <c r="M182" s="4">
        <v>28790136</v>
      </c>
      <c r="N182" s="4">
        <v>23829894.620000001</v>
      </c>
      <c r="O182" s="4">
        <v>25899573</v>
      </c>
      <c r="P182" s="4">
        <v>33069395.200000003</v>
      </c>
      <c r="Q182" s="4">
        <v>26084683.649999999</v>
      </c>
      <c r="R182" s="4">
        <f>AVERAGE(Table33[[#This Row],[Jan]:[Mar]])</f>
        <v>23766851.653333332</v>
      </c>
      <c r="S182" s="4">
        <f>AVERAGE(Table33[[#This Row],[Apr]:[Jun]])</f>
        <v>27245087.676666666</v>
      </c>
      <c r="T182" s="4">
        <f>AVERAGE(Table33[[#This Row],[Jul]:[Sep]])</f>
        <v>25472574.023333337</v>
      </c>
      <c r="U182" s="4">
        <f>AVERAGE(Table33[[#This Row],[Oct]:[Dec]])</f>
        <v>28351217.283333331</v>
      </c>
      <c r="V182" s="4">
        <f>AVERAGE(Table33[[#This Row],[Jan]:[Jun]])</f>
        <v>25505969.665000003</v>
      </c>
      <c r="W182" s="4">
        <f>AVERAGE(Table33[[#This Row],[Jul]:[Dec]])</f>
        <v>26911895.653333336</v>
      </c>
      <c r="X182" s="4">
        <f>AVERAGE(Table33[[#This Row],[Jan]:[Dec]])</f>
        <v>26208932.659166664</v>
      </c>
      <c r="Y182" s="4">
        <f>SUM(Table33[[#This Row],[Jan]:[Dec]])</f>
        <v>314507191.90999997</v>
      </c>
    </row>
    <row r="183" spans="1:25" x14ac:dyDescent="0.25">
      <c r="A183" s="2" t="s">
        <v>21</v>
      </c>
      <c r="B183" s="2" t="s">
        <v>30</v>
      </c>
      <c r="C183" s="3" t="s">
        <v>19</v>
      </c>
      <c r="D183" s="3">
        <v>2018</v>
      </c>
      <c r="E183" s="2" t="s">
        <v>20</v>
      </c>
      <c r="F183" s="4">
        <v>-10265791</v>
      </c>
      <c r="G183" s="4">
        <v>-9595925</v>
      </c>
      <c r="H183" s="4">
        <v>-12320892</v>
      </c>
      <c r="I183" s="4">
        <v>-9627717</v>
      </c>
      <c r="J183" s="4">
        <v>-12962874</v>
      </c>
      <c r="K183" s="4">
        <v>-13064551</v>
      </c>
      <c r="L183" s="4">
        <v>-9571992</v>
      </c>
      <c r="M183" s="4">
        <v>-12221156</v>
      </c>
      <c r="N183" s="4">
        <v>-11418990</v>
      </c>
      <c r="O183" s="4">
        <v>-12077910</v>
      </c>
      <c r="P183" s="4">
        <v>-16179555</v>
      </c>
      <c r="Q183" s="4">
        <v>-10510360</v>
      </c>
      <c r="R183" s="4">
        <f>AVERAGE(Table33[[#This Row],[Jan]:[Mar]])</f>
        <v>-10727536</v>
      </c>
      <c r="S183" s="4">
        <f>AVERAGE(Table33[[#This Row],[Apr]:[Jun]])</f>
        <v>-11885047.333333334</v>
      </c>
      <c r="T183" s="4">
        <f>AVERAGE(Table33[[#This Row],[Jul]:[Sep]])</f>
        <v>-11070712.666666666</v>
      </c>
      <c r="U183" s="4">
        <f>AVERAGE(Table33[[#This Row],[Oct]:[Dec]])</f>
        <v>-12922608.333333334</v>
      </c>
      <c r="V183" s="4">
        <f>AVERAGE(Table33[[#This Row],[Jan]:[Jun]])</f>
        <v>-11306291.666666666</v>
      </c>
      <c r="W183" s="4">
        <f>AVERAGE(Table33[[#This Row],[Jul]:[Dec]])</f>
        <v>-11996660.5</v>
      </c>
      <c r="X183" s="4">
        <f>AVERAGE(Table33[[#This Row],[Jan]:[Dec]])</f>
        <v>-11651476.083333334</v>
      </c>
      <c r="Y183" s="4">
        <f>SUM(Table33[[#This Row],[Jan]:[Dec]])</f>
        <v>-139817713</v>
      </c>
    </row>
    <row r="184" spans="1:25" x14ac:dyDescent="0.25">
      <c r="A184" s="2" t="s">
        <v>22</v>
      </c>
      <c r="B184" s="2" t="s">
        <v>30</v>
      </c>
      <c r="C184" s="3" t="s">
        <v>19</v>
      </c>
      <c r="D184" s="3">
        <v>2018</v>
      </c>
      <c r="E184" s="2" t="s">
        <v>20</v>
      </c>
      <c r="F184" s="4">
        <v>-1109715</v>
      </c>
      <c r="G184" s="4">
        <v>-990616</v>
      </c>
      <c r="H184" s="4">
        <v>-1310557</v>
      </c>
      <c r="I184" s="4">
        <v>-982150</v>
      </c>
      <c r="J184" s="4">
        <v>-1364098</v>
      </c>
      <c r="K184" s="4">
        <v>-1391285</v>
      </c>
      <c r="L184" s="4">
        <v>-1187160</v>
      </c>
      <c r="M184" s="4">
        <v>-1378779</v>
      </c>
      <c r="N184" s="4">
        <v>-1128203</v>
      </c>
      <c r="O184" s="4">
        <v>-1221475</v>
      </c>
      <c r="P184" s="4">
        <v>-1462497</v>
      </c>
      <c r="Q184" s="4">
        <v>-1098303</v>
      </c>
      <c r="R184" s="4">
        <f>AVERAGE(Table33[[#This Row],[Jan]:[Mar]])</f>
        <v>-1136962.6666666667</v>
      </c>
      <c r="S184" s="4">
        <f>AVERAGE(Table33[[#This Row],[Apr]:[Jun]])</f>
        <v>-1245844.3333333333</v>
      </c>
      <c r="T184" s="4">
        <f>AVERAGE(Table33[[#This Row],[Jul]:[Sep]])</f>
        <v>-1231380.6666666667</v>
      </c>
      <c r="U184" s="4">
        <f>AVERAGE(Table33[[#This Row],[Oct]:[Dec]])</f>
        <v>-1260758.3333333333</v>
      </c>
      <c r="V184" s="4">
        <f>AVERAGE(Table33[[#This Row],[Jan]:[Jun]])</f>
        <v>-1191403.5</v>
      </c>
      <c r="W184" s="4">
        <f>AVERAGE(Table33[[#This Row],[Jul]:[Dec]])</f>
        <v>-1246069.5</v>
      </c>
      <c r="X184" s="4">
        <f>AVERAGE(Table33[[#This Row],[Jan]:[Dec]])</f>
        <v>-1218736.5</v>
      </c>
      <c r="Y184" s="4">
        <f>SUM(Table33[[#This Row],[Jan]:[Dec]])</f>
        <v>-14624838</v>
      </c>
    </row>
    <row r="185" spans="1:25" x14ac:dyDescent="0.25">
      <c r="A185" s="2" t="s">
        <v>23</v>
      </c>
      <c r="B185" s="2" t="s">
        <v>30</v>
      </c>
      <c r="C185" s="3" t="s">
        <v>19</v>
      </c>
      <c r="D185" s="3">
        <v>2018</v>
      </c>
      <c r="E185" s="2" t="s">
        <v>20</v>
      </c>
      <c r="F185" s="4">
        <v>-2815912</v>
      </c>
      <c r="G185" s="4">
        <v>-2488177</v>
      </c>
      <c r="H185" s="4">
        <v>-2965661</v>
      </c>
      <c r="I185" s="4">
        <v>-2283610</v>
      </c>
      <c r="J185" s="4">
        <v>-3049013</v>
      </c>
      <c r="K185" s="4">
        <v>-3229385</v>
      </c>
      <c r="L185" s="4">
        <v>-2723303</v>
      </c>
      <c r="M185" s="4">
        <v>-3347966</v>
      </c>
      <c r="N185" s="4">
        <v>-2808206</v>
      </c>
      <c r="O185" s="4">
        <v>-2898991</v>
      </c>
      <c r="P185" s="4">
        <v>-3824182</v>
      </c>
      <c r="Q185" s="4">
        <v>-3110761</v>
      </c>
      <c r="R185" s="4">
        <f>AVERAGE(Table33[[#This Row],[Jan]:[Mar]])</f>
        <v>-2756583.3333333335</v>
      </c>
      <c r="S185" s="4">
        <f>AVERAGE(Table33[[#This Row],[Apr]:[Jun]])</f>
        <v>-2854002.6666666665</v>
      </c>
      <c r="T185" s="4">
        <f>AVERAGE(Table33[[#This Row],[Jul]:[Sep]])</f>
        <v>-2959825</v>
      </c>
      <c r="U185" s="4">
        <f>AVERAGE(Table33[[#This Row],[Oct]:[Dec]])</f>
        <v>-3277978</v>
      </c>
      <c r="V185" s="4">
        <f>AVERAGE(Table33[[#This Row],[Jan]:[Jun]])</f>
        <v>-2805293</v>
      </c>
      <c r="W185" s="4">
        <f>AVERAGE(Table33[[#This Row],[Jul]:[Dec]])</f>
        <v>-3118901.5</v>
      </c>
      <c r="X185" s="4">
        <f>AVERAGE(Table33[[#This Row],[Jan]:[Dec]])</f>
        <v>-2962097.25</v>
      </c>
      <c r="Y185" s="4">
        <f>SUM(Table33[[#This Row],[Jan]:[Dec]])</f>
        <v>-35545167</v>
      </c>
    </row>
    <row r="186" spans="1:25" x14ac:dyDescent="0.25">
      <c r="A186" s="2" t="s">
        <v>24</v>
      </c>
      <c r="B186" s="2" t="s">
        <v>30</v>
      </c>
      <c r="C186" s="3" t="s">
        <v>19</v>
      </c>
      <c r="D186" s="3">
        <v>2018</v>
      </c>
      <c r="E186" s="2" t="s">
        <v>20</v>
      </c>
      <c r="F186" s="4">
        <v>-277101</v>
      </c>
      <c r="G186" s="4">
        <v>-268307</v>
      </c>
      <c r="H186" s="4">
        <v>-300695</v>
      </c>
      <c r="I186" s="4">
        <v>-226664</v>
      </c>
      <c r="J186" s="4">
        <v>-330688</v>
      </c>
      <c r="K186" s="4">
        <v>-356708</v>
      </c>
      <c r="L186" s="4">
        <v>-270129</v>
      </c>
      <c r="M186" s="4">
        <v>-330116</v>
      </c>
      <c r="N186" s="4">
        <v>-264694</v>
      </c>
      <c r="O186" s="4">
        <v>-268441</v>
      </c>
      <c r="P186" s="4">
        <v>-394967</v>
      </c>
      <c r="Q186" s="4">
        <v>-294530</v>
      </c>
      <c r="R186" s="4">
        <f>AVERAGE(Table33[[#This Row],[Jan]:[Mar]])</f>
        <v>-282034.33333333331</v>
      </c>
      <c r="S186" s="4">
        <f>AVERAGE(Table33[[#This Row],[Apr]:[Jun]])</f>
        <v>-304686.66666666669</v>
      </c>
      <c r="T186" s="4">
        <f>AVERAGE(Table33[[#This Row],[Jul]:[Sep]])</f>
        <v>-288313</v>
      </c>
      <c r="U186" s="4">
        <f>AVERAGE(Table33[[#This Row],[Oct]:[Dec]])</f>
        <v>-319312.66666666669</v>
      </c>
      <c r="V186" s="4">
        <f>AVERAGE(Table33[[#This Row],[Jan]:[Jun]])</f>
        <v>-293360.5</v>
      </c>
      <c r="W186" s="4">
        <f>AVERAGE(Table33[[#This Row],[Jul]:[Dec]])</f>
        <v>-303812.83333333331</v>
      </c>
      <c r="X186" s="4">
        <f>AVERAGE(Table33[[#This Row],[Jan]:[Dec]])</f>
        <v>-298586.66666666669</v>
      </c>
      <c r="Y186" s="4">
        <f>SUM(Table33[[#This Row],[Jan]:[Dec]])</f>
        <v>-3583040</v>
      </c>
    </row>
    <row r="187" spans="1:25" x14ac:dyDescent="0.25">
      <c r="A187" s="2" t="s">
        <v>25</v>
      </c>
      <c r="B187" s="2" t="s">
        <v>30</v>
      </c>
      <c r="C187" s="3" t="s">
        <v>19</v>
      </c>
      <c r="D187" s="3">
        <v>2018</v>
      </c>
      <c r="E187" s="2" t="s">
        <v>20</v>
      </c>
      <c r="F187" s="4">
        <v>-1046413</v>
      </c>
      <c r="G187" s="4">
        <v>-1064705</v>
      </c>
      <c r="H187" s="4">
        <v>-1317015</v>
      </c>
      <c r="I187" s="4">
        <v>-983951</v>
      </c>
      <c r="J187" s="4">
        <v>-1474255</v>
      </c>
      <c r="K187" s="4">
        <v>-1337033</v>
      </c>
      <c r="L187" s="4">
        <v>-1172106</v>
      </c>
      <c r="M187" s="4">
        <v>-1205747</v>
      </c>
      <c r="N187" s="4">
        <v>-1043533</v>
      </c>
      <c r="O187" s="4">
        <v>-1076071</v>
      </c>
      <c r="P187" s="4">
        <v>-1635486</v>
      </c>
      <c r="Q187" s="4">
        <v>-1206801</v>
      </c>
      <c r="R187" s="4">
        <f>AVERAGE(Table33[[#This Row],[Jan]:[Mar]])</f>
        <v>-1142711</v>
      </c>
      <c r="S187" s="4">
        <f>AVERAGE(Table33[[#This Row],[Apr]:[Jun]])</f>
        <v>-1265079.6666666667</v>
      </c>
      <c r="T187" s="4">
        <f>AVERAGE(Table33[[#This Row],[Jul]:[Sep]])</f>
        <v>-1140462</v>
      </c>
      <c r="U187" s="4">
        <f>AVERAGE(Table33[[#This Row],[Oct]:[Dec]])</f>
        <v>-1306119.3333333333</v>
      </c>
      <c r="V187" s="4">
        <f>AVERAGE(Table33[[#This Row],[Jan]:[Jun]])</f>
        <v>-1203895.3333333333</v>
      </c>
      <c r="W187" s="4">
        <f>AVERAGE(Table33[[#This Row],[Jul]:[Dec]])</f>
        <v>-1223290.6666666667</v>
      </c>
      <c r="X187" s="4">
        <f>AVERAGE(Table33[[#This Row],[Jan]:[Dec]])</f>
        <v>-1213593</v>
      </c>
      <c r="Y187" s="4">
        <f>SUM(Table33[[#This Row],[Jan]:[Dec]])</f>
        <v>-14563116</v>
      </c>
    </row>
    <row r="188" spans="1:25" x14ac:dyDescent="0.25">
      <c r="A188" s="2" t="s">
        <v>26</v>
      </c>
      <c r="B188" s="2" t="s">
        <v>30</v>
      </c>
      <c r="C188" s="3" t="s">
        <v>19</v>
      </c>
      <c r="D188" s="3">
        <v>2018</v>
      </c>
      <c r="E188" s="2" t="s">
        <v>20</v>
      </c>
      <c r="F188" s="4">
        <v>-1137395</v>
      </c>
      <c r="G188" s="4">
        <v>-1145692</v>
      </c>
      <c r="H188" s="4">
        <v>-1437771</v>
      </c>
      <c r="I188" s="4">
        <v>-1170661</v>
      </c>
      <c r="J188" s="4">
        <v>-1752088</v>
      </c>
      <c r="K188" s="4">
        <v>-1811436</v>
      </c>
      <c r="L188" s="4">
        <v>-1373270</v>
      </c>
      <c r="M188" s="4">
        <v>-1462352</v>
      </c>
      <c r="N188" s="4">
        <v>-1439071</v>
      </c>
      <c r="O188" s="4">
        <v>-1542875</v>
      </c>
      <c r="P188" s="4">
        <v>-1812241</v>
      </c>
      <c r="Q188" s="4">
        <v>-1339934</v>
      </c>
      <c r="R188" s="4">
        <f>AVERAGE(Table33[[#This Row],[Jan]:[Mar]])</f>
        <v>-1240286</v>
      </c>
      <c r="S188" s="4">
        <f>AVERAGE(Table33[[#This Row],[Apr]:[Jun]])</f>
        <v>-1578061.6666666667</v>
      </c>
      <c r="T188" s="4">
        <f>AVERAGE(Table33[[#This Row],[Jul]:[Sep]])</f>
        <v>-1424897.6666666667</v>
      </c>
      <c r="U188" s="4">
        <f>AVERAGE(Table33[[#This Row],[Oct]:[Dec]])</f>
        <v>-1565016.6666666667</v>
      </c>
      <c r="V188" s="4">
        <f>AVERAGE(Table33[[#This Row],[Jan]:[Jun]])</f>
        <v>-1409173.8333333333</v>
      </c>
      <c r="W188" s="4">
        <f>AVERAGE(Table33[[#This Row],[Jul]:[Dec]])</f>
        <v>-1494957.1666666667</v>
      </c>
      <c r="X188" s="4">
        <f>AVERAGE(Table33[[#This Row],[Jan]:[Dec]])</f>
        <v>-1452065.5</v>
      </c>
      <c r="Y188" s="4">
        <f>SUM(Table33[[#This Row],[Jan]:[Dec]])</f>
        <v>-17424786</v>
      </c>
    </row>
    <row r="189" spans="1:25" x14ac:dyDescent="0.25">
      <c r="A189" s="2" t="s">
        <v>27</v>
      </c>
      <c r="B189" s="2" t="s">
        <v>30</v>
      </c>
      <c r="C189" s="3" t="s">
        <v>19</v>
      </c>
      <c r="D189" s="3">
        <v>2018</v>
      </c>
      <c r="E189" s="2" t="s">
        <v>20</v>
      </c>
      <c r="F189" s="4">
        <v>-1730428</v>
      </c>
      <c r="G189" s="4">
        <v>-1612677</v>
      </c>
      <c r="H189" s="4">
        <v>-2147516</v>
      </c>
      <c r="I189" s="4">
        <v>-1745476</v>
      </c>
      <c r="J189" s="4">
        <v>-2269548</v>
      </c>
      <c r="K189" s="4">
        <v>-2465032</v>
      </c>
      <c r="L189" s="4">
        <v>-1914360</v>
      </c>
      <c r="M189" s="4">
        <v>-2183078</v>
      </c>
      <c r="N189" s="4">
        <v>-1990329</v>
      </c>
      <c r="O189" s="4">
        <v>-1869047</v>
      </c>
      <c r="P189" s="4">
        <v>-2468988</v>
      </c>
      <c r="Q189" s="4">
        <v>-1921595</v>
      </c>
      <c r="R189" s="4">
        <f>AVERAGE(Table33[[#This Row],[Jan]:[Mar]])</f>
        <v>-1830207</v>
      </c>
      <c r="S189" s="4">
        <f>AVERAGE(Table33[[#This Row],[Apr]:[Jun]])</f>
        <v>-2160018.6666666665</v>
      </c>
      <c r="T189" s="4">
        <f>AVERAGE(Table33[[#This Row],[Jul]:[Sep]])</f>
        <v>-2029255.6666666667</v>
      </c>
      <c r="U189" s="4">
        <f>AVERAGE(Table33[[#This Row],[Oct]:[Dec]])</f>
        <v>-2086543.3333333333</v>
      </c>
      <c r="V189" s="4">
        <f>AVERAGE(Table33[[#This Row],[Jan]:[Jun]])</f>
        <v>-1995112.8333333333</v>
      </c>
      <c r="W189" s="4">
        <f>AVERAGE(Table33[[#This Row],[Jul]:[Dec]])</f>
        <v>-2057899.5</v>
      </c>
      <c r="X189" s="4">
        <f>AVERAGE(Table33[[#This Row],[Jan]:[Dec]])</f>
        <v>-2026506.1666666667</v>
      </c>
      <c r="Y189" s="4">
        <f>SUM(Table33[[#This Row],[Jan]:[Dec]])</f>
        <v>-24318074</v>
      </c>
    </row>
    <row r="190" spans="1:25" x14ac:dyDescent="0.25">
      <c r="A190" s="2" t="s">
        <v>28</v>
      </c>
      <c r="B190" s="2" t="s">
        <v>30</v>
      </c>
      <c r="C190" s="3" t="s">
        <v>19</v>
      </c>
      <c r="D190" s="3">
        <v>2018</v>
      </c>
      <c r="E190" s="2" t="s">
        <v>20</v>
      </c>
      <c r="F190" s="4">
        <v>-549275</v>
      </c>
      <c r="G190" s="4">
        <v>-522414</v>
      </c>
      <c r="H190" s="4">
        <v>-595592</v>
      </c>
      <c r="I190" s="4">
        <v>-499668</v>
      </c>
      <c r="J190" s="4">
        <v>-604911</v>
      </c>
      <c r="K190" s="4">
        <v>-719662</v>
      </c>
      <c r="L190" s="4">
        <v>-588651</v>
      </c>
      <c r="M190" s="4">
        <v>-600730</v>
      </c>
      <c r="N190" s="4">
        <v>-590466</v>
      </c>
      <c r="O190" s="4">
        <v>-576820</v>
      </c>
      <c r="P190" s="4">
        <v>-783592</v>
      </c>
      <c r="Q190" s="4">
        <v>-563187</v>
      </c>
      <c r="R190" s="4">
        <f>AVERAGE(Table33[[#This Row],[Jan]:[Mar]])</f>
        <v>-555760.33333333337</v>
      </c>
      <c r="S190" s="4">
        <f>AVERAGE(Table33[[#This Row],[Apr]:[Jun]])</f>
        <v>-608080.33333333337</v>
      </c>
      <c r="T190" s="4">
        <f>AVERAGE(Table33[[#This Row],[Jul]:[Sep]])</f>
        <v>-593282.33333333337</v>
      </c>
      <c r="U190" s="4">
        <f>AVERAGE(Table33[[#This Row],[Oct]:[Dec]])</f>
        <v>-641199.66666666663</v>
      </c>
      <c r="V190" s="4">
        <f>AVERAGE(Table33[[#This Row],[Jan]:[Jun]])</f>
        <v>-581920.33333333337</v>
      </c>
      <c r="W190" s="4">
        <f>AVERAGE(Table33[[#This Row],[Jul]:[Dec]])</f>
        <v>-617241</v>
      </c>
      <c r="X190" s="4">
        <f>AVERAGE(Table33[[#This Row],[Jan]:[Dec]])</f>
        <v>-599580.66666666663</v>
      </c>
      <c r="Y190" s="4">
        <f>SUM(Table33[[#This Row],[Jan]:[Dec]])</f>
        <v>-7194968</v>
      </c>
    </row>
    <row r="191" spans="1:25" x14ac:dyDescent="0.25">
      <c r="A191" s="2" t="s">
        <v>17</v>
      </c>
      <c r="B191" s="2" t="s">
        <v>18</v>
      </c>
      <c r="C191" s="3" t="s">
        <v>19</v>
      </c>
      <c r="D191" s="3">
        <v>2019</v>
      </c>
      <c r="E191" s="2" t="s">
        <v>20</v>
      </c>
      <c r="F191" s="4">
        <v>93925775</v>
      </c>
      <c r="G191" s="4">
        <v>74821680</v>
      </c>
      <c r="H191" s="4">
        <v>85600673</v>
      </c>
      <c r="I191" s="4">
        <v>76646440</v>
      </c>
      <c r="J191" s="4">
        <v>79863817</v>
      </c>
      <c r="K191" s="4">
        <v>55912270</v>
      </c>
      <c r="L191" s="4">
        <v>79685077</v>
      </c>
      <c r="M191" s="4">
        <v>75122784</v>
      </c>
      <c r="N191" s="4">
        <v>67143263</v>
      </c>
      <c r="O191" s="4">
        <v>86159862</v>
      </c>
      <c r="P191" s="4">
        <v>76968833</v>
      </c>
      <c r="Q191" s="4">
        <v>69967979</v>
      </c>
      <c r="R191" s="4">
        <f>AVERAGE(Table33[[#This Row],[Jan]:[Mar]])</f>
        <v>84782709.333333328</v>
      </c>
      <c r="S191" s="4">
        <f>AVERAGE(Table33[[#This Row],[Apr]:[Jun]])</f>
        <v>70807509</v>
      </c>
      <c r="T191" s="4">
        <f>AVERAGE(Table33[[#This Row],[Jul]:[Sep]])</f>
        <v>73983708</v>
      </c>
      <c r="U191" s="4">
        <f>AVERAGE(Table33[[#This Row],[Oct]:[Dec]])</f>
        <v>77698891.333333328</v>
      </c>
      <c r="V191" s="4">
        <f>AVERAGE(Table33[[#This Row],[Jan]:[Jun]])</f>
        <v>77795109.166666672</v>
      </c>
      <c r="W191" s="4">
        <f>AVERAGE(Table33[[#This Row],[Jul]:[Dec]])</f>
        <v>75841299.666666672</v>
      </c>
      <c r="X191" s="4">
        <f>AVERAGE(Table33[[#This Row],[Jan]:[Dec]])</f>
        <v>76818204.416666672</v>
      </c>
      <c r="Y191" s="4">
        <f>SUM(Table33[[#This Row],[Jan]:[Dec]])</f>
        <v>921818453</v>
      </c>
    </row>
    <row r="192" spans="1:25" x14ac:dyDescent="0.25">
      <c r="A192" s="2" t="s">
        <v>21</v>
      </c>
      <c r="B192" s="2" t="s">
        <v>18</v>
      </c>
      <c r="C192" s="3" t="s">
        <v>19</v>
      </c>
      <c r="D192" s="3">
        <v>2019</v>
      </c>
      <c r="E192" s="2" t="s">
        <v>20</v>
      </c>
      <c r="F192" s="4">
        <v>-44392971</v>
      </c>
      <c r="G192" s="4">
        <v>-32181042</v>
      </c>
      <c r="H192" s="4">
        <v>-35760851</v>
      </c>
      <c r="I192" s="4">
        <v>-35264635</v>
      </c>
      <c r="J192" s="4">
        <v>-35248824</v>
      </c>
      <c r="K192" s="4">
        <v>-23149330</v>
      </c>
      <c r="L192" s="4">
        <v>-34752454</v>
      </c>
      <c r="M192" s="4">
        <v>-34860156</v>
      </c>
      <c r="N192" s="4">
        <v>-27438935</v>
      </c>
      <c r="O192" s="4">
        <v>-39136737</v>
      </c>
      <c r="P192" s="4">
        <v>-31245199</v>
      </c>
      <c r="Q192" s="4">
        <v>-30213783</v>
      </c>
      <c r="R192" s="4">
        <f>AVERAGE(Table33[[#This Row],[Jan]:[Mar]])</f>
        <v>-37444954.666666664</v>
      </c>
      <c r="S192" s="4">
        <f>AVERAGE(Table33[[#This Row],[Apr]:[Jun]])</f>
        <v>-31220929.666666668</v>
      </c>
      <c r="T192" s="4">
        <f>AVERAGE(Table33[[#This Row],[Jul]:[Sep]])</f>
        <v>-32350515</v>
      </c>
      <c r="U192" s="4">
        <f>AVERAGE(Table33[[#This Row],[Oct]:[Dec]])</f>
        <v>-33531906.333333332</v>
      </c>
      <c r="V192" s="4">
        <f>AVERAGE(Table33[[#This Row],[Jan]:[Jun]])</f>
        <v>-34332942.166666664</v>
      </c>
      <c r="W192" s="4">
        <f>AVERAGE(Table33[[#This Row],[Jul]:[Dec]])</f>
        <v>-32941210.666666668</v>
      </c>
      <c r="X192" s="4">
        <f>AVERAGE(Table33[[#This Row],[Jan]:[Dec]])</f>
        <v>-33637076.416666664</v>
      </c>
      <c r="Y192" s="4">
        <f>SUM(Table33[[#This Row],[Jan]:[Dec]])</f>
        <v>-403644917</v>
      </c>
    </row>
    <row r="193" spans="1:25" x14ac:dyDescent="0.25">
      <c r="A193" s="2" t="s">
        <v>22</v>
      </c>
      <c r="B193" s="2" t="s">
        <v>18</v>
      </c>
      <c r="C193" s="3" t="s">
        <v>19</v>
      </c>
      <c r="D193" s="3">
        <v>2019</v>
      </c>
      <c r="E193" s="2" t="s">
        <v>20</v>
      </c>
      <c r="F193" s="4">
        <v>-4343758</v>
      </c>
      <c r="G193" s="4">
        <v>-3359430</v>
      </c>
      <c r="H193" s="4">
        <v>-3895028</v>
      </c>
      <c r="I193" s="4">
        <v>-3677401</v>
      </c>
      <c r="J193" s="4">
        <v>-3875744</v>
      </c>
      <c r="K193" s="4">
        <v>-2739844</v>
      </c>
      <c r="L193" s="4">
        <v>-3745877</v>
      </c>
      <c r="M193" s="4">
        <v>-3435719</v>
      </c>
      <c r="N193" s="4">
        <v>-3318784</v>
      </c>
      <c r="O193" s="4">
        <v>-3556874</v>
      </c>
      <c r="P193" s="4">
        <v>-3543487</v>
      </c>
      <c r="Q193" s="4">
        <v>-3170203</v>
      </c>
      <c r="R193" s="4">
        <f>AVERAGE(Table33[[#This Row],[Jan]:[Mar]])</f>
        <v>-3866072</v>
      </c>
      <c r="S193" s="4">
        <f>AVERAGE(Table33[[#This Row],[Apr]:[Jun]])</f>
        <v>-3430996.3333333335</v>
      </c>
      <c r="T193" s="4">
        <f>AVERAGE(Table33[[#This Row],[Jul]:[Sep]])</f>
        <v>-3500126.6666666665</v>
      </c>
      <c r="U193" s="4">
        <f>AVERAGE(Table33[[#This Row],[Oct]:[Dec]])</f>
        <v>-3423521.3333333335</v>
      </c>
      <c r="V193" s="4">
        <f>AVERAGE(Table33[[#This Row],[Jan]:[Jun]])</f>
        <v>-3648534.1666666665</v>
      </c>
      <c r="W193" s="4">
        <f>AVERAGE(Table33[[#This Row],[Jul]:[Dec]])</f>
        <v>-3461824</v>
      </c>
      <c r="X193" s="4">
        <f>AVERAGE(Table33[[#This Row],[Jan]:[Dec]])</f>
        <v>-3555179.0833333335</v>
      </c>
      <c r="Y193" s="4">
        <f>SUM(Table33[[#This Row],[Jan]:[Dec]])</f>
        <v>-42662149</v>
      </c>
    </row>
    <row r="194" spans="1:25" x14ac:dyDescent="0.25">
      <c r="A194" s="2" t="s">
        <v>23</v>
      </c>
      <c r="B194" s="2" t="s">
        <v>18</v>
      </c>
      <c r="C194" s="3" t="s">
        <v>19</v>
      </c>
      <c r="D194" s="3">
        <v>2019</v>
      </c>
      <c r="E194" s="2" t="s">
        <v>20</v>
      </c>
      <c r="F194" s="4">
        <v>-10410570</v>
      </c>
      <c r="G194" s="4">
        <v>-7492567</v>
      </c>
      <c r="H194" s="4">
        <v>-9830922</v>
      </c>
      <c r="I194" s="4">
        <v>-8236178</v>
      </c>
      <c r="J194" s="4">
        <v>-9111360</v>
      </c>
      <c r="K194" s="4">
        <v>-5732127</v>
      </c>
      <c r="L194" s="4">
        <v>-9582968</v>
      </c>
      <c r="M194" s="4">
        <v>-8080224</v>
      </c>
      <c r="N194" s="4">
        <v>-8219184</v>
      </c>
      <c r="O194" s="4">
        <v>-8720852</v>
      </c>
      <c r="P194" s="4">
        <v>-8289269</v>
      </c>
      <c r="Q194" s="4">
        <v>-7400943</v>
      </c>
      <c r="R194" s="4">
        <f>AVERAGE(Table33[[#This Row],[Jan]:[Mar]])</f>
        <v>-9244686.333333334</v>
      </c>
      <c r="S194" s="4">
        <f>AVERAGE(Table33[[#This Row],[Apr]:[Jun]])</f>
        <v>-7693221.666666667</v>
      </c>
      <c r="T194" s="4">
        <f>AVERAGE(Table33[[#This Row],[Jul]:[Sep]])</f>
        <v>-8627458.666666666</v>
      </c>
      <c r="U194" s="4">
        <f>AVERAGE(Table33[[#This Row],[Oct]:[Dec]])</f>
        <v>-8137021.333333333</v>
      </c>
      <c r="V194" s="4">
        <f>AVERAGE(Table33[[#This Row],[Jan]:[Jun]])</f>
        <v>-8468954</v>
      </c>
      <c r="W194" s="4">
        <f>AVERAGE(Table33[[#This Row],[Jul]:[Dec]])</f>
        <v>-8382240</v>
      </c>
      <c r="X194" s="4">
        <f>AVERAGE(Table33[[#This Row],[Jan]:[Dec]])</f>
        <v>-8425597</v>
      </c>
      <c r="Y194" s="4">
        <f>SUM(Table33[[#This Row],[Jan]:[Dec]])</f>
        <v>-101107164</v>
      </c>
    </row>
    <row r="195" spans="1:25" x14ac:dyDescent="0.25">
      <c r="A195" s="2" t="s">
        <v>24</v>
      </c>
      <c r="B195" s="2" t="s">
        <v>18</v>
      </c>
      <c r="C195" s="3" t="s">
        <v>19</v>
      </c>
      <c r="D195" s="3">
        <v>2019</v>
      </c>
      <c r="E195" s="2" t="s">
        <v>20</v>
      </c>
      <c r="F195" s="4">
        <v>-1013731</v>
      </c>
      <c r="G195" s="4">
        <v>-791949</v>
      </c>
      <c r="H195" s="4">
        <v>-1022834</v>
      </c>
      <c r="I195" s="4">
        <v>-918382</v>
      </c>
      <c r="J195" s="4">
        <v>-840954</v>
      </c>
      <c r="K195" s="4">
        <v>-561209</v>
      </c>
      <c r="L195" s="4">
        <v>-939529</v>
      </c>
      <c r="M195" s="4">
        <v>-768568</v>
      </c>
      <c r="N195" s="4">
        <v>-832059</v>
      </c>
      <c r="O195" s="4">
        <v>-975463</v>
      </c>
      <c r="P195" s="4">
        <v>-913816</v>
      </c>
      <c r="Q195" s="4">
        <v>-775184</v>
      </c>
      <c r="R195" s="4">
        <f>AVERAGE(Table33[[#This Row],[Jan]:[Mar]])</f>
        <v>-942838</v>
      </c>
      <c r="S195" s="4">
        <f>AVERAGE(Table33[[#This Row],[Apr]:[Jun]])</f>
        <v>-773515</v>
      </c>
      <c r="T195" s="4">
        <f>AVERAGE(Table33[[#This Row],[Jul]:[Sep]])</f>
        <v>-846718.66666666663</v>
      </c>
      <c r="U195" s="4">
        <f>AVERAGE(Table33[[#This Row],[Oct]:[Dec]])</f>
        <v>-888154.33333333337</v>
      </c>
      <c r="V195" s="4">
        <f>AVERAGE(Table33[[#This Row],[Jan]:[Jun]])</f>
        <v>-858176.5</v>
      </c>
      <c r="W195" s="4">
        <f>AVERAGE(Table33[[#This Row],[Jul]:[Dec]])</f>
        <v>-867436.5</v>
      </c>
      <c r="X195" s="4">
        <f>AVERAGE(Table33[[#This Row],[Jan]:[Dec]])</f>
        <v>-862806.5</v>
      </c>
      <c r="Y195" s="4">
        <f>SUM(Table33[[#This Row],[Jan]:[Dec]])</f>
        <v>-10353678</v>
      </c>
    </row>
    <row r="196" spans="1:25" x14ac:dyDescent="0.25">
      <c r="A196" s="2" t="s">
        <v>25</v>
      </c>
      <c r="B196" s="2" t="s">
        <v>18</v>
      </c>
      <c r="C196" s="3" t="s">
        <v>19</v>
      </c>
      <c r="D196" s="3">
        <v>2019</v>
      </c>
      <c r="E196" s="2" t="s">
        <v>20</v>
      </c>
      <c r="F196" s="4">
        <v>-4644817</v>
      </c>
      <c r="G196" s="4">
        <v>-3595006</v>
      </c>
      <c r="H196" s="4">
        <v>-3948370</v>
      </c>
      <c r="I196" s="4">
        <v>-3595290</v>
      </c>
      <c r="J196" s="4">
        <v>-3639614</v>
      </c>
      <c r="K196" s="4">
        <v>-2496842</v>
      </c>
      <c r="L196" s="4">
        <v>-3301698</v>
      </c>
      <c r="M196" s="4">
        <v>-3520724</v>
      </c>
      <c r="N196" s="4">
        <v>-2763529</v>
      </c>
      <c r="O196" s="4">
        <v>-4269633</v>
      </c>
      <c r="P196" s="4">
        <v>-3402942</v>
      </c>
      <c r="Q196" s="4">
        <v>-3029013</v>
      </c>
      <c r="R196" s="4">
        <f>AVERAGE(Table33[[#This Row],[Jan]:[Mar]])</f>
        <v>-4062731</v>
      </c>
      <c r="S196" s="4">
        <f>AVERAGE(Table33[[#This Row],[Apr]:[Jun]])</f>
        <v>-3243915.3333333335</v>
      </c>
      <c r="T196" s="4">
        <f>AVERAGE(Table33[[#This Row],[Jul]:[Sep]])</f>
        <v>-3195317</v>
      </c>
      <c r="U196" s="4">
        <f>AVERAGE(Table33[[#This Row],[Oct]:[Dec]])</f>
        <v>-3567196</v>
      </c>
      <c r="V196" s="4">
        <f>AVERAGE(Table33[[#This Row],[Jan]:[Jun]])</f>
        <v>-3653323.1666666665</v>
      </c>
      <c r="W196" s="4">
        <f>AVERAGE(Table33[[#This Row],[Jul]:[Dec]])</f>
        <v>-3381256.5</v>
      </c>
      <c r="X196" s="4">
        <f>AVERAGE(Table33[[#This Row],[Jan]:[Dec]])</f>
        <v>-3517289.8333333335</v>
      </c>
      <c r="Y196" s="4">
        <f>SUM(Table33[[#This Row],[Jan]:[Dec]])</f>
        <v>-42207478</v>
      </c>
    </row>
    <row r="197" spans="1:25" x14ac:dyDescent="0.25">
      <c r="A197" s="2" t="s">
        <v>26</v>
      </c>
      <c r="B197" s="2" t="s">
        <v>18</v>
      </c>
      <c r="C197" s="3" t="s">
        <v>19</v>
      </c>
      <c r="D197" s="3">
        <v>2019</v>
      </c>
      <c r="E197" s="2" t="s">
        <v>20</v>
      </c>
      <c r="F197" s="4">
        <v>-4979698</v>
      </c>
      <c r="G197" s="4">
        <v>-4435793</v>
      </c>
      <c r="H197" s="4">
        <v>-4778009</v>
      </c>
      <c r="I197" s="4">
        <v>-4754163</v>
      </c>
      <c r="J197" s="4">
        <v>-4664933</v>
      </c>
      <c r="K197" s="4">
        <v>-2931067</v>
      </c>
      <c r="L197" s="4">
        <v>-4639082</v>
      </c>
      <c r="M197" s="4">
        <v>-3992375</v>
      </c>
      <c r="N197" s="4">
        <v>-3635430</v>
      </c>
      <c r="O197" s="4">
        <v>-4790506</v>
      </c>
      <c r="P197" s="4">
        <v>-3919710</v>
      </c>
      <c r="Q197" s="4">
        <v>-3675104</v>
      </c>
      <c r="R197" s="4">
        <f>AVERAGE(Table33[[#This Row],[Jan]:[Mar]])</f>
        <v>-4731166.666666667</v>
      </c>
      <c r="S197" s="4">
        <f>AVERAGE(Table33[[#This Row],[Apr]:[Jun]])</f>
        <v>-4116721</v>
      </c>
      <c r="T197" s="4">
        <f>AVERAGE(Table33[[#This Row],[Jul]:[Sep]])</f>
        <v>-4088962.3333333335</v>
      </c>
      <c r="U197" s="4">
        <f>AVERAGE(Table33[[#This Row],[Oct]:[Dec]])</f>
        <v>-4128440</v>
      </c>
      <c r="V197" s="4">
        <f>AVERAGE(Table33[[#This Row],[Jan]:[Jun]])</f>
        <v>-4423943.833333333</v>
      </c>
      <c r="W197" s="4">
        <f>AVERAGE(Table33[[#This Row],[Jul]:[Dec]])</f>
        <v>-4108701.1666666665</v>
      </c>
      <c r="X197" s="4">
        <f>AVERAGE(Table33[[#This Row],[Jan]:[Dec]])</f>
        <v>-4266322.5</v>
      </c>
      <c r="Y197" s="4">
        <f>SUM(Table33[[#This Row],[Jan]:[Dec]])</f>
        <v>-51195870</v>
      </c>
    </row>
    <row r="198" spans="1:25" x14ac:dyDescent="0.25">
      <c r="A198" s="2" t="s">
        <v>27</v>
      </c>
      <c r="B198" s="2" t="s">
        <v>18</v>
      </c>
      <c r="C198" s="3" t="s">
        <v>19</v>
      </c>
      <c r="D198" s="3">
        <v>2019</v>
      </c>
      <c r="E198" s="2" t="s">
        <v>20</v>
      </c>
      <c r="F198" s="4">
        <v>-7407369</v>
      </c>
      <c r="G198" s="4">
        <v>-6226870</v>
      </c>
      <c r="H198" s="4">
        <v>-7033820</v>
      </c>
      <c r="I198" s="4">
        <v>-6283426</v>
      </c>
      <c r="J198" s="4">
        <v>-6682029</v>
      </c>
      <c r="K198" s="4">
        <v>-4138949</v>
      </c>
      <c r="L198" s="4">
        <v>-5590768</v>
      </c>
      <c r="M198" s="4">
        <v>-5268218</v>
      </c>
      <c r="N198" s="4">
        <v>-4841180</v>
      </c>
      <c r="O198" s="4">
        <v>-6750935</v>
      </c>
      <c r="P198" s="4">
        <v>-6303933</v>
      </c>
      <c r="Q198" s="4">
        <v>-5630389</v>
      </c>
      <c r="R198" s="4">
        <f>AVERAGE(Table33[[#This Row],[Jan]:[Mar]])</f>
        <v>-6889353</v>
      </c>
      <c r="S198" s="4">
        <f>AVERAGE(Table33[[#This Row],[Apr]:[Jun]])</f>
        <v>-5701468</v>
      </c>
      <c r="T198" s="4">
        <f>AVERAGE(Table33[[#This Row],[Jul]:[Sep]])</f>
        <v>-5233388.666666667</v>
      </c>
      <c r="U198" s="4">
        <f>AVERAGE(Table33[[#This Row],[Oct]:[Dec]])</f>
        <v>-6228419</v>
      </c>
      <c r="V198" s="4">
        <f>AVERAGE(Table33[[#This Row],[Jan]:[Jun]])</f>
        <v>-6295410.5</v>
      </c>
      <c r="W198" s="4">
        <f>AVERAGE(Table33[[#This Row],[Jul]:[Dec]])</f>
        <v>-5730903.833333333</v>
      </c>
      <c r="X198" s="4">
        <f>AVERAGE(Table33[[#This Row],[Jan]:[Dec]])</f>
        <v>-6013157.166666667</v>
      </c>
      <c r="Y198" s="4">
        <f>SUM(Table33[[#This Row],[Jan]:[Dec]])</f>
        <v>-72157886</v>
      </c>
    </row>
    <row r="199" spans="1:25" x14ac:dyDescent="0.25">
      <c r="A199" s="2" t="s">
        <v>28</v>
      </c>
      <c r="B199" s="2" t="s">
        <v>18</v>
      </c>
      <c r="C199" s="3" t="s">
        <v>19</v>
      </c>
      <c r="D199" s="3">
        <v>2019</v>
      </c>
      <c r="E199" s="2" t="s">
        <v>20</v>
      </c>
      <c r="F199" s="4">
        <v>-1956457</v>
      </c>
      <c r="G199" s="4">
        <v>-1720137</v>
      </c>
      <c r="H199" s="4">
        <v>-2128417</v>
      </c>
      <c r="I199" s="4">
        <v>-1672934</v>
      </c>
      <c r="J199" s="4">
        <v>-1630486</v>
      </c>
      <c r="K199" s="4">
        <v>-1155823</v>
      </c>
      <c r="L199" s="4">
        <v>-1933737</v>
      </c>
      <c r="M199" s="4">
        <v>-1641920</v>
      </c>
      <c r="N199" s="4">
        <v>-1480543</v>
      </c>
      <c r="O199" s="4">
        <v>-1809342</v>
      </c>
      <c r="P199" s="4">
        <v>-1570718</v>
      </c>
      <c r="Q199" s="4">
        <v>-1633705</v>
      </c>
      <c r="R199" s="4">
        <f>AVERAGE(Table33[[#This Row],[Jan]:[Mar]])</f>
        <v>-1935003.6666666667</v>
      </c>
      <c r="S199" s="4">
        <f>AVERAGE(Table33[[#This Row],[Apr]:[Jun]])</f>
        <v>-1486414.3333333333</v>
      </c>
      <c r="T199" s="4">
        <f>AVERAGE(Table33[[#This Row],[Jul]:[Sep]])</f>
        <v>-1685400</v>
      </c>
      <c r="U199" s="4">
        <f>AVERAGE(Table33[[#This Row],[Oct]:[Dec]])</f>
        <v>-1671255</v>
      </c>
      <c r="V199" s="4">
        <f>AVERAGE(Table33[[#This Row],[Jan]:[Jun]])</f>
        <v>-1710709</v>
      </c>
      <c r="W199" s="4">
        <f>AVERAGE(Table33[[#This Row],[Jul]:[Dec]])</f>
        <v>-1678327.5</v>
      </c>
      <c r="X199" s="4">
        <f>AVERAGE(Table33[[#This Row],[Jan]:[Dec]])</f>
        <v>-1694518.25</v>
      </c>
      <c r="Y199" s="4">
        <f>SUM(Table33[[#This Row],[Jan]:[Dec]])</f>
        <v>-20334219</v>
      </c>
    </row>
    <row r="200" spans="1:25" x14ac:dyDescent="0.25">
      <c r="A200" s="2" t="s">
        <v>17</v>
      </c>
      <c r="B200" s="2" t="s">
        <v>29</v>
      </c>
      <c r="C200" s="3" t="s">
        <v>19</v>
      </c>
      <c r="D200" s="3">
        <v>2019</v>
      </c>
      <c r="E200" s="2" t="s">
        <v>20</v>
      </c>
      <c r="F200" s="4">
        <v>20663670.5</v>
      </c>
      <c r="G200" s="4">
        <v>20950070.400000002</v>
      </c>
      <c r="H200" s="4">
        <v>25680201.899999999</v>
      </c>
      <c r="I200" s="4">
        <v>22993932</v>
      </c>
      <c r="J200" s="4">
        <v>16771401.57</v>
      </c>
      <c r="K200" s="4">
        <v>14537190.200000001</v>
      </c>
      <c r="L200" s="4">
        <v>22311821.560000002</v>
      </c>
      <c r="M200" s="4">
        <v>15775784.639999999</v>
      </c>
      <c r="N200" s="4">
        <v>15442950.49</v>
      </c>
      <c r="O200" s="4">
        <v>18093571.02</v>
      </c>
      <c r="P200" s="4">
        <v>16933143.260000002</v>
      </c>
      <c r="Q200" s="4">
        <v>14693275.59</v>
      </c>
      <c r="R200" s="4">
        <f>AVERAGE(Table33[[#This Row],[Jan]:[Mar]])</f>
        <v>22431314.266666669</v>
      </c>
      <c r="S200" s="4">
        <f>AVERAGE(Table33[[#This Row],[Apr]:[Jun]])</f>
        <v>18100841.256666668</v>
      </c>
      <c r="T200" s="4">
        <f>AVERAGE(Table33[[#This Row],[Jul]:[Sep]])</f>
        <v>17843518.896666668</v>
      </c>
      <c r="U200" s="4">
        <f>AVERAGE(Table33[[#This Row],[Oct]:[Dec]])</f>
        <v>16573329.956666669</v>
      </c>
      <c r="V200" s="4">
        <f>AVERAGE(Table33[[#This Row],[Jan]:[Jun]])</f>
        <v>20266077.761666667</v>
      </c>
      <c r="W200" s="4">
        <f>AVERAGE(Table33[[#This Row],[Jul]:[Dec]])</f>
        <v>17208424.42666667</v>
      </c>
      <c r="X200" s="4">
        <f>AVERAGE(Table33[[#This Row],[Jan]:[Dec]])</f>
        <v>18737251.094166666</v>
      </c>
      <c r="Y200" s="4">
        <f>SUM(Table33[[#This Row],[Jan]:[Dec]])</f>
        <v>224847013.13</v>
      </c>
    </row>
    <row r="201" spans="1:25" x14ac:dyDescent="0.25">
      <c r="A201" s="2" t="s">
        <v>21</v>
      </c>
      <c r="B201" s="2" t="s">
        <v>29</v>
      </c>
      <c r="C201" s="3" t="s">
        <v>19</v>
      </c>
      <c r="D201" s="3">
        <v>2019</v>
      </c>
      <c r="E201" s="2" t="s">
        <v>20</v>
      </c>
      <c r="F201" s="4">
        <v>-8508915</v>
      </c>
      <c r="G201" s="4">
        <v>-10304746</v>
      </c>
      <c r="H201" s="4">
        <v>-12517373</v>
      </c>
      <c r="I201" s="4">
        <v>-9859051</v>
      </c>
      <c r="J201" s="4">
        <v>-6865712</v>
      </c>
      <c r="K201" s="4">
        <v>-6772562</v>
      </c>
      <c r="L201" s="4">
        <v>-8950825</v>
      </c>
      <c r="M201" s="4">
        <v>-7590684</v>
      </c>
      <c r="N201" s="4">
        <v>-7132203</v>
      </c>
      <c r="O201" s="4">
        <v>-7942616</v>
      </c>
      <c r="P201" s="4">
        <v>-7868673</v>
      </c>
      <c r="Q201" s="4">
        <v>-6027183</v>
      </c>
      <c r="R201" s="4">
        <f>AVERAGE(Table33[[#This Row],[Jan]:[Mar]])</f>
        <v>-10443678</v>
      </c>
      <c r="S201" s="4">
        <f>AVERAGE(Table33[[#This Row],[Apr]:[Jun]])</f>
        <v>-7832441.666666667</v>
      </c>
      <c r="T201" s="4">
        <f>AVERAGE(Table33[[#This Row],[Jul]:[Sep]])</f>
        <v>-7891237.333333333</v>
      </c>
      <c r="U201" s="4">
        <f>AVERAGE(Table33[[#This Row],[Oct]:[Dec]])</f>
        <v>-7279490.666666667</v>
      </c>
      <c r="V201" s="4">
        <f>AVERAGE(Table33[[#This Row],[Jan]:[Jun]])</f>
        <v>-9138059.833333334</v>
      </c>
      <c r="W201" s="4">
        <f>AVERAGE(Table33[[#This Row],[Jul]:[Dec]])</f>
        <v>-7585364</v>
      </c>
      <c r="X201" s="4">
        <f>AVERAGE(Table33[[#This Row],[Jan]:[Dec]])</f>
        <v>-8361711.916666667</v>
      </c>
      <c r="Y201" s="4">
        <f>SUM(Table33[[#This Row],[Jan]:[Dec]])</f>
        <v>-100340543</v>
      </c>
    </row>
    <row r="202" spans="1:25" x14ac:dyDescent="0.25">
      <c r="A202" s="2" t="s">
        <v>22</v>
      </c>
      <c r="B202" s="2" t="s">
        <v>29</v>
      </c>
      <c r="C202" s="3" t="s">
        <v>19</v>
      </c>
      <c r="D202" s="3">
        <v>2019</v>
      </c>
      <c r="E202" s="2" t="s">
        <v>20</v>
      </c>
      <c r="F202" s="4">
        <v>-907552</v>
      </c>
      <c r="G202" s="4">
        <v>-996432</v>
      </c>
      <c r="H202" s="4">
        <v>-1050172</v>
      </c>
      <c r="I202" s="4">
        <v>-1007411</v>
      </c>
      <c r="J202" s="4">
        <v>-685653</v>
      </c>
      <c r="K202" s="4">
        <v>-720826</v>
      </c>
      <c r="L202" s="4">
        <v>-924673</v>
      </c>
      <c r="M202" s="4">
        <v>-770345</v>
      </c>
      <c r="N202" s="4">
        <v>-734261</v>
      </c>
      <c r="O202" s="4">
        <v>-899147</v>
      </c>
      <c r="P202" s="4">
        <v>-808478</v>
      </c>
      <c r="Q202" s="4">
        <v>-706131</v>
      </c>
      <c r="R202" s="4">
        <f>AVERAGE(Table33[[#This Row],[Jan]:[Mar]])</f>
        <v>-984718.66666666663</v>
      </c>
      <c r="S202" s="4">
        <f>AVERAGE(Table33[[#This Row],[Apr]:[Jun]])</f>
        <v>-804630</v>
      </c>
      <c r="T202" s="4">
        <f>AVERAGE(Table33[[#This Row],[Jul]:[Sep]])</f>
        <v>-809759.66666666663</v>
      </c>
      <c r="U202" s="4">
        <f>AVERAGE(Table33[[#This Row],[Oct]:[Dec]])</f>
        <v>-804585.33333333337</v>
      </c>
      <c r="V202" s="4">
        <f>AVERAGE(Table33[[#This Row],[Jan]:[Jun]])</f>
        <v>-894674.33333333337</v>
      </c>
      <c r="W202" s="4">
        <f>AVERAGE(Table33[[#This Row],[Jul]:[Dec]])</f>
        <v>-807172.5</v>
      </c>
      <c r="X202" s="4">
        <f>AVERAGE(Table33[[#This Row],[Jan]:[Dec]])</f>
        <v>-850923.41666666663</v>
      </c>
      <c r="Y202" s="4">
        <f>SUM(Table33[[#This Row],[Jan]:[Dec]])</f>
        <v>-10211081</v>
      </c>
    </row>
    <row r="203" spans="1:25" x14ac:dyDescent="0.25">
      <c r="A203" s="2" t="s">
        <v>23</v>
      </c>
      <c r="B203" s="2" t="s">
        <v>29</v>
      </c>
      <c r="C203" s="3" t="s">
        <v>19</v>
      </c>
      <c r="D203" s="3">
        <v>2019</v>
      </c>
      <c r="E203" s="2" t="s">
        <v>20</v>
      </c>
      <c r="F203" s="4">
        <v>-2448583</v>
      </c>
      <c r="G203" s="4">
        <v>-2391536</v>
      </c>
      <c r="H203" s="4">
        <v>-2851891</v>
      </c>
      <c r="I203" s="4">
        <v>-2338942</v>
      </c>
      <c r="J203" s="4">
        <v>-1988754</v>
      </c>
      <c r="K203" s="4">
        <v>-1512300</v>
      </c>
      <c r="L203" s="4">
        <v>-2373330</v>
      </c>
      <c r="M203" s="4">
        <v>-1709943</v>
      </c>
      <c r="N203" s="4">
        <v>-1561720</v>
      </c>
      <c r="O203" s="4">
        <v>-2224218</v>
      </c>
      <c r="P203" s="4">
        <v>-2066473</v>
      </c>
      <c r="Q203" s="4">
        <v>-1477534</v>
      </c>
      <c r="R203" s="4">
        <f>AVERAGE(Table33[[#This Row],[Jan]:[Mar]])</f>
        <v>-2564003.3333333335</v>
      </c>
      <c r="S203" s="4">
        <f>AVERAGE(Table33[[#This Row],[Apr]:[Jun]])</f>
        <v>-1946665.3333333333</v>
      </c>
      <c r="T203" s="4">
        <f>AVERAGE(Table33[[#This Row],[Jul]:[Sep]])</f>
        <v>-1881664.3333333333</v>
      </c>
      <c r="U203" s="4">
        <f>AVERAGE(Table33[[#This Row],[Oct]:[Dec]])</f>
        <v>-1922741.6666666667</v>
      </c>
      <c r="V203" s="4">
        <f>AVERAGE(Table33[[#This Row],[Jan]:[Jun]])</f>
        <v>-2255334.3333333335</v>
      </c>
      <c r="W203" s="4">
        <f>AVERAGE(Table33[[#This Row],[Jul]:[Dec]])</f>
        <v>-1902203</v>
      </c>
      <c r="X203" s="4">
        <f>AVERAGE(Table33[[#This Row],[Jan]:[Dec]])</f>
        <v>-2078768.6666666667</v>
      </c>
      <c r="Y203" s="4">
        <f>SUM(Table33[[#This Row],[Jan]:[Dec]])</f>
        <v>-24945224</v>
      </c>
    </row>
    <row r="204" spans="1:25" x14ac:dyDescent="0.25">
      <c r="A204" s="2" t="s">
        <v>24</v>
      </c>
      <c r="B204" s="2" t="s">
        <v>29</v>
      </c>
      <c r="C204" s="3" t="s">
        <v>19</v>
      </c>
      <c r="D204" s="3">
        <v>2019</v>
      </c>
      <c r="E204" s="2" t="s">
        <v>20</v>
      </c>
      <c r="F204" s="4">
        <v>-232296</v>
      </c>
      <c r="G204" s="4">
        <v>-221176</v>
      </c>
      <c r="H204" s="4">
        <v>-259024</v>
      </c>
      <c r="I204" s="4">
        <v>-239313</v>
      </c>
      <c r="J204" s="4">
        <v>-173459</v>
      </c>
      <c r="K204" s="4">
        <v>-145469</v>
      </c>
      <c r="L204" s="4">
        <v>-276387</v>
      </c>
      <c r="M204" s="4">
        <v>-181197</v>
      </c>
      <c r="N204" s="4">
        <v>-167260</v>
      </c>
      <c r="O204" s="4">
        <v>-199198</v>
      </c>
      <c r="P204" s="4">
        <v>-173160</v>
      </c>
      <c r="Q204" s="4">
        <v>-156797</v>
      </c>
      <c r="R204" s="4">
        <f>AVERAGE(Table33[[#This Row],[Jan]:[Mar]])</f>
        <v>-237498.66666666666</v>
      </c>
      <c r="S204" s="4">
        <f>AVERAGE(Table33[[#This Row],[Apr]:[Jun]])</f>
        <v>-186080.33333333334</v>
      </c>
      <c r="T204" s="4">
        <f>AVERAGE(Table33[[#This Row],[Jul]:[Sep]])</f>
        <v>-208281.33333333334</v>
      </c>
      <c r="U204" s="4">
        <f>AVERAGE(Table33[[#This Row],[Oct]:[Dec]])</f>
        <v>-176385</v>
      </c>
      <c r="V204" s="4">
        <f>AVERAGE(Table33[[#This Row],[Jan]:[Jun]])</f>
        <v>-211789.5</v>
      </c>
      <c r="W204" s="4">
        <f>AVERAGE(Table33[[#This Row],[Jul]:[Dec]])</f>
        <v>-192333.16666666666</v>
      </c>
      <c r="X204" s="4">
        <f>AVERAGE(Table33[[#This Row],[Jan]:[Dec]])</f>
        <v>-202061.33333333334</v>
      </c>
      <c r="Y204" s="4">
        <f>SUM(Table33[[#This Row],[Jan]:[Dec]])</f>
        <v>-2424736</v>
      </c>
    </row>
    <row r="205" spans="1:25" x14ac:dyDescent="0.25">
      <c r="A205" s="2" t="s">
        <v>25</v>
      </c>
      <c r="B205" s="2" t="s">
        <v>29</v>
      </c>
      <c r="C205" s="3" t="s">
        <v>19</v>
      </c>
      <c r="D205" s="3">
        <v>2019</v>
      </c>
      <c r="E205" s="2" t="s">
        <v>20</v>
      </c>
      <c r="F205" s="4">
        <v>-896638</v>
      </c>
      <c r="G205" s="4">
        <v>-945985</v>
      </c>
      <c r="H205" s="4">
        <v>-1072491</v>
      </c>
      <c r="I205" s="4">
        <v>-1138580</v>
      </c>
      <c r="J205" s="4">
        <v>-765907</v>
      </c>
      <c r="K205" s="4">
        <v>-590365</v>
      </c>
      <c r="L205" s="4">
        <v>-926585</v>
      </c>
      <c r="M205" s="4">
        <v>-715140</v>
      </c>
      <c r="N205" s="4">
        <v>-691264</v>
      </c>
      <c r="O205" s="4">
        <v>-778336</v>
      </c>
      <c r="P205" s="4">
        <v>-702619</v>
      </c>
      <c r="Q205" s="4">
        <v>-644524</v>
      </c>
      <c r="R205" s="4">
        <f>AVERAGE(Table33[[#This Row],[Jan]:[Mar]])</f>
        <v>-971704.66666666663</v>
      </c>
      <c r="S205" s="4">
        <f>AVERAGE(Table33[[#This Row],[Apr]:[Jun]])</f>
        <v>-831617.33333333337</v>
      </c>
      <c r="T205" s="4">
        <f>AVERAGE(Table33[[#This Row],[Jul]:[Sep]])</f>
        <v>-777663</v>
      </c>
      <c r="U205" s="4">
        <f>AVERAGE(Table33[[#This Row],[Oct]:[Dec]])</f>
        <v>-708493</v>
      </c>
      <c r="V205" s="4">
        <f>AVERAGE(Table33[[#This Row],[Jan]:[Jun]])</f>
        <v>-901661</v>
      </c>
      <c r="W205" s="4">
        <f>AVERAGE(Table33[[#This Row],[Jul]:[Dec]])</f>
        <v>-743078</v>
      </c>
      <c r="X205" s="4">
        <f>AVERAGE(Table33[[#This Row],[Jan]:[Dec]])</f>
        <v>-822369.5</v>
      </c>
      <c r="Y205" s="4">
        <f>SUM(Table33[[#This Row],[Jan]:[Dec]])</f>
        <v>-9868434</v>
      </c>
    </row>
    <row r="206" spans="1:25" x14ac:dyDescent="0.25">
      <c r="A206" s="2" t="s">
        <v>26</v>
      </c>
      <c r="B206" s="2" t="s">
        <v>29</v>
      </c>
      <c r="C206" s="3" t="s">
        <v>19</v>
      </c>
      <c r="D206" s="3">
        <v>2019</v>
      </c>
      <c r="E206" s="2" t="s">
        <v>20</v>
      </c>
      <c r="F206" s="4">
        <v>-1036658</v>
      </c>
      <c r="G206" s="4">
        <v>-1191081</v>
      </c>
      <c r="H206" s="4">
        <v>-1453675</v>
      </c>
      <c r="I206" s="4">
        <v>-1419262</v>
      </c>
      <c r="J206" s="4">
        <v>-938782</v>
      </c>
      <c r="K206" s="4">
        <v>-763861</v>
      </c>
      <c r="L206" s="4">
        <v>-1141341</v>
      </c>
      <c r="M206" s="4">
        <v>-909348</v>
      </c>
      <c r="N206" s="4">
        <v>-801672</v>
      </c>
      <c r="O206" s="4">
        <v>-1077622</v>
      </c>
      <c r="P206" s="4">
        <v>-899513</v>
      </c>
      <c r="Q206" s="4">
        <v>-770599</v>
      </c>
      <c r="R206" s="4">
        <f>AVERAGE(Table33[[#This Row],[Jan]:[Mar]])</f>
        <v>-1227138</v>
      </c>
      <c r="S206" s="4">
        <f>AVERAGE(Table33[[#This Row],[Apr]:[Jun]])</f>
        <v>-1040635</v>
      </c>
      <c r="T206" s="4">
        <f>AVERAGE(Table33[[#This Row],[Jul]:[Sep]])</f>
        <v>-950787</v>
      </c>
      <c r="U206" s="4">
        <f>AVERAGE(Table33[[#This Row],[Oct]:[Dec]])</f>
        <v>-915911.33333333337</v>
      </c>
      <c r="V206" s="4">
        <f>AVERAGE(Table33[[#This Row],[Jan]:[Jun]])</f>
        <v>-1133886.5</v>
      </c>
      <c r="W206" s="4">
        <f>AVERAGE(Table33[[#This Row],[Jul]:[Dec]])</f>
        <v>-933349.16666666663</v>
      </c>
      <c r="X206" s="4">
        <f>AVERAGE(Table33[[#This Row],[Jan]:[Dec]])</f>
        <v>-1033617.8333333334</v>
      </c>
      <c r="Y206" s="4">
        <f>SUM(Table33[[#This Row],[Jan]:[Dec]])</f>
        <v>-12403414</v>
      </c>
    </row>
    <row r="207" spans="1:25" x14ac:dyDescent="0.25">
      <c r="A207" s="2" t="s">
        <v>27</v>
      </c>
      <c r="B207" s="2" t="s">
        <v>29</v>
      </c>
      <c r="C207" s="3" t="s">
        <v>19</v>
      </c>
      <c r="D207" s="3">
        <v>2019</v>
      </c>
      <c r="E207" s="2" t="s">
        <v>20</v>
      </c>
      <c r="F207" s="4">
        <v>-1662699</v>
      </c>
      <c r="G207" s="4">
        <v>-1508105</v>
      </c>
      <c r="H207" s="4">
        <v>-2020361</v>
      </c>
      <c r="I207" s="4">
        <v>-1703999</v>
      </c>
      <c r="J207" s="4">
        <v>-1422906</v>
      </c>
      <c r="K207" s="4">
        <v>-1092346</v>
      </c>
      <c r="L207" s="4">
        <v>-1924272</v>
      </c>
      <c r="M207" s="4">
        <v>-1220195</v>
      </c>
      <c r="N207" s="4">
        <v>-1122540</v>
      </c>
      <c r="O207" s="4">
        <v>-1320824</v>
      </c>
      <c r="P207" s="4">
        <v>-1254355</v>
      </c>
      <c r="Q207" s="4">
        <v>-1248757</v>
      </c>
      <c r="R207" s="4">
        <f>AVERAGE(Table33[[#This Row],[Jan]:[Mar]])</f>
        <v>-1730388.3333333333</v>
      </c>
      <c r="S207" s="4">
        <f>AVERAGE(Table33[[#This Row],[Apr]:[Jun]])</f>
        <v>-1406417</v>
      </c>
      <c r="T207" s="4">
        <f>AVERAGE(Table33[[#This Row],[Jul]:[Sep]])</f>
        <v>-1422335.6666666667</v>
      </c>
      <c r="U207" s="4">
        <f>AVERAGE(Table33[[#This Row],[Oct]:[Dec]])</f>
        <v>-1274645.3333333333</v>
      </c>
      <c r="V207" s="4">
        <f>AVERAGE(Table33[[#This Row],[Jan]:[Jun]])</f>
        <v>-1568402.6666666667</v>
      </c>
      <c r="W207" s="4">
        <f>AVERAGE(Table33[[#This Row],[Jul]:[Dec]])</f>
        <v>-1348490.5</v>
      </c>
      <c r="X207" s="4">
        <f>AVERAGE(Table33[[#This Row],[Jan]:[Dec]])</f>
        <v>-1458446.5833333333</v>
      </c>
      <c r="Y207" s="4">
        <f>SUM(Table33[[#This Row],[Jan]:[Dec]])</f>
        <v>-17501359</v>
      </c>
    </row>
    <row r="208" spans="1:25" x14ac:dyDescent="0.25">
      <c r="A208" s="2" t="s">
        <v>28</v>
      </c>
      <c r="B208" s="2" t="s">
        <v>29</v>
      </c>
      <c r="C208" s="3" t="s">
        <v>19</v>
      </c>
      <c r="D208" s="3">
        <v>2019</v>
      </c>
      <c r="E208" s="2" t="s">
        <v>20</v>
      </c>
      <c r="F208" s="4">
        <v>-474519</v>
      </c>
      <c r="G208" s="4">
        <v>-436767</v>
      </c>
      <c r="H208" s="4">
        <v>-574482</v>
      </c>
      <c r="I208" s="4">
        <v>-464102</v>
      </c>
      <c r="J208" s="4">
        <v>-383468</v>
      </c>
      <c r="K208" s="4">
        <v>-313859</v>
      </c>
      <c r="L208" s="4">
        <v>-475888</v>
      </c>
      <c r="M208" s="4">
        <v>-366084</v>
      </c>
      <c r="N208" s="4">
        <v>-329879</v>
      </c>
      <c r="O208" s="4">
        <v>-442129</v>
      </c>
      <c r="P208" s="4">
        <v>-387635</v>
      </c>
      <c r="Q208" s="4">
        <v>-358088</v>
      </c>
      <c r="R208" s="4">
        <f>AVERAGE(Table33[[#This Row],[Jan]:[Mar]])</f>
        <v>-495256</v>
      </c>
      <c r="S208" s="4">
        <f>AVERAGE(Table33[[#This Row],[Apr]:[Jun]])</f>
        <v>-387143</v>
      </c>
      <c r="T208" s="4">
        <f>AVERAGE(Table33[[#This Row],[Jul]:[Sep]])</f>
        <v>-390617</v>
      </c>
      <c r="U208" s="4">
        <f>AVERAGE(Table33[[#This Row],[Oct]:[Dec]])</f>
        <v>-395950.66666666669</v>
      </c>
      <c r="V208" s="4">
        <f>AVERAGE(Table33[[#This Row],[Jan]:[Jun]])</f>
        <v>-441199.5</v>
      </c>
      <c r="W208" s="4">
        <f>AVERAGE(Table33[[#This Row],[Jul]:[Dec]])</f>
        <v>-393283.83333333331</v>
      </c>
      <c r="X208" s="4">
        <f>AVERAGE(Table33[[#This Row],[Jan]:[Dec]])</f>
        <v>-417241.66666666669</v>
      </c>
      <c r="Y208" s="4">
        <f>SUM(Table33[[#This Row],[Jan]:[Dec]])</f>
        <v>-5006900</v>
      </c>
    </row>
    <row r="209" spans="1:25" x14ac:dyDescent="0.25">
      <c r="A209" s="2" t="s">
        <v>17</v>
      </c>
      <c r="B209" s="2" t="s">
        <v>30</v>
      </c>
      <c r="C209" s="3" t="s">
        <v>19</v>
      </c>
      <c r="D209" s="3">
        <v>2019</v>
      </c>
      <c r="E209" s="2" t="s">
        <v>20</v>
      </c>
      <c r="F209" s="4">
        <v>34752536.75</v>
      </c>
      <c r="G209" s="4">
        <v>24691154.400000002</v>
      </c>
      <c r="H209" s="4">
        <v>25680201.899999999</v>
      </c>
      <c r="I209" s="4">
        <v>26826254</v>
      </c>
      <c r="J209" s="4">
        <v>27952335.949999999</v>
      </c>
      <c r="K209" s="4">
        <v>21246662.600000001</v>
      </c>
      <c r="L209" s="4">
        <v>26296075.41</v>
      </c>
      <c r="M209" s="4">
        <v>23288063.039999999</v>
      </c>
      <c r="N209" s="4">
        <v>24843007.309999999</v>
      </c>
      <c r="O209" s="4">
        <v>31017550.32</v>
      </c>
      <c r="P209" s="4">
        <v>23090649.899999999</v>
      </c>
      <c r="Q209" s="4">
        <v>22389753.280000001</v>
      </c>
      <c r="R209" s="4">
        <f>AVERAGE(Table33[[#This Row],[Jan]:[Mar]])</f>
        <v>28374631.016666669</v>
      </c>
      <c r="S209" s="4">
        <f>AVERAGE(Table33[[#This Row],[Apr]:[Jun]])</f>
        <v>25341750.850000005</v>
      </c>
      <c r="T209" s="4">
        <f>AVERAGE(Table33[[#This Row],[Jul]:[Sep]])</f>
        <v>24809048.58666667</v>
      </c>
      <c r="U209" s="4">
        <f>AVERAGE(Table33[[#This Row],[Oct]:[Dec]])</f>
        <v>25499317.833333332</v>
      </c>
      <c r="V209" s="4">
        <f>AVERAGE(Table33[[#This Row],[Jan]:[Jun]])</f>
        <v>26858190.933333334</v>
      </c>
      <c r="W209" s="4">
        <f>AVERAGE(Table33[[#This Row],[Jul]:[Dec]])</f>
        <v>25154183.210000005</v>
      </c>
      <c r="X209" s="4">
        <f>AVERAGE(Table33[[#This Row],[Jan]:[Dec]])</f>
        <v>26006187.071666669</v>
      </c>
      <c r="Y209" s="4">
        <f>SUM(Table33[[#This Row],[Jan]:[Dec]])</f>
        <v>312074244.86000001</v>
      </c>
    </row>
    <row r="210" spans="1:25" x14ac:dyDescent="0.25">
      <c r="A210" s="2" t="s">
        <v>21</v>
      </c>
      <c r="B210" s="2" t="s">
        <v>30</v>
      </c>
      <c r="C210" s="3" t="s">
        <v>19</v>
      </c>
      <c r="D210" s="3">
        <v>2019</v>
      </c>
      <c r="E210" s="2" t="s">
        <v>20</v>
      </c>
      <c r="F210" s="4">
        <v>-14132859</v>
      </c>
      <c r="G210" s="4">
        <v>-11727435</v>
      </c>
      <c r="H210" s="4">
        <v>-12222578</v>
      </c>
      <c r="I210" s="4">
        <v>-13093645</v>
      </c>
      <c r="J210" s="4">
        <v>-11370112</v>
      </c>
      <c r="K210" s="4">
        <v>-9026733</v>
      </c>
      <c r="L210" s="4">
        <v>-12160565</v>
      </c>
      <c r="M210" s="4">
        <v>-10002285</v>
      </c>
      <c r="N210" s="4">
        <v>-11921132</v>
      </c>
      <c r="O210" s="4">
        <v>-14296442</v>
      </c>
      <c r="P210" s="4">
        <v>-9686848</v>
      </c>
      <c r="Q210" s="4">
        <v>-9711164</v>
      </c>
      <c r="R210" s="4">
        <f>AVERAGE(Table33[[#This Row],[Jan]:[Mar]])</f>
        <v>-12694290.666666666</v>
      </c>
      <c r="S210" s="4">
        <f>AVERAGE(Table33[[#This Row],[Apr]:[Jun]])</f>
        <v>-11163496.666666666</v>
      </c>
      <c r="T210" s="4">
        <f>AVERAGE(Table33[[#This Row],[Jul]:[Sep]])</f>
        <v>-11361327.333333334</v>
      </c>
      <c r="U210" s="4">
        <f>AVERAGE(Table33[[#This Row],[Oct]:[Dec]])</f>
        <v>-11231484.666666666</v>
      </c>
      <c r="V210" s="4">
        <f>AVERAGE(Table33[[#This Row],[Jan]:[Jun]])</f>
        <v>-11928893.666666666</v>
      </c>
      <c r="W210" s="4">
        <f>AVERAGE(Table33[[#This Row],[Jul]:[Dec]])</f>
        <v>-11296406</v>
      </c>
      <c r="X210" s="4">
        <f>AVERAGE(Table33[[#This Row],[Jan]:[Dec]])</f>
        <v>-11612649.833333334</v>
      </c>
      <c r="Y210" s="4">
        <f>SUM(Table33[[#This Row],[Jan]:[Dec]])</f>
        <v>-139351798</v>
      </c>
    </row>
    <row r="211" spans="1:25" x14ac:dyDescent="0.25">
      <c r="A211" s="2" t="s">
        <v>22</v>
      </c>
      <c r="B211" s="2" t="s">
        <v>30</v>
      </c>
      <c r="C211" s="3" t="s">
        <v>19</v>
      </c>
      <c r="D211" s="3">
        <v>2019</v>
      </c>
      <c r="E211" s="2" t="s">
        <v>20</v>
      </c>
      <c r="F211" s="4">
        <v>-1463871</v>
      </c>
      <c r="G211" s="4">
        <v>-1024242</v>
      </c>
      <c r="H211" s="4">
        <v>-1101040</v>
      </c>
      <c r="I211" s="4">
        <v>-1272176</v>
      </c>
      <c r="J211" s="4">
        <v>-1358858</v>
      </c>
      <c r="K211" s="4">
        <v>-1043087</v>
      </c>
      <c r="L211" s="4">
        <v>-1221437</v>
      </c>
      <c r="M211" s="4">
        <v>-1026974</v>
      </c>
      <c r="N211" s="4">
        <v>-1116490</v>
      </c>
      <c r="O211" s="4">
        <v>-1526346</v>
      </c>
      <c r="P211" s="4">
        <v>-982952</v>
      </c>
      <c r="Q211" s="4">
        <v>-906448</v>
      </c>
      <c r="R211" s="4">
        <f>AVERAGE(Table33[[#This Row],[Jan]:[Mar]])</f>
        <v>-1196384.3333333333</v>
      </c>
      <c r="S211" s="4">
        <f>AVERAGE(Table33[[#This Row],[Apr]:[Jun]])</f>
        <v>-1224707</v>
      </c>
      <c r="T211" s="4">
        <f>AVERAGE(Table33[[#This Row],[Jul]:[Sep]])</f>
        <v>-1121633.6666666667</v>
      </c>
      <c r="U211" s="4">
        <f>AVERAGE(Table33[[#This Row],[Oct]:[Dec]])</f>
        <v>-1138582</v>
      </c>
      <c r="V211" s="4">
        <f>AVERAGE(Table33[[#This Row],[Jan]:[Jun]])</f>
        <v>-1210545.6666666667</v>
      </c>
      <c r="W211" s="4">
        <f>AVERAGE(Table33[[#This Row],[Jul]:[Dec]])</f>
        <v>-1130107.8333333333</v>
      </c>
      <c r="X211" s="4">
        <f>AVERAGE(Table33[[#This Row],[Jan]:[Dec]])</f>
        <v>-1170326.75</v>
      </c>
      <c r="Y211" s="4">
        <f>SUM(Table33[[#This Row],[Jan]:[Dec]])</f>
        <v>-14043921</v>
      </c>
    </row>
    <row r="212" spans="1:25" x14ac:dyDescent="0.25">
      <c r="A212" s="2" t="s">
        <v>23</v>
      </c>
      <c r="B212" s="2" t="s">
        <v>30</v>
      </c>
      <c r="C212" s="3" t="s">
        <v>19</v>
      </c>
      <c r="D212" s="3">
        <v>2019</v>
      </c>
      <c r="E212" s="2" t="s">
        <v>20</v>
      </c>
      <c r="F212" s="4">
        <v>-4043986</v>
      </c>
      <c r="G212" s="4">
        <v>-3022354</v>
      </c>
      <c r="H212" s="4">
        <v>-2798525</v>
      </c>
      <c r="I212" s="4">
        <v>-3154983</v>
      </c>
      <c r="J212" s="4">
        <v>-3444409</v>
      </c>
      <c r="K212" s="4">
        <v>-2213428</v>
      </c>
      <c r="L212" s="4">
        <v>-2708520</v>
      </c>
      <c r="M212" s="4">
        <v>-2339885</v>
      </c>
      <c r="N212" s="4">
        <v>-2643065</v>
      </c>
      <c r="O212" s="4">
        <v>-3522777</v>
      </c>
      <c r="P212" s="4">
        <v>-2616321</v>
      </c>
      <c r="Q212" s="4">
        <v>-2740005</v>
      </c>
      <c r="R212" s="4">
        <f>AVERAGE(Table33[[#This Row],[Jan]:[Mar]])</f>
        <v>-3288288.3333333335</v>
      </c>
      <c r="S212" s="4">
        <f>AVERAGE(Table33[[#This Row],[Apr]:[Jun]])</f>
        <v>-2937606.6666666665</v>
      </c>
      <c r="T212" s="4">
        <f>AVERAGE(Table33[[#This Row],[Jul]:[Sep]])</f>
        <v>-2563823.3333333335</v>
      </c>
      <c r="U212" s="4">
        <f>AVERAGE(Table33[[#This Row],[Oct]:[Dec]])</f>
        <v>-2959701</v>
      </c>
      <c r="V212" s="4">
        <f>AVERAGE(Table33[[#This Row],[Jan]:[Jun]])</f>
        <v>-3112947.5</v>
      </c>
      <c r="W212" s="4">
        <f>AVERAGE(Table33[[#This Row],[Jul]:[Dec]])</f>
        <v>-2761762.1666666665</v>
      </c>
      <c r="X212" s="4">
        <f>AVERAGE(Table33[[#This Row],[Jan]:[Dec]])</f>
        <v>-2937354.8333333335</v>
      </c>
      <c r="Y212" s="4">
        <f>SUM(Table33[[#This Row],[Jan]:[Dec]])</f>
        <v>-35248258</v>
      </c>
    </row>
    <row r="213" spans="1:25" x14ac:dyDescent="0.25">
      <c r="A213" s="2" t="s">
        <v>24</v>
      </c>
      <c r="B213" s="2" t="s">
        <v>30</v>
      </c>
      <c r="C213" s="3" t="s">
        <v>19</v>
      </c>
      <c r="D213" s="3">
        <v>2019</v>
      </c>
      <c r="E213" s="2" t="s">
        <v>20</v>
      </c>
      <c r="F213" s="4">
        <v>-381615</v>
      </c>
      <c r="G213" s="4">
        <v>-267722</v>
      </c>
      <c r="H213" s="4">
        <v>-278956</v>
      </c>
      <c r="I213" s="4">
        <v>-268977</v>
      </c>
      <c r="J213" s="4">
        <v>-338877</v>
      </c>
      <c r="K213" s="4">
        <v>-238395</v>
      </c>
      <c r="L213" s="4">
        <v>-279772</v>
      </c>
      <c r="M213" s="4">
        <v>-248213</v>
      </c>
      <c r="N213" s="4">
        <v>-268330</v>
      </c>
      <c r="O213" s="4">
        <v>-320068</v>
      </c>
      <c r="P213" s="4">
        <v>-282749</v>
      </c>
      <c r="Q213" s="4">
        <v>-231541</v>
      </c>
      <c r="R213" s="4">
        <f>AVERAGE(Table33[[#This Row],[Jan]:[Mar]])</f>
        <v>-309431</v>
      </c>
      <c r="S213" s="4">
        <f>AVERAGE(Table33[[#This Row],[Apr]:[Jun]])</f>
        <v>-282083</v>
      </c>
      <c r="T213" s="4">
        <f>AVERAGE(Table33[[#This Row],[Jul]:[Sep]])</f>
        <v>-265438.33333333331</v>
      </c>
      <c r="U213" s="4">
        <f>AVERAGE(Table33[[#This Row],[Oct]:[Dec]])</f>
        <v>-278119.33333333331</v>
      </c>
      <c r="V213" s="4">
        <f>AVERAGE(Table33[[#This Row],[Jan]:[Jun]])</f>
        <v>-295757</v>
      </c>
      <c r="W213" s="4">
        <f>AVERAGE(Table33[[#This Row],[Jul]:[Dec]])</f>
        <v>-271778.83333333331</v>
      </c>
      <c r="X213" s="4">
        <f>AVERAGE(Table33[[#This Row],[Jan]:[Dec]])</f>
        <v>-283767.91666666669</v>
      </c>
      <c r="Y213" s="4">
        <f>SUM(Table33[[#This Row],[Jan]:[Dec]])</f>
        <v>-3405215</v>
      </c>
    </row>
    <row r="214" spans="1:25" x14ac:dyDescent="0.25">
      <c r="A214" s="2" t="s">
        <v>25</v>
      </c>
      <c r="B214" s="2" t="s">
        <v>30</v>
      </c>
      <c r="C214" s="3" t="s">
        <v>19</v>
      </c>
      <c r="D214" s="3">
        <v>2019</v>
      </c>
      <c r="E214" s="2" t="s">
        <v>20</v>
      </c>
      <c r="F214" s="4">
        <v>-1674547</v>
      </c>
      <c r="G214" s="4">
        <v>-1147043</v>
      </c>
      <c r="H214" s="4">
        <v>-1157373</v>
      </c>
      <c r="I214" s="4">
        <v>-1173747</v>
      </c>
      <c r="J214" s="4">
        <v>-1210176</v>
      </c>
      <c r="K214" s="4">
        <v>-1017288</v>
      </c>
      <c r="L214" s="4">
        <v>-1201326</v>
      </c>
      <c r="M214" s="4">
        <v>-964366</v>
      </c>
      <c r="N214" s="4">
        <v>-1145590</v>
      </c>
      <c r="O214" s="4">
        <v>-1406101</v>
      </c>
      <c r="P214" s="4">
        <v>-1094642</v>
      </c>
      <c r="Q214" s="4">
        <v>-1115642</v>
      </c>
      <c r="R214" s="4">
        <f>AVERAGE(Table33[[#This Row],[Jan]:[Mar]])</f>
        <v>-1326321</v>
      </c>
      <c r="S214" s="4">
        <f>AVERAGE(Table33[[#This Row],[Apr]:[Jun]])</f>
        <v>-1133737</v>
      </c>
      <c r="T214" s="4">
        <f>AVERAGE(Table33[[#This Row],[Jul]:[Sep]])</f>
        <v>-1103760.6666666667</v>
      </c>
      <c r="U214" s="4">
        <f>AVERAGE(Table33[[#This Row],[Oct]:[Dec]])</f>
        <v>-1205461.6666666667</v>
      </c>
      <c r="V214" s="4">
        <f>AVERAGE(Table33[[#This Row],[Jan]:[Jun]])</f>
        <v>-1230029</v>
      </c>
      <c r="W214" s="4">
        <f>AVERAGE(Table33[[#This Row],[Jul]:[Dec]])</f>
        <v>-1154611.1666666667</v>
      </c>
      <c r="X214" s="4">
        <f>AVERAGE(Table33[[#This Row],[Jan]:[Dec]])</f>
        <v>-1192320.0833333333</v>
      </c>
      <c r="Y214" s="4">
        <f>SUM(Table33[[#This Row],[Jan]:[Dec]])</f>
        <v>-14307841</v>
      </c>
    </row>
    <row r="215" spans="1:25" x14ac:dyDescent="0.25">
      <c r="A215" s="2" t="s">
        <v>26</v>
      </c>
      <c r="B215" s="2" t="s">
        <v>30</v>
      </c>
      <c r="C215" s="3" t="s">
        <v>19</v>
      </c>
      <c r="D215" s="3">
        <v>2019</v>
      </c>
      <c r="E215" s="2" t="s">
        <v>20</v>
      </c>
      <c r="F215" s="4">
        <v>-2111557</v>
      </c>
      <c r="G215" s="4">
        <v>-1412954</v>
      </c>
      <c r="H215" s="4">
        <v>-1291124</v>
      </c>
      <c r="I215" s="4">
        <v>-1397498</v>
      </c>
      <c r="J215" s="4">
        <v>-1565368</v>
      </c>
      <c r="K215" s="4">
        <v>-1326379</v>
      </c>
      <c r="L215" s="4">
        <v>-1622439</v>
      </c>
      <c r="M215" s="4">
        <v>-1226635</v>
      </c>
      <c r="N215" s="4">
        <v>-1262100</v>
      </c>
      <c r="O215" s="4">
        <v>-1748576</v>
      </c>
      <c r="P215" s="4">
        <v>-1384323</v>
      </c>
      <c r="Q215" s="4">
        <v>-1324557</v>
      </c>
      <c r="R215" s="4">
        <f>AVERAGE(Table33[[#This Row],[Jan]:[Mar]])</f>
        <v>-1605211.6666666667</v>
      </c>
      <c r="S215" s="4">
        <f>AVERAGE(Table33[[#This Row],[Apr]:[Jun]])</f>
        <v>-1429748.3333333333</v>
      </c>
      <c r="T215" s="4">
        <f>AVERAGE(Table33[[#This Row],[Jul]:[Sep]])</f>
        <v>-1370391.3333333333</v>
      </c>
      <c r="U215" s="4">
        <f>AVERAGE(Table33[[#This Row],[Oct]:[Dec]])</f>
        <v>-1485818.6666666667</v>
      </c>
      <c r="V215" s="4">
        <f>AVERAGE(Table33[[#This Row],[Jan]:[Jun]])</f>
        <v>-1517480</v>
      </c>
      <c r="W215" s="4">
        <f>AVERAGE(Table33[[#This Row],[Jul]:[Dec]])</f>
        <v>-1428105</v>
      </c>
      <c r="X215" s="4">
        <f>AVERAGE(Table33[[#This Row],[Jan]:[Dec]])</f>
        <v>-1472792.5</v>
      </c>
      <c r="Y215" s="4">
        <f>SUM(Table33[[#This Row],[Jan]:[Dec]])</f>
        <v>-17673510</v>
      </c>
    </row>
    <row r="216" spans="1:25" x14ac:dyDescent="0.25">
      <c r="A216" s="2" t="s">
        <v>27</v>
      </c>
      <c r="B216" s="2" t="s">
        <v>30</v>
      </c>
      <c r="C216" s="3" t="s">
        <v>19</v>
      </c>
      <c r="D216" s="3">
        <v>2019</v>
      </c>
      <c r="E216" s="2" t="s">
        <v>20</v>
      </c>
      <c r="F216" s="4">
        <v>-2621552</v>
      </c>
      <c r="G216" s="4">
        <v>-2126728</v>
      </c>
      <c r="H216" s="4">
        <v>-2055611</v>
      </c>
      <c r="I216" s="4">
        <v>-2208062</v>
      </c>
      <c r="J216" s="4">
        <v>-2194136</v>
      </c>
      <c r="K216" s="4">
        <v>-1668825</v>
      </c>
      <c r="L216" s="4">
        <v>-2109233</v>
      </c>
      <c r="M216" s="4">
        <v>-1880439</v>
      </c>
      <c r="N216" s="4">
        <v>-1804729</v>
      </c>
      <c r="O216" s="4">
        <v>-2534420</v>
      </c>
      <c r="P216" s="4">
        <v>-1619891</v>
      </c>
      <c r="Q216" s="4">
        <v>-1722891</v>
      </c>
      <c r="R216" s="4">
        <f>AVERAGE(Table33[[#This Row],[Jan]:[Mar]])</f>
        <v>-2267963.6666666665</v>
      </c>
      <c r="S216" s="4">
        <f>AVERAGE(Table33[[#This Row],[Apr]:[Jun]])</f>
        <v>-2023674.3333333333</v>
      </c>
      <c r="T216" s="4">
        <f>AVERAGE(Table33[[#This Row],[Jul]:[Sep]])</f>
        <v>-1931467</v>
      </c>
      <c r="U216" s="4">
        <f>AVERAGE(Table33[[#This Row],[Oct]:[Dec]])</f>
        <v>-1959067.3333333333</v>
      </c>
      <c r="V216" s="4">
        <f>AVERAGE(Table33[[#This Row],[Jan]:[Jun]])</f>
        <v>-2145819</v>
      </c>
      <c r="W216" s="4">
        <f>AVERAGE(Table33[[#This Row],[Jul]:[Dec]])</f>
        <v>-1945267.1666666667</v>
      </c>
      <c r="X216" s="4">
        <f>AVERAGE(Table33[[#This Row],[Jan]:[Dec]])</f>
        <v>-2045543.0833333333</v>
      </c>
      <c r="Y216" s="4">
        <f>SUM(Table33[[#This Row],[Jan]:[Dec]])</f>
        <v>-24546517</v>
      </c>
    </row>
    <row r="217" spans="1:25" x14ac:dyDescent="0.25">
      <c r="A217" s="2" t="s">
        <v>28</v>
      </c>
      <c r="B217" s="2" t="s">
        <v>30</v>
      </c>
      <c r="C217" s="3" t="s">
        <v>19</v>
      </c>
      <c r="D217" s="3">
        <v>2019</v>
      </c>
      <c r="E217" s="2" t="s">
        <v>20</v>
      </c>
      <c r="F217" s="4">
        <v>-803681</v>
      </c>
      <c r="G217" s="4">
        <v>-503961</v>
      </c>
      <c r="H217" s="4">
        <v>-633831</v>
      </c>
      <c r="I217" s="4">
        <v>-642450</v>
      </c>
      <c r="J217" s="4">
        <v>-677962</v>
      </c>
      <c r="K217" s="4">
        <v>-500671</v>
      </c>
      <c r="L217" s="4">
        <v>-593208</v>
      </c>
      <c r="M217" s="4">
        <v>-566165</v>
      </c>
      <c r="N217" s="4">
        <v>-563553</v>
      </c>
      <c r="O217" s="4">
        <v>-626673</v>
      </c>
      <c r="P217" s="4">
        <v>-507695</v>
      </c>
      <c r="Q217" s="4">
        <v>-465617</v>
      </c>
      <c r="R217" s="4">
        <f>AVERAGE(Table33[[#This Row],[Jan]:[Mar]])</f>
        <v>-647157.66666666663</v>
      </c>
      <c r="S217" s="4">
        <f>AVERAGE(Table33[[#This Row],[Apr]:[Jun]])</f>
        <v>-607027.66666666663</v>
      </c>
      <c r="T217" s="4">
        <f>AVERAGE(Table33[[#This Row],[Jul]:[Sep]])</f>
        <v>-574308.66666666663</v>
      </c>
      <c r="U217" s="4">
        <f>AVERAGE(Table33[[#This Row],[Oct]:[Dec]])</f>
        <v>-533328.33333333337</v>
      </c>
      <c r="V217" s="4">
        <f>AVERAGE(Table33[[#This Row],[Jan]:[Jun]])</f>
        <v>-627092.66666666663</v>
      </c>
      <c r="W217" s="4">
        <f>AVERAGE(Table33[[#This Row],[Jul]:[Dec]])</f>
        <v>-553818.5</v>
      </c>
      <c r="X217" s="4">
        <f>AVERAGE(Table33[[#This Row],[Jan]:[Dec]])</f>
        <v>-590455.58333333337</v>
      </c>
      <c r="Y217" s="4">
        <f>SUM(Table33[[#This Row],[Jan]:[Dec]])</f>
        <v>-7085467</v>
      </c>
    </row>
    <row r="218" spans="1:25" x14ac:dyDescent="0.25">
      <c r="A218" s="2" t="s">
        <v>17</v>
      </c>
      <c r="B218" s="2" t="s">
        <v>18</v>
      </c>
      <c r="C218" s="3" t="s">
        <v>19</v>
      </c>
      <c r="D218" s="3">
        <v>2020</v>
      </c>
      <c r="E218" s="2" t="s">
        <v>20</v>
      </c>
      <c r="F218" s="4">
        <v>71093649</v>
      </c>
      <c r="G218" s="4">
        <v>69761443</v>
      </c>
      <c r="H218" s="4">
        <v>67749499</v>
      </c>
      <c r="I218" s="4">
        <v>83659411</v>
      </c>
      <c r="J218" s="4">
        <v>50706283</v>
      </c>
      <c r="K218" s="4">
        <v>74230386</v>
      </c>
      <c r="L218" s="4">
        <v>51880363</v>
      </c>
      <c r="M218" s="4">
        <v>58898540</v>
      </c>
      <c r="N218" s="4">
        <v>56982904</v>
      </c>
      <c r="O218" s="4">
        <v>67960764</v>
      </c>
      <c r="P218" s="4">
        <v>58782343</v>
      </c>
      <c r="Q218" s="4">
        <v>65096491</v>
      </c>
      <c r="R218" s="4">
        <f>AVERAGE(Table33[[#This Row],[Jan]:[Mar]])</f>
        <v>69534863.666666672</v>
      </c>
      <c r="S218" s="4">
        <f>AVERAGE(Table33[[#This Row],[Apr]:[Jun]])</f>
        <v>69532026.666666672</v>
      </c>
      <c r="T218" s="4">
        <f>AVERAGE(Table33[[#This Row],[Jul]:[Sep]])</f>
        <v>55920602.333333336</v>
      </c>
      <c r="U218" s="4">
        <f>AVERAGE(Table33[[#This Row],[Oct]:[Dec]])</f>
        <v>63946532.666666664</v>
      </c>
      <c r="V218" s="4">
        <f>AVERAGE(Table33[[#This Row],[Jan]:[Jun]])</f>
        <v>69533445.166666672</v>
      </c>
      <c r="W218" s="4">
        <f>AVERAGE(Table33[[#This Row],[Jul]:[Dec]])</f>
        <v>59933567.5</v>
      </c>
      <c r="X218" s="4">
        <f>AVERAGE(Table33[[#This Row],[Jan]:[Dec]])</f>
        <v>64733506.333333336</v>
      </c>
      <c r="Y218" s="4">
        <f>SUM(Table33[[#This Row],[Jan]:[Dec]])</f>
        <v>776802076</v>
      </c>
    </row>
    <row r="219" spans="1:25" x14ac:dyDescent="0.25">
      <c r="A219" s="2" t="s">
        <v>21</v>
      </c>
      <c r="B219" s="2" t="s">
        <v>18</v>
      </c>
      <c r="C219" s="3" t="s">
        <v>19</v>
      </c>
      <c r="D219" s="3">
        <v>2020</v>
      </c>
      <c r="E219" s="2" t="s">
        <v>20</v>
      </c>
      <c r="F219" s="4">
        <v>-34103526</v>
      </c>
      <c r="G219" s="4">
        <v>-30206863</v>
      </c>
      <c r="H219" s="4">
        <v>-27470575</v>
      </c>
      <c r="I219" s="4">
        <v>-34682066</v>
      </c>
      <c r="J219" s="4">
        <v>-21826243</v>
      </c>
      <c r="K219" s="4">
        <v>-32436605</v>
      </c>
      <c r="L219" s="4">
        <v>-23222375</v>
      </c>
      <c r="M219" s="4">
        <v>-28728685</v>
      </c>
      <c r="N219" s="4">
        <v>-23629340</v>
      </c>
      <c r="O219" s="4">
        <v>-28163573</v>
      </c>
      <c r="P219" s="4">
        <v>-24647818</v>
      </c>
      <c r="Q219" s="4">
        <v>-28092094</v>
      </c>
      <c r="R219" s="4">
        <f>AVERAGE(Table33[[#This Row],[Jan]:[Mar]])</f>
        <v>-30593654.666666668</v>
      </c>
      <c r="S219" s="4">
        <f>AVERAGE(Table33[[#This Row],[Apr]:[Jun]])</f>
        <v>-29648304.666666668</v>
      </c>
      <c r="T219" s="4">
        <f>AVERAGE(Table33[[#This Row],[Jul]:[Sep]])</f>
        <v>-25193466.666666668</v>
      </c>
      <c r="U219" s="4">
        <f>AVERAGE(Table33[[#This Row],[Oct]:[Dec]])</f>
        <v>-26967828.333333332</v>
      </c>
      <c r="V219" s="4">
        <f>AVERAGE(Table33[[#This Row],[Jan]:[Jun]])</f>
        <v>-30120979.666666668</v>
      </c>
      <c r="W219" s="4">
        <f>AVERAGE(Table33[[#This Row],[Jul]:[Dec]])</f>
        <v>-26080647.5</v>
      </c>
      <c r="X219" s="4">
        <f>AVERAGE(Table33[[#This Row],[Jan]:[Dec]])</f>
        <v>-28100813.583333332</v>
      </c>
      <c r="Y219" s="4">
        <f>SUM(Table33[[#This Row],[Jan]:[Dec]])</f>
        <v>-337209763</v>
      </c>
    </row>
    <row r="220" spans="1:25" x14ac:dyDescent="0.25">
      <c r="A220" s="2" t="s">
        <v>22</v>
      </c>
      <c r="B220" s="2" t="s">
        <v>18</v>
      </c>
      <c r="C220" s="3" t="s">
        <v>19</v>
      </c>
      <c r="D220" s="3">
        <v>2020</v>
      </c>
      <c r="E220" s="2" t="s">
        <v>20</v>
      </c>
      <c r="F220" s="4">
        <v>-3016900</v>
      </c>
      <c r="G220" s="4">
        <v>-2897074</v>
      </c>
      <c r="H220" s="4">
        <v>-2761210</v>
      </c>
      <c r="I220" s="4">
        <v>-3560904</v>
      </c>
      <c r="J220" s="4">
        <v>-2517220</v>
      </c>
      <c r="K220" s="4">
        <v>-3437933</v>
      </c>
      <c r="L220" s="4">
        <v>-2249876</v>
      </c>
      <c r="M220" s="4">
        <v>-2890523</v>
      </c>
      <c r="N220" s="4">
        <v>-2817192</v>
      </c>
      <c r="O220" s="4">
        <v>-3178807</v>
      </c>
      <c r="P220" s="4">
        <v>-2858642</v>
      </c>
      <c r="Q220" s="4">
        <v>-2855070</v>
      </c>
      <c r="R220" s="4">
        <f>AVERAGE(Table33[[#This Row],[Jan]:[Mar]])</f>
        <v>-2891728</v>
      </c>
      <c r="S220" s="4">
        <f>AVERAGE(Table33[[#This Row],[Apr]:[Jun]])</f>
        <v>-3172019</v>
      </c>
      <c r="T220" s="4">
        <f>AVERAGE(Table33[[#This Row],[Jul]:[Sep]])</f>
        <v>-2652530.3333333335</v>
      </c>
      <c r="U220" s="4">
        <f>AVERAGE(Table33[[#This Row],[Oct]:[Dec]])</f>
        <v>-2964173</v>
      </c>
      <c r="V220" s="4">
        <f>AVERAGE(Table33[[#This Row],[Jan]:[Jun]])</f>
        <v>-3031873.5</v>
      </c>
      <c r="W220" s="4">
        <f>AVERAGE(Table33[[#This Row],[Jul]:[Dec]])</f>
        <v>-2808351.6666666665</v>
      </c>
      <c r="X220" s="4">
        <f>AVERAGE(Table33[[#This Row],[Jan]:[Dec]])</f>
        <v>-2920112.5833333335</v>
      </c>
      <c r="Y220" s="4">
        <f>SUM(Table33[[#This Row],[Jan]:[Dec]])</f>
        <v>-35041351</v>
      </c>
    </row>
    <row r="221" spans="1:25" x14ac:dyDescent="0.25">
      <c r="A221" s="2" t="s">
        <v>23</v>
      </c>
      <c r="B221" s="2" t="s">
        <v>18</v>
      </c>
      <c r="C221" s="3" t="s">
        <v>19</v>
      </c>
      <c r="D221" s="3">
        <v>2020</v>
      </c>
      <c r="E221" s="2" t="s">
        <v>20</v>
      </c>
      <c r="F221" s="4">
        <v>-8603051</v>
      </c>
      <c r="G221" s="4">
        <v>-8541760</v>
      </c>
      <c r="H221" s="4">
        <v>-7322344</v>
      </c>
      <c r="I221" s="4">
        <v>-9801852</v>
      </c>
      <c r="J221" s="4">
        <v>-5175406</v>
      </c>
      <c r="K221" s="4">
        <v>-9241021</v>
      </c>
      <c r="L221" s="4">
        <v>-5986060</v>
      </c>
      <c r="M221" s="4">
        <v>-6079566</v>
      </c>
      <c r="N221" s="4">
        <v>-5882738</v>
      </c>
      <c r="O221" s="4">
        <v>-8279558</v>
      </c>
      <c r="P221" s="4">
        <v>-7285772</v>
      </c>
      <c r="Q221" s="4">
        <v>-6906703</v>
      </c>
      <c r="R221" s="4">
        <f>AVERAGE(Table33[[#This Row],[Jan]:[Mar]])</f>
        <v>-8155718.333333333</v>
      </c>
      <c r="S221" s="4">
        <f>AVERAGE(Table33[[#This Row],[Apr]:[Jun]])</f>
        <v>-8072759.666666667</v>
      </c>
      <c r="T221" s="4">
        <f>AVERAGE(Table33[[#This Row],[Jul]:[Sep]])</f>
        <v>-5982788</v>
      </c>
      <c r="U221" s="4">
        <f>AVERAGE(Table33[[#This Row],[Oct]:[Dec]])</f>
        <v>-7490677.666666667</v>
      </c>
      <c r="V221" s="4">
        <f>AVERAGE(Table33[[#This Row],[Jan]:[Jun]])</f>
        <v>-8114239</v>
      </c>
      <c r="W221" s="4">
        <f>AVERAGE(Table33[[#This Row],[Jul]:[Dec]])</f>
        <v>-6736732.833333333</v>
      </c>
      <c r="X221" s="4">
        <f>AVERAGE(Table33[[#This Row],[Jan]:[Dec]])</f>
        <v>-7425485.916666667</v>
      </c>
      <c r="Y221" s="4">
        <f>SUM(Table33[[#This Row],[Jan]:[Dec]])</f>
        <v>-89105831</v>
      </c>
    </row>
    <row r="222" spans="1:25" x14ac:dyDescent="0.25">
      <c r="A222" s="2" t="s">
        <v>24</v>
      </c>
      <c r="B222" s="2" t="s">
        <v>18</v>
      </c>
      <c r="C222" s="3" t="s">
        <v>19</v>
      </c>
      <c r="D222" s="3">
        <v>2020</v>
      </c>
      <c r="E222" s="2" t="s">
        <v>20</v>
      </c>
      <c r="F222" s="4">
        <v>-796316</v>
      </c>
      <c r="G222" s="4">
        <v>-740890</v>
      </c>
      <c r="H222" s="4">
        <v>-771325</v>
      </c>
      <c r="I222" s="4">
        <v>-1023766</v>
      </c>
      <c r="J222" s="4">
        <v>-537167</v>
      </c>
      <c r="K222" s="4">
        <v>-840678</v>
      </c>
      <c r="L222" s="4">
        <v>-627016</v>
      </c>
      <c r="M222" s="4">
        <v>-672096</v>
      </c>
      <c r="N222" s="4">
        <v>-687082</v>
      </c>
      <c r="O222" s="4">
        <v>-827969</v>
      </c>
      <c r="P222" s="4">
        <v>-652417</v>
      </c>
      <c r="Q222" s="4">
        <v>-684807</v>
      </c>
      <c r="R222" s="4">
        <f>AVERAGE(Table33[[#This Row],[Jan]:[Mar]])</f>
        <v>-769510.33333333337</v>
      </c>
      <c r="S222" s="4">
        <f>AVERAGE(Table33[[#This Row],[Apr]:[Jun]])</f>
        <v>-800537</v>
      </c>
      <c r="T222" s="4">
        <f>AVERAGE(Table33[[#This Row],[Jul]:[Sep]])</f>
        <v>-662064.66666666663</v>
      </c>
      <c r="U222" s="4">
        <f>AVERAGE(Table33[[#This Row],[Oct]:[Dec]])</f>
        <v>-721731</v>
      </c>
      <c r="V222" s="4">
        <f>AVERAGE(Table33[[#This Row],[Jan]:[Jun]])</f>
        <v>-785023.66666666663</v>
      </c>
      <c r="W222" s="4">
        <f>AVERAGE(Table33[[#This Row],[Jul]:[Dec]])</f>
        <v>-691897.83333333337</v>
      </c>
      <c r="X222" s="4">
        <f>AVERAGE(Table33[[#This Row],[Jan]:[Dec]])</f>
        <v>-738460.75</v>
      </c>
      <c r="Y222" s="4">
        <f>SUM(Table33[[#This Row],[Jan]:[Dec]])</f>
        <v>-8861529</v>
      </c>
    </row>
    <row r="223" spans="1:25" x14ac:dyDescent="0.25">
      <c r="A223" s="2" t="s">
        <v>25</v>
      </c>
      <c r="B223" s="2" t="s">
        <v>18</v>
      </c>
      <c r="C223" s="3" t="s">
        <v>19</v>
      </c>
      <c r="D223" s="3">
        <v>2020</v>
      </c>
      <c r="E223" s="2" t="s">
        <v>20</v>
      </c>
      <c r="F223" s="4">
        <v>-3002990</v>
      </c>
      <c r="G223" s="4">
        <v>-3340409</v>
      </c>
      <c r="H223" s="4">
        <v>-3004524</v>
      </c>
      <c r="I223" s="4">
        <v>-3551194</v>
      </c>
      <c r="J223" s="4">
        <v>-2323218</v>
      </c>
      <c r="K223" s="4">
        <v>-3371500</v>
      </c>
      <c r="L223" s="4">
        <v>-2449904</v>
      </c>
      <c r="M223" s="4">
        <v>-2845127</v>
      </c>
      <c r="N223" s="4">
        <v>-2572883</v>
      </c>
      <c r="O223" s="4">
        <v>-3307355</v>
      </c>
      <c r="P223" s="4">
        <v>-2605638</v>
      </c>
      <c r="Q223" s="4">
        <v>-2647248</v>
      </c>
      <c r="R223" s="4">
        <f>AVERAGE(Table33[[#This Row],[Jan]:[Mar]])</f>
        <v>-3115974.3333333335</v>
      </c>
      <c r="S223" s="4">
        <f>AVERAGE(Table33[[#This Row],[Apr]:[Jun]])</f>
        <v>-3081970.6666666665</v>
      </c>
      <c r="T223" s="4">
        <f>AVERAGE(Table33[[#This Row],[Jul]:[Sep]])</f>
        <v>-2622638</v>
      </c>
      <c r="U223" s="4">
        <f>AVERAGE(Table33[[#This Row],[Oct]:[Dec]])</f>
        <v>-2853413.6666666665</v>
      </c>
      <c r="V223" s="4">
        <f>AVERAGE(Table33[[#This Row],[Jan]:[Jun]])</f>
        <v>-3098972.5</v>
      </c>
      <c r="W223" s="4">
        <f>AVERAGE(Table33[[#This Row],[Jul]:[Dec]])</f>
        <v>-2738025.8333333335</v>
      </c>
      <c r="X223" s="4">
        <f>AVERAGE(Table33[[#This Row],[Jan]:[Dec]])</f>
        <v>-2918499.1666666665</v>
      </c>
      <c r="Y223" s="4">
        <f>SUM(Table33[[#This Row],[Jan]:[Dec]])</f>
        <v>-35021990</v>
      </c>
    </row>
    <row r="224" spans="1:25" x14ac:dyDescent="0.25">
      <c r="A224" s="2" t="s">
        <v>26</v>
      </c>
      <c r="B224" s="2" t="s">
        <v>18</v>
      </c>
      <c r="C224" s="3" t="s">
        <v>19</v>
      </c>
      <c r="D224" s="3">
        <v>2020</v>
      </c>
      <c r="E224" s="2" t="s">
        <v>20</v>
      </c>
      <c r="F224" s="4">
        <v>-4083940</v>
      </c>
      <c r="G224" s="4">
        <v>-4181857</v>
      </c>
      <c r="H224" s="4">
        <v>-4200785</v>
      </c>
      <c r="I224" s="4">
        <v>-4354377</v>
      </c>
      <c r="J224" s="4">
        <v>-2601329</v>
      </c>
      <c r="K224" s="4">
        <v>-4369202</v>
      </c>
      <c r="L224" s="4">
        <v>-2990522</v>
      </c>
      <c r="M224" s="4">
        <v>-3089502</v>
      </c>
      <c r="N224" s="4">
        <v>-3010004</v>
      </c>
      <c r="O224" s="4">
        <v>-3493197</v>
      </c>
      <c r="P224" s="4">
        <v>-3343278</v>
      </c>
      <c r="Q224" s="4">
        <v>-3550075</v>
      </c>
      <c r="R224" s="4">
        <f>AVERAGE(Table33[[#This Row],[Jan]:[Mar]])</f>
        <v>-4155527.3333333335</v>
      </c>
      <c r="S224" s="4">
        <f>AVERAGE(Table33[[#This Row],[Apr]:[Jun]])</f>
        <v>-3774969.3333333335</v>
      </c>
      <c r="T224" s="4">
        <f>AVERAGE(Table33[[#This Row],[Jul]:[Sep]])</f>
        <v>-3030009.3333333335</v>
      </c>
      <c r="U224" s="4">
        <f>AVERAGE(Table33[[#This Row],[Oct]:[Dec]])</f>
        <v>-3462183.3333333335</v>
      </c>
      <c r="V224" s="4">
        <f>AVERAGE(Table33[[#This Row],[Jan]:[Jun]])</f>
        <v>-3965248.3333333335</v>
      </c>
      <c r="W224" s="4">
        <f>AVERAGE(Table33[[#This Row],[Jul]:[Dec]])</f>
        <v>-3246096.3333333335</v>
      </c>
      <c r="X224" s="4">
        <f>AVERAGE(Table33[[#This Row],[Jan]:[Dec]])</f>
        <v>-3605672.3333333335</v>
      </c>
      <c r="Y224" s="4">
        <f>SUM(Table33[[#This Row],[Jan]:[Dec]])</f>
        <v>-43268068</v>
      </c>
    </row>
    <row r="225" spans="1:25" x14ac:dyDescent="0.25">
      <c r="A225" s="2" t="s">
        <v>27</v>
      </c>
      <c r="B225" s="2" t="s">
        <v>18</v>
      </c>
      <c r="C225" s="3" t="s">
        <v>19</v>
      </c>
      <c r="D225" s="3">
        <v>2020</v>
      </c>
      <c r="E225" s="2" t="s">
        <v>20</v>
      </c>
      <c r="F225" s="4">
        <v>-5003748</v>
      </c>
      <c r="G225" s="4">
        <v>-5633221</v>
      </c>
      <c r="H225" s="4">
        <v>-5888134</v>
      </c>
      <c r="I225" s="4">
        <v>-6870676</v>
      </c>
      <c r="J225" s="4">
        <v>-4221289</v>
      </c>
      <c r="K225" s="4">
        <v>-5755164</v>
      </c>
      <c r="L225" s="4">
        <v>-4216369</v>
      </c>
      <c r="M225" s="4">
        <v>-4657751</v>
      </c>
      <c r="N225" s="4">
        <v>-4782116</v>
      </c>
      <c r="O225" s="4">
        <v>-5305882</v>
      </c>
      <c r="P225" s="4">
        <v>-4508253</v>
      </c>
      <c r="Q225" s="4">
        <v>-4768388</v>
      </c>
      <c r="R225" s="4">
        <f>AVERAGE(Table33[[#This Row],[Jan]:[Mar]])</f>
        <v>-5508367.666666667</v>
      </c>
      <c r="S225" s="4">
        <f>AVERAGE(Table33[[#This Row],[Apr]:[Jun]])</f>
        <v>-5615709.666666667</v>
      </c>
      <c r="T225" s="4">
        <f>AVERAGE(Table33[[#This Row],[Jul]:[Sep]])</f>
        <v>-4552078.666666667</v>
      </c>
      <c r="U225" s="4">
        <f>AVERAGE(Table33[[#This Row],[Oct]:[Dec]])</f>
        <v>-4860841</v>
      </c>
      <c r="V225" s="4">
        <f>AVERAGE(Table33[[#This Row],[Jan]:[Jun]])</f>
        <v>-5562038.666666667</v>
      </c>
      <c r="W225" s="4">
        <f>AVERAGE(Table33[[#This Row],[Jul]:[Dec]])</f>
        <v>-4706459.833333333</v>
      </c>
      <c r="X225" s="4">
        <f>AVERAGE(Table33[[#This Row],[Jan]:[Dec]])</f>
        <v>-5134249.25</v>
      </c>
      <c r="Y225" s="4">
        <f>SUM(Table33[[#This Row],[Jan]:[Dec]])</f>
        <v>-61610991</v>
      </c>
    </row>
    <row r="226" spans="1:25" x14ac:dyDescent="0.25">
      <c r="A226" s="2" t="s">
        <v>28</v>
      </c>
      <c r="B226" s="2" t="s">
        <v>18</v>
      </c>
      <c r="C226" s="3" t="s">
        <v>19</v>
      </c>
      <c r="D226" s="3">
        <v>2020</v>
      </c>
      <c r="E226" s="2" t="s">
        <v>20</v>
      </c>
      <c r="F226" s="4">
        <v>-1468157</v>
      </c>
      <c r="G226" s="4">
        <v>-1469241</v>
      </c>
      <c r="H226" s="4">
        <v>-1405114</v>
      </c>
      <c r="I226" s="4">
        <v>-1822159</v>
      </c>
      <c r="J226" s="4">
        <v>-1017235</v>
      </c>
      <c r="K226" s="4">
        <v>-1738189</v>
      </c>
      <c r="L226" s="4">
        <v>-1064356</v>
      </c>
      <c r="M226" s="4">
        <v>-1323706</v>
      </c>
      <c r="N226" s="4">
        <v>-1303816</v>
      </c>
      <c r="O226" s="4">
        <v>-1536288</v>
      </c>
      <c r="P226" s="4">
        <v>-1447553</v>
      </c>
      <c r="Q226" s="4">
        <v>-1519478</v>
      </c>
      <c r="R226" s="4">
        <f>AVERAGE(Table33[[#This Row],[Jan]:[Mar]])</f>
        <v>-1447504</v>
      </c>
      <c r="S226" s="4">
        <f>AVERAGE(Table33[[#This Row],[Apr]:[Jun]])</f>
        <v>-1525861</v>
      </c>
      <c r="T226" s="4">
        <f>AVERAGE(Table33[[#This Row],[Jul]:[Sep]])</f>
        <v>-1230626</v>
      </c>
      <c r="U226" s="4">
        <f>AVERAGE(Table33[[#This Row],[Oct]:[Dec]])</f>
        <v>-1501106.3333333333</v>
      </c>
      <c r="V226" s="4">
        <f>AVERAGE(Table33[[#This Row],[Jan]:[Jun]])</f>
        <v>-1486682.5</v>
      </c>
      <c r="W226" s="4">
        <f>AVERAGE(Table33[[#This Row],[Jul]:[Dec]])</f>
        <v>-1365866.1666666667</v>
      </c>
      <c r="X226" s="4">
        <f>AVERAGE(Table33[[#This Row],[Jan]:[Dec]])</f>
        <v>-1426274.3333333333</v>
      </c>
      <c r="Y226" s="4">
        <f>SUM(Table33[[#This Row],[Jan]:[Dec]])</f>
        <v>-17115292</v>
      </c>
    </row>
    <row r="227" spans="1:25" x14ac:dyDescent="0.25">
      <c r="A227" s="2" t="s">
        <v>17</v>
      </c>
      <c r="B227" s="2" t="s">
        <v>29</v>
      </c>
      <c r="C227" s="3" t="s">
        <v>19</v>
      </c>
      <c r="D227" s="3">
        <v>2020</v>
      </c>
      <c r="E227" s="2" t="s">
        <v>20</v>
      </c>
      <c r="F227" s="4">
        <v>19906221.720000003</v>
      </c>
      <c r="G227" s="4">
        <v>18137975.18</v>
      </c>
      <c r="H227" s="4">
        <v>19647354.709999997</v>
      </c>
      <c r="I227" s="4">
        <v>25097823.300000001</v>
      </c>
      <c r="J227" s="4">
        <v>10648319.43</v>
      </c>
      <c r="K227" s="4">
        <v>21526811.939999998</v>
      </c>
      <c r="L227" s="4">
        <v>14526501.640000001</v>
      </c>
      <c r="M227" s="4">
        <v>16491591.200000001</v>
      </c>
      <c r="N227" s="4">
        <v>16525042.159999998</v>
      </c>
      <c r="O227" s="4">
        <v>13592152.800000001</v>
      </c>
      <c r="P227" s="4">
        <v>14695585.75</v>
      </c>
      <c r="Q227" s="4">
        <v>13019298.200000001</v>
      </c>
      <c r="R227" s="4">
        <f>AVERAGE(Table33[[#This Row],[Jan]:[Mar]])</f>
        <v>19230517.203333333</v>
      </c>
      <c r="S227" s="4">
        <f>AVERAGE(Table33[[#This Row],[Apr]:[Jun]])</f>
        <v>19090984.890000001</v>
      </c>
      <c r="T227" s="4">
        <f>AVERAGE(Table33[[#This Row],[Jul]:[Sep]])</f>
        <v>15847711.666666666</v>
      </c>
      <c r="U227" s="4">
        <f>AVERAGE(Table33[[#This Row],[Oct]:[Dec]])</f>
        <v>13769012.25</v>
      </c>
      <c r="V227" s="4">
        <f>AVERAGE(Table33[[#This Row],[Jan]:[Jun]])</f>
        <v>19160751.046666667</v>
      </c>
      <c r="W227" s="4">
        <f>AVERAGE(Table33[[#This Row],[Jul]:[Dec]])</f>
        <v>14808361.958333334</v>
      </c>
      <c r="X227" s="4">
        <f>AVERAGE(Table33[[#This Row],[Jan]:[Dec]])</f>
        <v>16984556.502500001</v>
      </c>
      <c r="Y227" s="4">
        <f>SUM(Table33[[#This Row],[Jan]:[Dec]])</f>
        <v>203814678.03</v>
      </c>
    </row>
    <row r="228" spans="1:25" x14ac:dyDescent="0.25">
      <c r="A228" s="2" t="s">
        <v>21</v>
      </c>
      <c r="B228" s="2" t="s">
        <v>29</v>
      </c>
      <c r="C228" s="3" t="s">
        <v>19</v>
      </c>
      <c r="D228" s="3">
        <v>2020</v>
      </c>
      <c r="E228" s="2" t="s">
        <v>20</v>
      </c>
      <c r="F228" s="4">
        <v>-9592107</v>
      </c>
      <c r="G228" s="4">
        <v>-9049303</v>
      </c>
      <c r="H228" s="4">
        <v>-9807183</v>
      </c>
      <c r="I228" s="4">
        <v>-11464436</v>
      </c>
      <c r="J228" s="4">
        <v>-4745875</v>
      </c>
      <c r="K228" s="4">
        <v>-10693878</v>
      </c>
      <c r="L228" s="4">
        <v>-6229151</v>
      </c>
      <c r="M228" s="4">
        <v>-7884523</v>
      </c>
      <c r="N228" s="4">
        <v>-8201633</v>
      </c>
      <c r="O228" s="4">
        <v>-5539328</v>
      </c>
      <c r="P228" s="4">
        <v>-6939494</v>
      </c>
      <c r="Q228" s="4">
        <v>-6033112</v>
      </c>
      <c r="R228" s="4">
        <f>AVERAGE(Table33[[#This Row],[Jan]:[Mar]])</f>
        <v>-9482864.333333334</v>
      </c>
      <c r="S228" s="4">
        <f>AVERAGE(Table33[[#This Row],[Apr]:[Jun]])</f>
        <v>-8968063</v>
      </c>
      <c r="T228" s="4">
        <f>AVERAGE(Table33[[#This Row],[Jul]:[Sep]])</f>
        <v>-7438435.666666667</v>
      </c>
      <c r="U228" s="4">
        <f>AVERAGE(Table33[[#This Row],[Oct]:[Dec]])</f>
        <v>-6170644.666666667</v>
      </c>
      <c r="V228" s="4">
        <f>AVERAGE(Table33[[#This Row],[Jan]:[Jun]])</f>
        <v>-9225463.666666666</v>
      </c>
      <c r="W228" s="4">
        <f>AVERAGE(Table33[[#This Row],[Jul]:[Dec]])</f>
        <v>-6804540.166666667</v>
      </c>
      <c r="X228" s="4">
        <f>AVERAGE(Table33[[#This Row],[Jan]:[Dec]])</f>
        <v>-8015001.916666667</v>
      </c>
      <c r="Y228" s="4">
        <f>SUM(Table33[[#This Row],[Jan]:[Dec]])</f>
        <v>-96180023</v>
      </c>
    </row>
    <row r="229" spans="1:25" x14ac:dyDescent="0.25">
      <c r="A229" s="2" t="s">
        <v>22</v>
      </c>
      <c r="B229" s="2" t="s">
        <v>29</v>
      </c>
      <c r="C229" s="3" t="s">
        <v>19</v>
      </c>
      <c r="D229" s="3">
        <v>2020</v>
      </c>
      <c r="E229" s="2" t="s">
        <v>20</v>
      </c>
      <c r="F229" s="4">
        <v>-804051</v>
      </c>
      <c r="G229" s="4">
        <v>-766774</v>
      </c>
      <c r="H229" s="4">
        <v>-921681</v>
      </c>
      <c r="I229" s="4">
        <v>-1085414</v>
      </c>
      <c r="J229" s="4">
        <v>-463729</v>
      </c>
      <c r="K229" s="4">
        <v>-1036334</v>
      </c>
      <c r="L229" s="4">
        <v>-711009</v>
      </c>
      <c r="M229" s="4">
        <v>-706193</v>
      </c>
      <c r="N229" s="4">
        <v>-784668</v>
      </c>
      <c r="O229" s="4">
        <v>-633819</v>
      </c>
      <c r="P229" s="4">
        <v>-678505</v>
      </c>
      <c r="Q229" s="4">
        <v>-631242</v>
      </c>
      <c r="R229" s="4">
        <f>AVERAGE(Table33[[#This Row],[Jan]:[Mar]])</f>
        <v>-830835.33333333337</v>
      </c>
      <c r="S229" s="4">
        <f>AVERAGE(Table33[[#This Row],[Apr]:[Jun]])</f>
        <v>-861825.66666666663</v>
      </c>
      <c r="T229" s="4">
        <f>AVERAGE(Table33[[#This Row],[Jul]:[Sep]])</f>
        <v>-733956.66666666663</v>
      </c>
      <c r="U229" s="4">
        <f>AVERAGE(Table33[[#This Row],[Oct]:[Dec]])</f>
        <v>-647855.33333333337</v>
      </c>
      <c r="V229" s="4">
        <f>AVERAGE(Table33[[#This Row],[Jan]:[Jun]])</f>
        <v>-846330.5</v>
      </c>
      <c r="W229" s="4">
        <f>AVERAGE(Table33[[#This Row],[Jul]:[Dec]])</f>
        <v>-690906</v>
      </c>
      <c r="X229" s="4">
        <f>AVERAGE(Table33[[#This Row],[Jan]:[Dec]])</f>
        <v>-768618.25</v>
      </c>
      <c r="Y229" s="4">
        <f>SUM(Table33[[#This Row],[Jan]:[Dec]])</f>
        <v>-9223419</v>
      </c>
    </row>
    <row r="230" spans="1:25" x14ac:dyDescent="0.25">
      <c r="A230" s="2" t="s">
        <v>23</v>
      </c>
      <c r="B230" s="2" t="s">
        <v>29</v>
      </c>
      <c r="C230" s="3" t="s">
        <v>19</v>
      </c>
      <c r="D230" s="3">
        <v>2020</v>
      </c>
      <c r="E230" s="2" t="s">
        <v>20</v>
      </c>
      <c r="F230" s="4">
        <v>-2107365</v>
      </c>
      <c r="G230" s="4">
        <v>-2071573</v>
      </c>
      <c r="H230" s="4">
        <v>-2428629</v>
      </c>
      <c r="I230" s="4">
        <v>-2973881</v>
      </c>
      <c r="J230" s="4">
        <v>-1174690</v>
      </c>
      <c r="K230" s="4">
        <v>-2393657</v>
      </c>
      <c r="L230" s="4">
        <v>-1495456</v>
      </c>
      <c r="M230" s="4">
        <v>-2058910</v>
      </c>
      <c r="N230" s="4">
        <v>-1881183</v>
      </c>
      <c r="O230" s="4">
        <v>-1641870</v>
      </c>
      <c r="P230" s="4">
        <v>-1587200</v>
      </c>
      <c r="Q230" s="4">
        <v>-1436411</v>
      </c>
      <c r="R230" s="4">
        <f>AVERAGE(Table33[[#This Row],[Jan]:[Mar]])</f>
        <v>-2202522.3333333335</v>
      </c>
      <c r="S230" s="4">
        <f>AVERAGE(Table33[[#This Row],[Apr]:[Jun]])</f>
        <v>-2180742.6666666665</v>
      </c>
      <c r="T230" s="4">
        <f>AVERAGE(Table33[[#This Row],[Jul]:[Sep]])</f>
        <v>-1811849.6666666667</v>
      </c>
      <c r="U230" s="4">
        <f>AVERAGE(Table33[[#This Row],[Oct]:[Dec]])</f>
        <v>-1555160.3333333333</v>
      </c>
      <c r="V230" s="4">
        <f>AVERAGE(Table33[[#This Row],[Jan]:[Jun]])</f>
        <v>-2191632.5</v>
      </c>
      <c r="W230" s="4">
        <f>AVERAGE(Table33[[#This Row],[Jul]:[Dec]])</f>
        <v>-1683505</v>
      </c>
      <c r="X230" s="4">
        <f>AVERAGE(Table33[[#This Row],[Jan]:[Dec]])</f>
        <v>-1937568.75</v>
      </c>
      <c r="Y230" s="4">
        <f>SUM(Table33[[#This Row],[Jan]:[Dec]])</f>
        <v>-23250825</v>
      </c>
    </row>
    <row r="231" spans="1:25" x14ac:dyDescent="0.25">
      <c r="A231" s="2" t="s">
        <v>24</v>
      </c>
      <c r="B231" s="2" t="s">
        <v>29</v>
      </c>
      <c r="C231" s="3" t="s">
        <v>19</v>
      </c>
      <c r="D231" s="3">
        <v>2020</v>
      </c>
      <c r="E231" s="2" t="s">
        <v>20</v>
      </c>
      <c r="F231" s="4">
        <v>-211617</v>
      </c>
      <c r="G231" s="4">
        <v>-211295</v>
      </c>
      <c r="H231" s="4">
        <v>-229589</v>
      </c>
      <c r="I231" s="4">
        <v>-270401</v>
      </c>
      <c r="J231" s="4">
        <v>-122946</v>
      </c>
      <c r="K231" s="4">
        <v>-258829</v>
      </c>
      <c r="L231" s="4">
        <v>-176747</v>
      </c>
      <c r="M231" s="4">
        <v>-187172</v>
      </c>
      <c r="N231" s="4">
        <v>-194172</v>
      </c>
      <c r="O231" s="4">
        <v>-161178</v>
      </c>
      <c r="P231" s="4">
        <v>-149018</v>
      </c>
      <c r="Q231" s="4">
        <v>-141587</v>
      </c>
      <c r="R231" s="4">
        <f>AVERAGE(Table33[[#This Row],[Jan]:[Mar]])</f>
        <v>-217500.33333333334</v>
      </c>
      <c r="S231" s="4">
        <f>AVERAGE(Table33[[#This Row],[Apr]:[Jun]])</f>
        <v>-217392</v>
      </c>
      <c r="T231" s="4">
        <f>AVERAGE(Table33[[#This Row],[Jul]:[Sep]])</f>
        <v>-186030.33333333334</v>
      </c>
      <c r="U231" s="4">
        <f>AVERAGE(Table33[[#This Row],[Oct]:[Dec]])</f>
        <v>-150594.33333333334</v>
      </c>
      <c r="V231" s="4">
        <f>AVERAGE(Table33[[#This Row],[Jan]:[Jun]])</f>
        <v>-217446.16666666666</v>
      </c>
      <c r="W231" s="4">
        <f>AVERAGE(Table33[[#This Row],[Jul]:[Dec]])</f>
        <v>-168312.33333333334</v>
      </c>
      <c r="X231" s="4">
        <f>AVERAGE(Table33[[#This Row],[Jan]:[Dec]])</f>
        <v>-192879.25</v>
      </c>
      <c r="Y231" s="4">
        <f>SUM(Table33[[#This Row],[Jan]:[Dec]])</f>
        <v>-2314551</v>
      </c>
    </row>
    <row r="232" spans="1:25" x14ac:dyDescent="0.25">
      <c r="A232" s="2" t="s">
        <v>25</v>
      </c>
      <c r="B232" s="2" t="s">
        <v>29</v>
      </c>
      <c r="C232" s="3" t="s">
        <v>19</v>
      </c>
      <c r="D232" s="3">
        <v>2020</v>
      </c>
      <c r="E232" s="2" t="s">
        <v>20</v>
      </c>
      <c r="F232" s="4">
        <v>-882849</v>
      </c>
      <c r="G232" s="4">
        <v>-828192</v>
      </c>
      <c r="H232" s="4">
        <v>-913737</v>
      </c>
      <c r="I232" s="4">
        <v>-1198314</v>
      </c>
      <c r="J232" s="4">
        <v>-519107</v>
      </c>
      <c r="K232" s="4">
        <v>-889744</v>
      </c>
      <c r="L232" s="4">
        <v>-625608</v>
      </c>
      <c r="M232" s="4">
        <v>-818157</v>
      </c>
      <c r="N232" s="4">
        <v>-764727</v>
      </c>
      <c r="O232" s="4">
        <v>-613550</v>
      </c>
      <c r="P232" s="4">
        <v>-625269</v>
      </c>
      <c r="Q232" s="4">
        <v>-540653</v>
      </c>
      <c r="R232" s="4">
        <f>AVERAGE(Table33[[#This Row],[Jan]:[Mar]])</f>
        <v>-874926</v>
      </c>
      <c r="S232" s="4">
        <f>AVERAGE(Table33[[#This Row],[Apr]:[Jun]])</f>
        <v>-869055</v>
      </c>
      <c r="T232" s="4">
        <f>AVERAGE(Table33[[#This Row],[Jul]:[Sep]])</f>
        <v>-736164</v>
      </c>
      <c r="U232" s="4">
        <f>AVERAGE(Table33[[#This Row],[Oct]:[Dec]])</f>
        <v>-593157.33333333337</v>
      </c>
      <c r="V232" s="4">
        <f>AVERAGE(Table33[[#This Row],[Jan]:[Jun]])</f>
        <v>-871990.5</v>
      </c>
      <c r="W232" s="4">
        <f>AVERAGE(Table33[[#This Row],[Jul]:[Dec]])</f>
        <v>-664660.66666666663</v>
      </c>
      <c r="X232" s="4">
        <f>AVERAGE(Table33[[#This Row],[Jan]:[Dec]])</f>
        <v>-768325.58333333337</v>
      </c>
      <c r="Y232" s="4">
        <f>SUM(Table33[[#This Row],[Jan]:[Dec]])</f>
        <v>-9219907</v>
      </c>
    </row>
    <row r="233" spans="1:25" x14ac:dyDescent="0.25">
      <c r="A233" s="2" t="s">
        <v>26</v>
      </c>
      <c r="B233" s="2" t="s">
        <v>29</v>
      </c>
      <c r="C233" s="3" t="s">
        <v>19</v>
      </c>
      <c r="D233" s="3">
        <v>2020</v>
      </c>
      <c r="E233" s="2" t="s">
        <v>20</v>
      </c>
      <c r="F233" s="4">
        <v>-1206445</v>
      </c>
      <c r="G233" s="4">
        <v>-976986</v>
      </c>
      <c r="H233" s="4">
        <v>-990981</v>
      </c>
      <c r="I233" s="4">
        <v>-1537362</v>
      </c>
      <c r="J233" s="4">
        <v>-578191</v>
      </c>
      <c r="K233" s="4">
        <v>-1230978</v>
      </c>
      <c r="L233" s="4">
        <v>-824107</v>
      </c>
      <c r="M233" s="4">
        <v>-991865</v>
      </c>
      <c r="N233" s="4">
        <v>-928975</v>
      </c>
      <c r="O233" s="4">
        <v>-794276</v>
      </c>
      <c r="P233" s="4">
        <v>-738682</v>
      </c>
      <c r="Q233" s="4">
        <v>-726502</v>
      </c>
      <c r="R233" s="4">
        <f>AVERAGE(Table33[[#This Row],[Jan]:[Mar]])</f>
        <v>-1058137.3333333333</v>
      </c>
      <c r="S233" s="4">
        <f>AVERAGE(Table33[[#This Row],[Apr]:[Jun]])</f>
        <v>-1115510.3333333333</v>
      </c>
      <c r="T233" s="4">
        <f>AVERAGE(Table33[[#This Row],[Jul]:[Sep]])</f>
        <v>-914982.33333333337</v>
      </c>
      <c r="U233" s="4">
        <f>AVERAGE(Table33[[#This Row],[Oct]:[Dec]])</f>
        <v>-753153.33333333337</v>
      </c>
      <c r="V233" s="4">
        <f>AVERAGE(Table33[[#This Row],[Jan]:[Jun]])</f>
        <v>-1086823.8333333333</v>
      </c>
      <c r="W233" s="4">
        <f>AVERAGE(Table33[[#This Row],[Jul]:[Dec]])</f>
        <v>-834067.83333333337</v>
      </c>
      <c r="X233" s="4">
        <f>AVERAGE(Table33[[#This Row],[Jan]:[Dec]])</f>
        <v>-960445.83333333337</v>
      </c>
      <c r="Y233" s="4">
        <f>SUM(Table33[[#This Row],[Jan]:[Dec]])</f>
        <v>-11525350</v>
      </c>
    </row>
    <row r="234" spans="1:25" x14ac:dyDescent="0.25">
      <c r="A234" s="2" t="s">
        <v>27</v>
      </c>
      <c r="B234" s="2" t="s">
        <v>29</v>
      </c>
      <c r="C234" s="3" t="s">
        <v>19</v>
      </c>
      <c r="D234" s="3">
        <v>2020</v>
      </c>
      <c r="E234" s="2" t="s">
        <v>20</v>
      </c>
      <c r="F234" s="4">
        <v>-1691907</v>
      </c>
      <c r="G234" s="4">
        <v>-1377291</v>
      </c>
      <c r="H234" s="4">
        <v>-1682587</v>
      </c>
      <c r="I234" s="4">
        <v>-2080797</v>
      </c>
      <c r="J234" s="4">
        <v>-912271</v>
      </c>
      <c r="K234" s="4">
        <v>-1790551</v>
      </c>
      <c r="L234" s="4">
        <v>-1201477</v>
      </c>
      <c r="M234" s="4">
        <v>-1331378</v>
      </c>
      <c r="N234" s="4">
        <v>-1375724</v>
      </c>
      <c r="O234" s="4">
        <v>-1029583</v>
      </c>
      <c r="P234" s="4">
        <v>-1099874</v>
      </c>
      <c r="Q234" s="4">
        <v>-971165</v>
      </c>
      <c r="R234" s="4">
        <f>AVERAGE(Table33[[#This Row],[Jan]:[Mar]])</f>
        <v>-1583928.3333333333</v>
      </c>
      <c r="S234" s="4">
        <f>AVERAGE(Table33[[#This Row],[Apr]:[Jun]])</f>
        <v>-1594539.6666666667</v>
      </c>
      <c r="T234" s="4">
        <f>AVERAGE(Table33[[#This Row],[Jul]:[Sep]])</f>
        <v>-1302859.6666666667</v>
      </c>
      <c r="U234" s="4">
        <f>AVERAGE(Table33[[#This Row],[Oct]:[Dec]])</f>
        <v>-1033540.6666666666</v>
      </c>
      <c r="V234" s="4">
        <f>AVERAGE(Table33[[#This Row],[Jan]:[Jun]])</f>
        <v>-1589234</v>
      </c>
      <c r="W234" s="4">
        <f>AVERAGE(Table33[[#This Row],[Jul]:[Dec]])</f>
        <v>-1168200.1666666667</v>
      </c>
      <c r="X234" s="4">
        <f>AVERAGE(Table33[[#This Row],[Jan]:[Dec]])</f>
        <v>-1378717.0833333333</v>
      </c>
      <c r="Y234" s="4">
        <f>SUM(Table33[[#This Row],[Jan]:[Dec]])</f>
        <v>-16544605</v>
      </c>
    </row>
    <row r="235" spans="1:25" x14ac:dyDescent="0.25">
      <c r="A235" s="2" t="s">
        <v>28</v>
      </c>
      <c r="B235" s="2" t="s">
        <v>29</v>
      </c>
      <c r="C235" s="3" t="s">
        <v>19</v>
      </c>
      <c r="D235" s="3">
        <v>2020</v>
      </c>
      <c r="E235" s="2" t="s">
        <v>20</v>
      </c>
      <c r="F235" s="4">
        <v>-405268</v>
      </c>
      <c r="G235" s="4">
        <v>-427770</v>
      </c>
      <c r="H235" s="4">
        <v>-436628</v>
      </c>
      <c r="I235" s="4">
        <v>-571749</v>
      </c>
      <c r="J235" s="4">
        <v>-215818</v>
      </c>
      <c r="K235" s="4">
        <v>-475706</v>
      </c>
      <c r="L235" s="4">
        <v>-313756</v>
      </c>
      <c r="M235" s="4">
        <v>-370356</v>
      </c>
      <c r="N235" s="4">
        <v>-361297</v>
      </c>
      <c r="O235" s="4">
        <v>-302763</v>
      </c>
      <c r="P235" s="4">
        <v>-310799</v>
      </c>
      <c r="Q235" s="4">
        <v>-262708</v>
      </c>
      <c r="R235" s="4">
        <f>AVERAGE(Table33[[#This Row],[Jan]:[Mar]])</f>
        <v>-423222</v>
      </c>
      <c r="S235" s="4">
        <f>AVERAGE(Table33[[#This Row],[Apr]:[Jun]])</f>
        <v>-421091</v>
      </c>
      <c r="T235" s="4">
        <f>AVERAGE(Table33[[#This Row],[Jul]:[Sep]])</f>
        <v>-348469.66666666669</v>
      </c>
      <c r="U235" s="4">
        <f>AVERAGE(Table33[[#This Row],[Oct]:[Dec]])</f>
        <v>-292090</v>
      </c>
      <c r="V235" s="4">
        <f>AVERAGE(Table33[[#This Row],[Jan]:[Jun]])</f>
        <v>-422156.5</v>
      </c>
      <c r="W235" s="4">
        <f>AVERAGE(Table33[[#This Row],[Jul]:[Dec]])</f>
        <v>-320279.83333333331</v>
      </c>
      <c r="X235" s="4">
        <f>AVERAGE(Table33[[#This Row],[Jan]:[Dec]])</f>
        <v>-371218.16666666669</v>
      </c>
      <c r="Y235" s="4">
        <f>SUM(Table33[[#This Row],[Jan]:[Dec]])</f>
        <v>-4454618</v>
      </c>
    </row>
    <row r="236" spans="1:25" x14ac:dyDescent="0.25">
      <c r="A236" s="2" t="s">
        <v>17</v>
      </c>
      <c r="B236" s="2" t="s">
        <v>30</v>
      </c>
      <c r="C236" s="3" t="s">
        <v>19</v>
      </c>
      <c r="D236" s="3">
        <v>2020</v>
      </c>
      <c r="E236" s="2" t="s">
        <v>20</v>
      </c>
      <c r="F236" s="4">
        <v>23460904.170000002</v>
      </c>
      <c r="G236" s="4">
        <v>23718890.620000001</v>
      </c>
      <c r="H236" s="4">
        <v>24389819.640000001</v>
      </c>
      <c r="I236" s="4">
        <v>26771011.52</v>
      </c>
      <c r="J236" s="4">
        <v>19268387.539999999</v>
      </c>
      <c r="K236" s="4">
        <v>25238331.240000002</v>
      </c>
      <c r="L236" s="4">
        <v>19195734.309999999</v>
      </c>
      <c r="M236" s="4">
        <v>20614489</v>
      </c>
      <c r="N236" s="4">
        <v>21083674.48</v>
      </c>
      <c r="O236" s="4">
        <v>24465875.039999999</v>
      </c>
      <c r="P236" s="4">
        <v>19398173.190000001</v>
      </c>
      <c r="Q236" s="4">
        <v>23434736.759999998</v>
      </c>
      <c r="R236" s="4">
        <f>AVERAGE(Table33[[#This Row],[Jan]:[Mar]])</f>
        <v>23856538.143333334</v>
      </c>
      <c r="S236" s="4">
        <f>AVERAGE(Table33[[#This Row],[Apr]:[Jun]])</f>
        <v>23759243.433333337</v>
      </c>
      <c r="T236" s="4">
        <f>AVERAGE(Table33[[#This Row],[Jul]:[Sep]])</f>
        <v>20297965.930000003</v>
      </c>
      <c r="U236" s="4">
        <f>AVERAGE(Table33[[#This Row],[Oct]:[Dec]])</f>
        <v>22432928.330000002</v>
      </c>
      <c r="V236" s="4">
        <f>AVERAGE(Table33[[#This Row],[Jan]:[Jun]])</f>
        <v>23807890.788333338</v>
      </c>
      <c r="W236" s="4">
        <f>AVERAGE(Table33[[#This Row],[Jul]:[Dec]])</f>
        <v>21365447.129999999</v>
      </c>
      <c r="X236" s="4">
        <f>AVERAGE(Table33[[#This Row],[Jan]:[Dec]])</f>
        <v>22586668.959166665</v>
      </c>
      <c r="Y236" s="4">
        <f>SUM(Table33[[#This Row],[Jan]:[Dec]])</f>
        <v>271040027.50999999</v>
      </c>
    </row>
    <row r="237" spans="1:25" x14ac:dyDescent="0.25">
      <c r="A237" s="2" t="s">
        <v>21</v>
      </c>
      <c r="B237" s="2" t="s">
        <v>30</v>
      </c>
      <c r="C237" s="3" t="s">
        <v>19</v>
      </c>
      <c r="D237" s="3">
        <v>2020</v>
      </c>
      <c r="E237" s="2" t="s">
        <v>20</v>
      </c>
      <c r="F237" s="4">
        <v>-11301138</v>
      </c>
      <c r="G237" s="4">
        <v>-11040566</v>
      </c>
      <c r="H237" s="4">
        <v>-11385210</v>
      </c>
      <c r="I237" s="4">
        <v>-12065519</v>
      </c>
      <c r="J237" s="4">
        <v>-8004994</v>
      </c>
      <c r="K237" s="4">
        <v>-11169399</v>
      </c>
      <c r="L237" s="4">
        <v>-8198056</v>
      </c>
      <c r="M237" s="4">
        <v>-9583888</v>
      </c>
      <c r="N237" s="4">
        <v>-8854962</v>
      </c>
      <c r="O237" s="4">
        <v>-10326236</v>
      </c>
      <c r="P237" s="4">
        <v>-8135464</v>
      </c>
      <c r="Q237" s="4">
        <v>-9435110</v>
      </c>
      <c r="R237" s="4">
        <f>AVERAGE(Table33[[#This Row],[Jan]:[Mar]])</f>
        <v>-11242304.666666666</v>
      </c>
      <c r="S237" s="4">
        <f>AVERAGE(Table33[[#This Row],[Apr]:[Jun]])</f>
        <v>-10413304</v>
      </c>
      <c r="T237" s="4">
        <f>AVERAGE(Table33[[#This Row],[Jul]:[Sep]])</f>
        <v>-8878968.666666666</v>
      </c>
      <c r="U237" s="4">
        <f>AVERAGE(Table33[[#This Row],[Oct]:[Dec]])</f>
        <v>-9298936.666666666</v>
      </c>
      <c r="V237" s="4">
        <f>AVERAGE(Table33[[#This Row],[Jan]:[Jun]])</f>
        <v>-10827804.333333334</v>
      </c>
      <c r="W237" s="4">
        <f>AVERAGE(Table33[[#This Row],[Jul]:[Dec]])</f>
        <v>-9088952.666666666</v>
      </c>
      <c r="X237" s="4">
        <f>AVERAGE(Table33[[#This Row],[Jan]:[Dec]])</f>
        <v>-9958378.5</v>
      </c>
      <c r="Y237" s="4">
        <f>SUM(Table33[[#This Row],[Jan]:[Dec]])</f>
        <v>-119500542</v>
      </c>
    </row>
    <row r="238" spans="1:25" x14ac:dyDescent="0.25">
      <c r="A238" s="2" t="s">
        <v>22</v>
      </c>
      <c r="B238" s="2" t="s">
        <v>30</v>
      </c>
      <c r="C238" s="3" t="s">
        <v>19</v>
      </c>
      <c r="D238" s="3">
        <v>2020</v>
      </c>
      <c r="E238" s="2" t="s">
        <v>20</v>
      </c>
      <c r="F238" s="4">
        <v>-1040217</v>
      </c>
      <c r="G238" s="4">
        <v>-1037564</v>
      </c>
      <c r="H238" s="4">
        <v>-1012661</v>
      </c>
      <c r="I238" s="4">
        <v>-1187032</v>
      </c>
      <c r="J238" s="4">
        <v>-888831</v>
      </c>
      <c r="K238" s="4">
        <v>-1025650</v>
      </c>
      <c r="L238" s="4">
        <v>-897572</v>
      </c>
      <c r="M238" s="4">
        <v>-943461</v>
      </c>
      <c r="N238" s="4">
        <v>-945482</v>
      </c>
      <c r="O238" s="4">
        <v>-1126584</v>
      </c>
      <c r="P238" s="4">
        <v>-946140</v>
      </c>
      <c r="Q238" s="4">
        <v>-985301</v>
      </c>
      <c r="R238" s="4">
        <f>AVERAGE(Table33[[#This Row],[Jan]:[Mar]])</f>
        <v>-1030147.3333333334</v>
      </c>
      <c r="S238" s="4">
        <f>AVERAGE(Table33[[#This Row],[Apr]:[Jun]])</f>
        <v>-1033837.6666666666</v>
      </c>
      <c r="T238" s="4">
        <f>AVERAGE(Table33[[#This Row],[Jul]:[Sep]])</f>
        <v>-928838.33333333337</v>
      </c>
      <c r="U238" s="4">
        <f>AVERAGE(Table33[[#This Row],[Oct]:[Dec]])</f>
        <v>-1019341.6666666666</v>
      </c>
      <c r="V238" s="4">
        <f>AVERAGE(Table33[[#This Row],[Jan]:[Jun]])</f>
        <v>-1031992.5</v>
      </c>
      <c r="W238" s="4">
        <f>AVERAGE(Table33[[#This Row],[Jul]:[Dec]])</f>
        <v>-974090</v>
      </c>
      <c r="X238" s="4">
        <f>AVERAGE(Table33[[#This Row],[Jan]:[Dec]])</f>
        <v>-1003041.25</v>
      </c>
      <c r="Y238" s="4">
        <f>SUM(Table33[[#This Row],[Jan]:[Dec]])</f>
        <v>-12036495</v>
      </c>
    </row>
    <row r="239" spans="1:25" x14ac:dyDescent="0.25">
      <c r="A239" s="2" t="s">
        <v>23</v>
      </c>
      <c r="B239" s="2" t="s">
        <v>30</v>
      </c>
      <c r="C239" s="3" t="s">
        <v>19</v>
      </c>
      <c r="D239" s="3">
        <v>2020</v>
      </c>
      <c r="E239" s="2" t="s">
        <v>20</v>
      </c>
      <c r="F239" s="4">
        <v>-2686116</v>
      </c>
      <c r="G239" s="4">
        <v>-2811436</v>
      </c>
      <c r="H239" s="4">
        <v>-2564638</v>
      </c>
      <c r="I239" s="4">
        <v>-3193324</v>
      </c>
      <c r="J239" s="4">
        <v>-2094388</v>
      </c>
      <c r="K239" s="4">
        <v>-2712239</v>
      </c>
      <c r="L239" s="4">
        <v>-2266614</v>
      </c>
      <c r="M239" s="4">
        <v>-2314678</v>
      </c>
      <c r="N239" s="4">
        <v>-2597975</v>
      </c>
      <c r="O239" s="4">
        <v>-3028352</v>
      </c>
      <c r="P239" s="4">
        <v>-2170564</v>
      </c>
      <c r="Q239" s="4">
        <v>-2619732</v>
      </c>
      <c r="R239" s="4">
        <f>AVERAGE(Table33[[#This Row],[Jan]:[Mar]])</f>
        <v>-2687396.6666666665</v>
      </c>
      <c r="S239" s="4">
        <f>AVERAGE(Table33[[#This Row],[Apr]:[Jun]])</f>
        <v>-2666650.3333333335</v>
      </c>
      <c r="T239" s="4">
        <f>AVERAGE(Table33[[#This Row],[Jul]:[Sep]])</f>
        <v>-2393089</v>
      </c>
      <c r="U239" s="4">
        <f>AVERAGE(Table33[[#This Row],[Oct]:[Dec]])</f>
        <v>-2606216</v>
      </c>
      <c r="V239" s="4">
        <f>AVERAGE(Table33[[#This Row],[Jan]:[Jun]])</f>
        <v>-2677023.5</v>
      </c>
      <c r="W239" s="4">
        <f>AVERAGE(Table33[[#This Row],[Jul]:[Dec]])</f>
        <v>-2499652.5</v>
      </c>
      <c r="X239" s="4">
        <f>AVERAGE(Table33[[#This Row],[Jan]:[Dec]])</f>
        <v>-2588338</v>
      </c>
      <c r="Y239" s="4">
        <f>SUM(Table33[[#This Row],[Jan]:[Dec]])</f>
        <v>-31060056</v>
      </c>
    </row>
    <row r="240" spans="1:25" x14ac:dyDescent="0.25">
      <c r="A240" s="2" t="s">
        <v>24</v>
      </c>
      <c r="B240" s="2" t="s">
        <v>30</v>
      </c>
      <c r="C240" s="3" t="s">
        <v>19</v>
      </c>
      <c r="D240" s="3">
        <v>2020</v>
      </c>
      <c r="E240" s="2" t="s">
        <v>20</v>
      </c>
      <c r="F240" s="4">
        <v>-261109</v>
      </c>
      <c r="G240" s="4">
        <v>-251233</v>
      </c>
      <c r="H240" s="4">
        <v>-284032</v>
      </c>
      <c r="I240" s="4">
        <v>-274954</v>
      </c>
      <c r="J240" s="4">
        <v>-222389</v>
      </c>
      <c r="K240" s="4">
        <v>-302896</v>
      </c>
      <c r="L240" s="4">
        <v>-215682</v>
      </c>
      <c r="M240" s="4">
        <v>-212824</v>
      </c>
      <c r="N240" s="4">
        <v>-237617</v>
      </c>
      <c r="O240" s="4">
        <v>-281077</v>
      </c>
      <c r="P240" s="4">
        <v>-230799</v>
      </c>
      <c r="Q240" s="4">
        <v>-255866</v>
      </c>
      <c r="R240" s="4">
        <f>AVERAGE(Table33[[#This Row],[Jan]:[Mar]])</f>
        <v>-265458</v>
      </c>
      <c r="S240" s="4">
        <f>AVERAGE(Table33[[#This Row],[Apr]:[Jun]])</f>
        <v>-266746.33333333331</v>
      </c>
      <c r="T240" s="4">
        <f>AVERAGE(Table33[[#This Row],[Jul]:[Sep]])</f>
        <v>-222041</v>
      </c>
      <c r="U240" s="4">
        <f>AVERAGE(Table33[[#This Row],[Oct]:[Dec]])</f>
        <v>-255914</v>
      </c>
      <c r="V240" s="4">
        <f>AVERAGE(Table33[[#This Row],[Jan]:[Jun]])</f>
        <v>-266102.16666666669</v>
      </c>
      <c r="W240" s="4">
        <f>AVERAGE(Table33[[#This Row],[Jul]:[Dec]])</f>
        <v>-238977.5</v>
      </c>
      <c r="X240" s="4">
        <f>AVERAGE(Table33[[#This Row],[Jan]:[Dec]])</f>
        <v>-252539.83333333334</v>
      </c>
      <c r="Y240" s="4">
        <f>SUM(Table33[[#This Row],[Jan]:[Dec]])</f>
        <v>-3030478</v>
      </c>
    </row>
    <row r="241" spans="1:25" x14ac:dyDescent="0.25">
      <c r="A241" s="2" t="s">
        <v>25</v>
      </c>
      <c r="B241" s="2" t="s">
        <v>30</v>
      </c>
      <c r="C241" s="3" t="s">
        <v>19</v>
      </c>
      <c r="D241" s="3">
        <v>2020</v>
      </c>
      <c r="E241" s="2" t="s">
        <v>20</v>
      </c>
      <c r="F241" s="4">
        <v>-1079788</v>
      </c>
      <c r="G241" s="4">
        <v>-967463</v>
      </c>
      <c r="H241" s="4">
        <v>-1074051</v>
      </c>
      <c r="I241" s="4">
        <v>-1258729</v>
      </c>
      <c r="J241" s="4">
        <v>-829188</v>
      </c>
      <c r="K241" s="4">
        <v>-1219308</v>
      </c>
      <c r="L241" s="4">
        <v>-868457</v>
      </c>
      <c r="M241" s="4">
        <v>-1002976</v>
      </c>
      <c r="N241" s="4">
        <v>-929444</v>
      </c>
      <c r="O241" s="4">
        <v>-984727</v>
      </c>
      <c r="P241" s="4">
        <v>-895091</v>
      </c>
      <c r="Q241" s="4">
        <v>-998052</v>
      </c>
      <c r="R241" s="4">
        <f>AVERAGE(Table33[[#This Row],[Jan]:[Mar]])</f>
        <v>-1040434</v>
      </c>
      <c r="S241" s="4">
        <f>AVERAGE(Table33[[#This Row],[Apr]:[Jun]])</f>
        <v>-1102408.3333333333</v>
      </c>
      <c r="T241" s="4">
        <f>AVERAGE(Table33[[#This Row],[Jul]:[Sep]])</f>
        <v>-933625.66666666663</v>
      </c>
      <c r="U241" s="4">
        <f>AVERAGE(Table33[[#This Row],[Oct]:[Dec]])</f>
        <v>-959290</v>
      </c>
      <c r="V241" s="4">
        <f>AVERAGE(Table33[[#This Row],[Jan]:[Jun]])</f>
        <v>-1071421.1666666667</v>
      </c>
      <c r="W241" s="4">
        <f>AVERAGE(Table33[[#This Row],[Jul]:[Dec]])</f>
        <v>-946457.83333333337</v>
      </c>
      <c r="X241" s="4">
        <f>AVERAGE(Table33[[#This Row],[Jan]:[Dec]])</f>
        <v>-1008939.5</v>
      </c>
      <c r="Y241" s="4">
        <f>SUM(Table33[[#This Row],[Jan]:[Dec]])</f>
        <v>-12107274</v>
      </c>
    </row>
    <row r="242" spans="1:25" x14ac:dyDescent="0.25">
      <c r="A242" s="2" t="s">
        <v>26</v>
      </c>
      <c r="B242" s="2" t="s">
        <v>30</v>
      </c>
      <c r="C242" s="3" t="s">
        <v>19</v>
      </c>
      <c r="D242" s="3">
        <v>2020</v>
      </c>
      <c r="E242" s="2" t="s">
        <v>20</v>
      </c>
      <c r="F242" s="4">
        <v>-1259836</v>
      </c>
      <c r="G242" s="4">
        <v>-1466091</v>
      </c>
      <c r="H242" s="4">
        <v>-1329954</v>
      </c>
      <c r="I242" s="4">
        <v>-1342208</v>
      </c>
      <c r="J242" s="4">
        <v>-968525</v>
      </c>
      <c r="K242" s="4">
        <v>-1551135</v>
      </c>
      <c r="L242" s="4">
        <v>-1060193</v>
      </c>
      <c r="M242" s="4">
        <v>-1219376</v>
      </c>
      <c r="N242" s="4">
        <v>-1176567</v>
      </c>
      <c r="O242" s="4">
        <v>-1460487</v>
      </c>
      <c r="P242" s="4">
        <v>-1009016</v>
      </c>
      <c r="Q242" s="4">
        <v>-1300408</v>
      </c>
      <c r="R242" s="4">
        <f>AVERAGE(Table33[[#This Row],[Jan]:[Mar]])</f>
        <v>-1351960.3333333333</v>
      </c>
      <c r="S242" s="4">
        <f>AVERAGE(Table33[[#This Row],[Apr]:[Jun]])</f>
        <v>-1287289.3333333333</v>
      </c>
      <c r="T242" s="4">
        <f>AVERAGE(Table33[[#This Row],[Jul]:[Sep]])</f>
        <v>-1152045.3333333333</v>
      </c>
      <c r="U242" s="4">
        <f>AVERAGE(Table33[[#This Row],[Oct]:[Dec]])</f>
        <v>-1256637</v>
      </c>
      <c r="V242" s="4">
        <f>AVERAGE(Table33[[#This Row],[Jan]:[Jun]])</f>
        <v>-1319624.8333333333</v>
      </c>
      <c r="W242" s="4">
        <f>AVERAGE(Table33[[#This Row],[Jul]:[Dec]])</f>
        <v>-1204341.1666666667</v>
      </c>
      <c r="X242" s="4">
        <f>AVERAGE(Table33[[#This Row],[Jan]:[Dec]])</f>
        <v>-1261983</v>
      </c>
      <c r="Y242" s="4">
        <f>SUM(Table33[[#This Row],[Jan]:[Dec]])</f>
        <v>-15143796</v>
      </c>
    </row>
    <row r="243" spans="1:25" x14ac:dyDescent="0.25">
      <c r="A243" s="2" t="s">
        <v>27</v>
      </c>
      <c r="B243" s="2" t="s">
        <v>30</v>
      </c>
      <c r="C243" s="3" t="s">
        <v>19</v>
      </c>
      <c r="D243" s="3">
        <v>2020</v>
      </c>
      <c r="E243" s="2" t="s">
        <v>20</v>
      </c>
      <c r="F243" s="4">
        <v>-1761633</v>
      </c>
      <c r="G243" s="4">
        <v>-2015134</v>
      </c>
      <c r="H243" s="4">
        <v>-1826370</v>
      </c>
      <c r="I243" s="4">
        <v>-1914691</v>
      </c>
      <c r="J243" s="4">
        <v>-1446972</v>
      </c>
      <c r="K243" s="4">
        <v>-1896300</v>
      </c>
      <c r="L243" s="4">
        <v>-1597721</v>
      </c>
      <c r="M243" s="4">
        <v>-1538757</v>
      </c>
      <c r="N243" s="4">
        <v>-1704116</v>
      </c>
      <c r="O243" s="4">
        <v>-1897036</v>
      </c>
      <c r="P243" s="4">
        <v>-1495845</v>
      </c>
      <c r="Q243" s="4">
        <v>-1910300</v>
      </c>
      <c r="R243" s="4">
        <f>AVERAGE(Table33[[#This Row],[Jan]:[Mar]])</f>
        <v>-1867712.3333333333</v>
      </c>
      <c r="S243" s="4">
        <f>AVERAGE(Table33[[#This Row],[Apr]:[Jun]])</f>
        <v>-1752654.3333333333</v>
      </c>
      <c r="T243" s="4">
        <f>AVERAGE(Table33[[#This Row],[Jul]:[Sep]])</f>
        <v>-1613531.3333333333</v>
      </c>
      <c r="U243" s="4">
        <f>AVERAGE(Table33[[#This Row],[Oct]:[Dec]])</f>
        <v>-1767727</v>
      </c>
      <c r="V243" s="4">
        <f>AVERAGE(Table33[[#This Row],[Jan]:[Jun]])</f>
        <v>-1810183.3333333333</v>
      </c>
      <c r="W243" s="4">
        <f>AVERAGE(Table33[[#This Row],[Jul]:[Dec]])</f>
        <v>-1690629.1666666667</v>
      </c>
      <c r="X243" s="4">
        <f>AVERAGE(Table33[[#This Row],[Jan]:[Dec]])</f>
        <v>-1750406.25</v>
      </c>
      <c r="Y243" s="4">
        <f>SUM(Table33[[#This Row],[Jan]:[Dec]])</f>
        <v>-21004875</v>
      </c>
    </row>
    <row r="244" spans="1:25" x14ac:dyDescent="0.25">
      <c r="A244" s="2" t="s">
        <v>28</v>
      </c>
      <c r="B244" s="2" t="s">
        <v>30</v>
      </c>
      <c r="C244" s="3" t="s">
        <v>19</v>
      </c>
      <c r="D244" s="3">
        <v>2020</v>
      </c>
      <c r="E244" s="2" t="s">
        <v>20</v>
      </c>
      <c r="F244" s="4">
        <v>-565050</v>
      </c>
      <c r="G244" s="4">
        <v>-523149</v>
      </c>
      <c r="H244" s="4">
        <v>-596925</v>
      </c>
      <c r="I244" s="4">
        <v>-643179</v>
      </c>
      <c r="J244" s="4">
        <v>-442670</v>
      </c>
      <c r="K244" s="4">
        <v>-528793</v>
      </c>
      <c r="L244" s="4">
        <v>-428292</v>
      </c>
      <c r="M244" s="4">
        <v>-448126</v>
      </c>
      <c r="N244" s="4">
        <v>-442125</v>
      </c>
      <c r="O244" s="4">
        <v>-526927</v>
      </c>
      <c r="P244" s="4">
        <v>-439699</v>
      </c>
      <c r="Q244" s="4">
        <v>-491968</v>
      </c>
      <c r="R244" s="4">
        <f>AVERAGE(Table33[[#This Row],[Jan]:[Mar]])</f>
        <v>-561708</v>
      </c>
      <c r="S244" s="4">
        <f>AVERAGE(Table33[[#This Row],[Apr]:[Jun]])</f>
        <v>-538214</v>
      </c>
      <c r="T244" s="4">
        <f>AVERAGE(Table33[[#This Row],[Jul]:[Sep]])</f>
        <v>-439514.33333333331</v>
      </c>
      <c r="U244" s="4">
        <f>AVERAGE(Table33[[#This Row],[Oct]:[Dec]])</f>
        <v>-486198</v>
      </c>
      <c r="V244" s="4">
        <f>AVERAGE(Table33[[#This Row],[Jan]:[Jun]])</f>
        <v>-549961</v>
      </c>
      <c r="W244" s="4">
        <f>AVERAGE(Table33[[#This Row],[Jul]:[Dec]])</f>
        <v>-462856.16666666669</v>
      </c>
      <c r="X244" s="4">
        <f>AVERAGE(Table33[[#This Row],[Jan]:[Dec]])</f>
        <v>-506408.58333333331</v>
      </c>
      <c r="Y244" s="4">
        <f>SUM(Table33[[#This Row],[Jan]:[Dec]])</f>
        <v>-6076903</v>
      </c>
    </row>
    <row r="245" spans="1:25" x14ac:dyDescent="0.25">
      <c r="A245" s="2" t="s">
        <v>17</v>
      </c>
      <c r="B245" s="2" t="s">
        <v>18</v>
      </c>
      <c r="C245" s="3" t="s">
        <v>19</v>
      </c>
      <c r="D245" s="3">
        <v>2021</v>
      </c>
      <c r="E245" s="2" t="s">
        <v>20</v>
      </c>
      <c r="F245" s="4">
        <v>59639063</v>
      </c>
      <c r="G245" s="4">
        <v>63214286</v>
      </c>
      <c r="H245" s="4">
        <v>68906761</v>
      </c>
      <c r="I245" s="4">
        <v>89830559</v>
      </c>
      <c r="J245" s="4">
        <v>68972328</v>
      </c>
      <c r="K245" s="4">
        <v>59933044</v>
      </c>
      <c r="L245" s="4">
        <v>72743937</v>
      </c>
      <c r="M245" s="4">
        <v>88182249</v>
      </c>
      <c r="N245" s="4">
        <v>78099559</v>
      </c>
      <c r="O245" s="4">
        <v>53303092</v>
      </c>
      <c r="P245" s="4">
        <v>86545338</v>
      </c>
      <c r="Q245" s="4">
        <v>71448927</v>
      </c>
      <c r="R245" s="4">
        <f>AVERAGE(Table33[[#This Row],[Jan]:[Mar]])</f>
        <v>63920036.666666664</v>
      </c>
      <c r="S245" s="4">
        <f>AVERAGE(Table33[[#This Row],[Apr]:[Jun]])</f>
        <v>72911977</v>
      </c>
      <c r="T245" s="4">
        <f>AVERAGE(Table33[[#This Row],[Jul]:[Sep]])</f>
        <v>79675248.333333328</v>
      </c>
      <c r="U245" s="4">
        <f>AVERAGE(Table33[[#This Row],[Oct]:[Dec]])</f>
        <v>70432452.333333328</v>
      </c>
      <c r="V245" s="4">
        <f>AVERAGE(Table33[[#This Row],[Jan]:[Jun]])</f>
        <v>68416006.833333328</v>
      </c>
      <c r="W245" s="4">
        <f>AVERAGE(Table33[[#This Row],[Jul]:[Dec]])</f>
        <v>75053850.333333328</v>
      </c>
      <c r="X245" s="4">
        <f>AVERAGE(Table33[[#This Row],[Jan]:[Dec]])</f>
        <v>71734928.583333328</v>
      </c>
      <c r="Y245" s="4">
        <f>SUM(Table33[[#This Row],[Jan]:[Dec]])</f>
        <v>860819143</v>
      </c>
    </row>
    <row r="246" spans="1:25" x14ac:dyDescent="0.25">
      <c r="A246" s="2" t="s">
        <v>21</v>
      </c>
      <c r="B246" s="2" t="s">
        <v>18</v>
      </c>
      <c r="C246" s="3" t="s">
        <v>19</v>
      </c>
      <c r="D246" s="3">
        <v>2021</v>
      </c>
      <c r="E246" s="2" t="s">
        <v>20</v>
      </c>
      <c r="F246" s="4">
        <v>-23973231</v>
      </c>
      <c r="G246" s="4">
        <v>-30015539</v>
      </c>
      <c r="H246" s="4">
        <v>-31134647</v>
      </c>
      <c r="I246" s="4">
        <v>-40970359</v>
      </c>
      <c r="J246" s="4">
        <v>-30502322</v>
      </c>
      <c r="K246" s="4">
        <v>-27410189</v>
      </c>
      <c r="L246" s="4">
        <v>-31991409</v>
      </c>
      <c r="M246" s="4">
        <v>-42313803</v>
      </c>
      <c r="N246" s="4">
        <v>-36050532</v>
      </c>
      <c r="O246" s="4">
        <v>-22452316</v>
      </c>
      <c r="P246" s="4">
        <v>-37931056</v>
      </c>
      <c r="Q246" s="4">
        <v>-34824020</v>
      </c>
      <c r="R246" s="4">
        <f>AVERAGE(Table33[[#This Row],[Jan]:[Mar]])</f>
        <v>-28374472.333333332</v>
      </c>
      <c r="S246" s="4">
        <f>AVERAGE(Table33[[#This Row],[Apr]:[Jun]])</f>
        <v>-32960956.666666668</v>
      </c>
      <c r="T246" s="4">
        <f>AVERAGE(Table33[[#This Row],[Jul]:[Sep]])</f>
        <v>-36785248</v>
      </c>
      <c r="U246" s="4">
        <f>AVERAGE(Table33[[#This Row],[Oct]:[Dec]])</f>
        <v>-31735797.333333332</v>
      </c>
      <c r="V246" s="4">
        <f>AVERAGE(Table33[[#This Row],[Jan]:[Jun]])</f>
        <v>-30667714.5</v>
      </c>
      <c r="W246" s="4">
        <f>AVERAGE(Table33[[#This Row],[Jul]:[Dec]])</f>
        <v>-34260522.666666664</v>
      </c>
      <c r="X246" s="4">
        <f>AVERAGE(Table33[[#This Row],[Jan]:[Dec]])</f>
        <v>-32464118.583333332</v>
      </c>
      <c r="Y246" s="4">
        <f>SUM(Table33[[#This Row],[Jan]:[Dec]])</f>
        <v>-389569423</v>
      </c>
    </row>
    <row r="247" spans="1:25" x14ac:dyDescent="0.25">
      <c r="A247" s="2" t="s">
        <v>22</v>
      </c>
      <c r="B247" s="2" t="s">
        <v>18</v>
      </c>
      <c r="C247" s="3" t="s">
        <v>19</v>
      </c>
      <c r="D247" s="3">
        <v>2021</v>
      </c>
      <c r="E247" s="2" t="s">
        <v>20</v>
      </c>
      <c r="F247" s="4">
        <v>-2750475</v>
      </c>
      <c r="G247" s="4">
        <v>-2995013</v>
      </c>
      <c r="H247" s="4">
        <v>-3278513</v>
      </c>
      <c r="I247" s="4">
        <v>-4096853</v>
      </c>
      <c r="J247" s="4">
        <v>-3074312</v>
      </c>
      <c r="K247" s="4">
        <v>-2633099</v>
      </c>
      <c r="L247" s="4">
        <v>-3191085</v>
      </c>
      <c r="M247" s="4">
        <v>-3613606</v>
      </c>
      <c r="N247" s="4">
        <v>-3551148</v>
      </c>
      <c r="O247" s="4">
        <v>-2501128</v>
      </c>
      <c r="P247" s="4">
        <v>-4117957</v>
      </c>
      <c r="Q247" s="4">
        <v>-2909146</v>
      </c>
      <c r="R247" s="4">
        <f>AVERAGE(Table33[[#This Row],[Jan]:[Mar]])</f>
        <v>-3008000.3333333335</v>
      </c>
      <c r="S247" s="4">
        <f>AVERAGE(Table33[[#This Row],[Apr]:[Jun]])</f>
        <v>-3268088</v>
      </c>
      <c r="T247" s="4">
        <f>AVERAGE(Table33[[#This Row],[Jul]:[Sep]])</f>
        <v>-3451946.3333333335</v>
      </c>
      <c r="U247" s="4">
        <f>AVERAGE(Table33[[#This Row],[Oct]:[Dec]])</f>
        <v>-3176077</v>
      </c>
      <c r="V247" s="4">
        <f>AVERAGE(Table33[[#This Row],[Jan]:[Jun]])</f>
        <v>-3138044.1666666665</v>
      </c>
      <c r="W247" s="4">
        <f>AVERAGE(Table33[[#This Row],[Jul]:[Dec]])</f>
        <v>-3314011.6666666665</v>
      </c>
      <c r="X247" s="4">
        <f>AVERAGE(Table33[[#This Row],[Jan]:[Dec]])</f>
        <v>-3226027.9166666665</v>
      </c>
      <c r="Y247" s="4">
        <f>SUM(Table33[[#This Row],[Jan]:[Dec]])</f>
        <v>-38712335</v>
      </c>
    </row>
    <row r="248" spans="1:25" x14ac:dyDescent="0.25">
      <c r="A248" s="2" t="s">
        <v>23</v>
      </c>
      <c r="B248" s="2" t="s">
        <v>18</v>
      </c>
      <c r="C248" s="3" t="s">
        <v>19</v>
      </c>
      <c r="D248" s="3">
        <v>2021</v>
      </c>
      <c r="E248" s="2" t="s">
        <v>20</v>
      </c>
      <c r="F248" s="4">
        <v>-6051302</v>
      </c>
      <c r="G248" s="4">
        <v>-6651645</v>
      </c>
      <c r="H248" s="4">
        <v>-8229415</v>
      </c>
      <c r="I248" s="4">
        <v>-9866087</v>
      </c>
      <c r="J248" s="4">
        <v>-7274833</v>
      </c>
      <c r="K248" s="4">
        <v>-7190572</v>
      </c>
      <c r="L248" s="4">
        <v>-8102482</v>
      </c>
      <c r="M248" s="4">
        <v>-10459385</v>
      </c>
      <c r="N248" s="4">
        <v>-8592628</v>
      </c>
      <c r="O248" s="4">
        <v>-6623440</v>
      </c>
      <c r="P248" s="4">
        <v>-9176467</v>
      </c>
      <c r="Q248" s="4">
        <v>-8483908</v>
      </c>
      <c r="R248" s="4">
        <f>AVERAGE(Table33[[#This Row],[Jan]:[Mar]])</f>
        <v>-6977454</v>
      </c>
      <c r="S248" s="4">
        <f>AVERAGE(Table33[[#This Row],[Apr]:[Jun]])</f>
        <v>-8110497.333333333</v>
      </c>
      <c r="T248" s="4">
        <f>AVERAGE(Table33[[#This Row],[Jul]:[Sep]])</f>
        <v>-9051498.333333334</v>
      </c>
      <c r="U248" s="4">
        <f>AVERAGE(Table33[[#This Row],[Oct]:[Dec]])</f>
        <v>-8094605</v>
      </c>
      <c r="V248" s="4">
        <f>AVERAGE(Table33[[#This Row],[Jan]:[Jun]])</f>
        <v>-7543975.666666667</v>
      </c>
      <c r="W248" s="4">
        <f>AVERAGE(Table33[[#This Row],[Jul]:[Dec]])</f>
        <v>-8573051.666666666</v>
      </c>
      <c r="X248" s="4">
        <f>AVERAGE(Table33[[#This Row],[Jan]:[Dec]])</f>
        <v>-8058513.666666667</v>
      </c>
      <c r="Y248" s="4">
        <f>SUM(Table33[[#This Row],[Jan]:[Dec]])</f>
        <v>-96702164</v>
      </c>
    </row>
    <row r="249" spans="1:25" x14ac:dyDescent="0.25">
      <c r="A249" s="2" t="s">
        <v>24</v>
      </c>
      <c r="B249" s="2" t="s">
        <v>18</v>
      </c>
      <c r="C249" s="3" t="s">
        <v>19</v>
      </c>
      <c r="D249" s="3">
        <v>2021</v>
      </c>
      <c r="E249" s="2" t="s">
        <v>20</v>
      </c>
      <c r="F249" s="4">
        <v>-717745</v>
      </c>
      <c r="G249" s="4">
        <v>-784976</v>
      </c>
      <c r="H249" s="4">
        <v>-740504</v>
      </c>
      <c r="I249" s="4">
        <v>-1034005</v>
      </c>
      <c r="J249" s="4">
        <v>-808709</v>
      </c>
      <c r="K249" s="4">
        <v>-686323</v>
      </c>
      <c r="L249" s="4">
        <v>-731485</v>
      </c>
      <c r="M249" s="4">
        <v>-990377</v>
      </c>
      <c r="N249" s="4">
        <v>-910664</v>
      </c>
      <c r="O249" s="4">
        <v>-637021</v>
      </c>
      <c r="P249" s="4">
        <v>-1007342</v>
      </c>
      <c r="Q249" s="4">
        <v>-861790</v>
      </c>
      <c r="R249" s="4">
        <f>AVERAGE(Table33[[#This Row],[Jan]:[Mar]])</f>
        <v>-747741.66666666663</v>
      </c>
      <c r="S249" s="4">
        <f>AVERAGE(Table33[[#This Row],[Apr]:[Jun]])</f>
        <v>-843012.33333333337</v>
      </c>
      <c r="T249" s="4">
        <f>AVERAGE(Table33[[#This Row],[Jul]:[Sep]])</f>
        <v>-877508.66666666663</v>
      </c>
      <c r="U249" s="4">
        <f>AVERAGE(Table33[[#This Row],[Oct]:[Dec]])</f>
        <v>-835384.33333333337</v>
      </c>
      <c r="V249" s="4">
        <f>AVERAGE(Table33[[#This Row],[Jan]:[Jun]])</f>
        <v>-795377</v>
      </c>
      <c r="W249" s="4">
        <f>AVERAGE(Table33[[#This Row],[Jul]:[Dec]])</f>
        <v>-856446.5</v>
      </c>
      <c r="X249" s="4">
        <f>AVERAGE(Table33[[#This Row],[Jan]:[Dec]])</f>
        <v>-825911.75</v>
      </c>
      <c r="Y249" s="4">
        <f>SUM(Table33[[#This Row],[Jan]:[Dec]])</f>
        <v>-9910941</v>
      </c>
    </row>
    <row r="250" spans="1:25" x14ac:dyDescent="0.25">
      <c r="A250" s="2" t="s">
        <v>25</v>
      </c>
      <c r="B250" s="2" t="s">
        <v>18</v>
      </c>
      <c r="C250" s="3" t="s">
        <v>19</v>
      </c>
      <c r="D250" s="3">
        <v>2021</v>
      </c>
      <c r="E250" s="2" t="s">
        <v>20</v>
      </c>
      <c r="F250" s="4">
        <v>-2960261</v>
      </c>
      <c r="G250" s="4">
        <v>-2719473</v>
      </c>
      <c r="H250" s="4">
        <v>-2866789</v>
      </c>
      <c r="I250" s="4">
        <v>-4414681</v>
      </c>
      <c r="J250" s="4">
        <v>-3351655</v>
      </c>
      <c r="K250" s="4">
        <v>-2840401</v>
      </c>
      <c r="L250" s="4">
        <v>-3326958</v>
      </c>
      <c r="M250" s="4">
        <v>-3812188</v>
      </c>
      <c r="N250" s="4">
        <v>-3316582</v>
      </c>
      <c r="O250" s="4">
        <v>-2454320</v>
      </c>
      <c r="P250" s="4">
        <v>-4133391</v>
      </c>
      <c r="Q250" s="4">
        <v>-3270907</v>
      </c>
      <c r="R250" s="4">
        <f>AVERAGE(Table33[[#This Row],[Jan]:[Mar]])</f>
        <v>-2848841</v>
      </c>
      <c r="S250" s="4">
        <f>AVERAGE(Table33[[#This Row],[Apr]:[Jun]])</f>
        <v>-3535579</v>
      </c>
      <c r="T250" s="4">
        <f>AVERAGE(Table33[[#This Row],[Jul]:[Sep]])</f>
        <v>-3485242.6666666665</v>
      </c>
      <c r="U250" s="4">
        <f>AVERAGE(Table33[[#This Row],[Oct]:[Dec]])</f>
        <v>-3286206</v>
      </c>
      <c r="V250" s="4">
        <f>AVERAGE(Table33[[#This Row],[Jan]:[Jun]])</f>
        <v>-3192210</v>
      </c>
      <c r="W250" s="4">
        <f>AVERAGE(Table33[[#This Row],[Jul]:[Dec]])</f>
        <v>-3385724.3333333335</v>
      </c>
      <c r="X250" s="4">
        <f>AVERAGE(Table33[[#This Row],[Jan]:[Dec]])</f>
        <v>-3288967.1666666665</v>
      </c>
      <c r="Y250" s="4">
        <f>SUM(Table33[[#This Row],[Jan]:[Dec]])</f>
        <v>-39467606</v>
      </c>
    </row>
    <row r="251" spans="1:25" x14ac:dyDescent="0.25">
      <c r="A251" s="2" t="s">
        <v>26</v>
      </c>
      <c r="B251" s="2" t="s">
        <v>18</v>
      </c>
      <c r="C251" s="3" t="s">
        <v>19</v>
      </c>
      <c r="D251" s="3">
        <v>2021</v>
      </c>
      <c r="E251" s="2" t="s">
        <v>20</v>
      </c>
      <c r="F251" s="4">
        <v>-3649541</v>
      </c>
      <c r="G251" s="4">
        <v>-3533553</v>
      </c>
      <c r="H251" s="4">
        <v>-3458216</v>
      </c>
      <c r="I251" s="4">
        <v>-5592271</v>
      </c>
      <c r="J251" s="4">
        <v>-4005701</v>
      </c>
      <c r="K251" s="4">
        <v>-3358984</v>
      </c>
      <c r="L251" s="4">
        <v>-3687848</v>
      </c>
      <c r="M251" s="4">
        <v>-4759089</v>
      </c>
      <c r="N251" s="4">
        <v>-3918876</v>
      </c>
      <c r="O251" s="4">
        <v>-2669925</v>
      </c>
      <c r="P251" s="4">
        <v>-4358844</v>
      </c>
      <c r="Q251" s="4">
        <v>-3840200</v>
      </c>
      <c r="R251" s="4">
        <f>AVERAGE(Table33[[#This Row],[Jan]:[Mar]])</f>
        <v>-3547103.3333333335</v>
      </c>
      <c r="S251" s="4">
        <f>AVERAGE(Table33[[#This Row],[Apr]:[Jun]])</f>
        <v>-4318985.333333333</v>
      </c>
      <c r="T251" s="4">
        <f>AVERAGE(Table33[[#This Row],[Jul]:[Sep]])</f>
        <v>-4121937.6666666665</v>
      </c>
      <c r="U251" s="4">
        <f>AVERAGE(Table33[[#This Row],[Oct]:[Dec]])</f>
        <v>-3622989.6666666665</v>
      </c>
      <c r="V251" s="4">
        <f>AVERAGE(Table33[[#This Row],[Jan]:[Jun]])</f>
        <v>-3933044.3333333335</v>
      </c>
      <c r="W251" s="4">
        <f>AVERAGE(Table33[[#This Row],[Jul]:[Dec]])</f>
        <v>-3872463.6666666665</v>
      </c>
      <c r="X251" s="4">
        <f>AVERAGE(Table33[[#This Row],[Jan]:[Dec]])</f>
        <v>-3902754</v>
      </c>
      <c r="Y251" s="4">
        <f>SUM(Table33[[#This Row],[Jan]:[Dec]])</f>
        <v>-46833048</v>
      </c>
    </row>
    <row r="252" spans="1:25" x14ac:dyDescent="0.25">
      <c r="A252" s="2" t="s">
        <v>27</v>
      </c>
      <c r="B252" s="2" t="s">
        <v>18</v>
      </c>
      <c r="C252" s="3" t="s">
        <v>19</v>
      </c>
      <c r="D252" s="3">
        <v>2021</v>
      </c>
      <c r="E252" s="2" t="s">
        <v>20</v>
      </c>
      <c r="F252" s="4">
        <v>-4957360</v>
      </c>
      <c r="G252" s="4">
        <v>-4832819</v>
      </c>
      <c r="H252" s="4">
        <v>-4998813</v>
      </c>
      <c r="I252" s="4">
        <v>-7119942</v>
      </c>
      <c r="J252" s="4">
        <v>-5290282</v>
      </c>
      <c r="K252" s="4">
        <v>-4874238</v>
      </c>
      <c r="L252" s="4">
        <v>-5408483</v>
      </c>
      <c r="M252" s="4">
        <v>-7479531</v>
      </c>
      <c r="N252" s="4">
        <v>-5546489</v>
      </c>
      <c r="O252" s="4">
        <v>-4167715</v>
      </c>
      <c r="P252" s="4">
        <v>-6192072</v>
      </c>
      <c r="Q252" s="4">
        <v>-5068422</v>
      </c>
      <c r="R252" s="4">
        <f>AVERAGE(Table33[[#This Row],[Jan]:[Mar]])</f>
        <v>-4929664</v>
      </c>
      <c r="S252" s="4">
        <f>AVERAGE(Table33[[#This Row],[Apr]:[Jun]])</f>
        <v>-5761487.333333333</v>
      </c>
      <c r="T252" s="4">
        <f>AVERAGE(Table33[[#This Row],[Jul]:[Sep]])</f>
        <v>-6144834.333333333</v>
      </c>
      <c r="U252" s="4">
        <f>AVERAGE(Table33[[#This Row],[Oct]:[Dec]])</f>
        <v>-5142736.333333333</v>
      </c>
      <c r="V252" s="4">
        <f>AVERAGE(Table33[[#This Row],[Jan]:[Jun]])</f>
        <v>-5345575.666666667</v>
      </c>
      <c r="W252" s="4">
        <f>AVERAGE(Table33[[#This Row],[Jul]:[Dec]])</f>
        <v>-5643785.333333333</v>
      </c>
      <c r="X252" s="4">
        <f>AVERAGE(Table33[[#This Row],[Jan]:[Dec]])</f>
        <v>-5494680.5</v>
      </c>
      <c r="Y252" s="4">
        <f>SUM(Table33[[#This Row],[Jan]:[Dec]])</f>
        <v>-65936166</v>
      </c>
    </row>
    <row r="253" spans="1:25" x14ac:dyDescent="0.25">
      <c r="A253" s="2" t="s">
        <v>28</v>
      </c>
      <c r="B253" s="2" t="s">
        <v>18</v>
      </c>
      <c r="C253" s="3" t="s">
        <v>19</v>
      </c>
      <c r="D253" s="3">
        <v>2021</v>
      </c>
      <c r="E253" s="2" t="s">
        <v>20</v>
      </c>
      <c r="F253" s="4">
        <v>-1367303</v>
      </c>
      <c r="G253" s="4">
        <v>-1548216</v>
      </c>
      <c r="H253" s="4">
        <v>-1696682</v>
      </c>
      <c r="I253" s="4">
        <v>-1972953</v>
      </c>
      <c r="J253" s="4">
        <v>-1689063</v>
      </c>
      <c r="K253" s="4">
        <v>-1441599</v>
      </c>
      <c r="L253" s="4">
        <v>-1643564</v>
      </c>
      <c r="M253" s="4">
        <v>-1883983</v>
      </c>
      <c r="N253" s="4">
        <v>-1926635</v>
      </c>
      <c r="O253" s="4">
        <v>-1133926</v>
      </c>
      <c r="P253" s="4">
        <v>-1930167</v>
      </c>
      <c r="Q253" s="4">
        <v>-1647005</v>
      </c>
      <c r="R253" s="4">
        <f>AVERAGE(Table33[[#This Row],[Jan]:[Mar]])</f>
        <v>-1537400.3333333333</v>
      </c>
      <c r="S253" s="4">
        <f>AVERAGE(Table33[[#This Row],[Apr]:[Jun]])</f>
        <v>-1701205</v>
      </c>
      <c r="T253" s="4">
        <f>AVERAGE(Table33[[#This Row],[Jul]:[Sep]])</f>
        <v>-1818060.6666666667</v>
      </c>
      <c r="U253" s="4">
        <f>AVERAGE(Table33[[#This Row],[Oct]:[Dec]])</f>
        <v>-1570366</v>
      </c>
      <c r="V253" s="4">
        <f>AVERAGE(Table33[[#This Row],[Jan]:[Jun]])</f>
        <v>-1619302.6666666667</v>
      </c>
      <c r="W253" s="4">
        <f>AVERAGE(Table33[[#This Row],[Jul]:[Dec]])</f>
        <v>-1694213.3333333333</v>
      </c>
      <c r="X253" s="4">
        <f>AVERAGE(Table33[[#This Row],[Jan]:[Dec]])</f>
        <v>-1656758</v>
      </c>
      <c r="Y253" s="4">
        <f>SUM(Table33[[#This Row],[Jan]:[Dec]])</f>
        <v>-19881096</v>
      </c>
    </row>
    <row r="254" spans="1:25" x14ac:dyDescent="0.25">
      <c r="A254" s="2" t="s">
        <v>17</v>
      </c>
      <c r="B254" s="2" t="s">
        <v>29</v>
      </c>
      <c r="C254" s="3" t="s">
        <v>19</v>
      </c>
      <c r="D254" s="3">
        <v>2021</v>
      </c>
      <c r="E254" s="2" t="s">
        <v>20</v>
      </c>
      <c r="F254" s="4">
        <v>11927812.600000001</v>
      </c>
      <c r="G254" s="4">
        <v>13275000.059999999</v>
      </c>
      <c r="H254" s="4">
        <v>14470419.809999999</v>
      </c>
      <c r="I254" s="4">
        <v>24254250.930000003</v>
      </c>
      <c r="J254" s="4">
        <v>18622528.560000002</v>
      </c>
      <c r="K254" s="4">
        <v>14383930.559999999</v>
      </c>
      <c r="L254" s="4">
        <v>15276226.77</v>
      </c>
      <c r="M254" s="4">
        <v>25572852.209999997</v>
      </c>
      <c r="N254" s="4">
        <v>18743894.16</v>
      </c>
      <c r="O254" s="4">
        <v>14391834.840000002</v>
      </c>
      <c r="P254" s="4">
        <v>22501787.879999999</v>
      </c>
      <c r="Q254" s="4">
        <v>15718763.939999999</v>
      </c>
      <c r="R254" s="4">
        <f>AVERAGE(Table33[[#This Row],[Jan]:[Mar]])</f>
        <v>13224410.823333332</v>
      </c>
      <c r="S254" s="4">
        <f>AVERAGE(Table33[[#This Row],[Apr]:[Jun]])</f>
        <v>19086903.350000005</v>
      </c>
      <c r="T254" s="4">
        <f>AVERAGE(Table33[[#This Row],[Jul]:[Sep]])</f>
        <v>19864324.379999999</v>
      </c>
      <c r="U254" s="4">
        <f>AVERAGE(Table33[[#This Row],[Oct]:[Dec]])</f>
        <v>17537462.219999999</v>
      </c>
      <c r="V254" s="4">
        <f>AVERAGE(Table33[[#This Row],[Jan]:[Jun]])</f>
        <v>16155657.086666668</v>
      </c>
      <c r="W254" s="4">
        <f>AVERAGE(Table33[[#This Row],[Jul]:[Dec]])</f>
        <v>18700893.300000001</v>
      </c>
      <c r="X254" s="4">
        <f>AVERAGE(Table33[[#This Row],[Jan]:[Dec]])</f>
        <v>17428275.193333331</v>
      </c>
      <c r="Y254" s="4">
        <f>SUM(Table33[[#This Row],[Jan]:[Dec]])</f>
        <v>209139302.31999999</v>
      </c>
    </row>
    <row r="255" spans="1:25" x14ac:dyDescent="0.25">
      <c r="A255" s="2" t="s">
        <v>21</v>
      </c>
      <c r="B255" s="2" t="s">
        <v>29</v>
      </c>
      <c r="C255" s="3" t="s">
        <v>19</v>
      </c>
      <c r="D255" s="3">
        <v>2021</v>
      </c>
      <c r="E255" s="2" t="s">
        <v>20</v>
      </c>
      <c r="F255" s="4">
        <v>-5053779</v>
      </c>
      <c r="G255" s="4">
        <v>-6371606</v>
      </c>
      <c r="H255" s="4">
        <v>-6108911</v>
      </c>
      <c r="I255" s="4">
        <v>-11077101</v>
      </c>
      <c r="J255" s="4">
        <v>-9193559</v>
      </c>
      <c r="K255" s="4">
        <v>-6219209</v>
      </c>
      <c r="L255" s="4">
        <v>-7314288</v>
      </c>
      <c r="M255" s="4">
        <v>-10632631</v>
      </c>
      <c r="N255" s="4">
        <v>-7663770</v>
      </c>
      <c r="O255" s="4">
        <v>-5778185</v>
      </c>
      <c r="P255" s="4">
        <v>-10821067</v>
      </c>
      <c r="Q255" s="4">
        <v>-7450108</v>
      </c>
      <c r="R255" s="4">
        <f>AVERAGE(Table33[[#This Row],[Jan]:[Mar]])</f>
        <v>-5844765.333333333</v>
      </c>
      <c r="S255" s="4">
        <f>AVERAGE(Table33[[#This Row],[Apr]:[Jun]])</f>
        <v>-8829956.333333334</v>
      </c>
      <c r="T255" s="4">
        <f>AVERAGE(Table33[[#This Row],[Jul]:[Sep]])</f>
        <v>-8536896.333333334</v>
      </c>
      <c r="U255" s="4">
        <f>AVERAGE(Table33[[#This Row],[Oct]:[Dec]])</f>
        <v>-8016453.333333333</v>
      </c>
      <c r="V255" s="4">
        <f>AVERAGE(Table33[[#This Row],[Jan]:[Jun]])</f>
        <v>-7337360.833333333</v>
      </c>
      <c r="W255" s="4">
        <f>AVERAGE(Table33[[#This Row],[Jul]:[Dec]])</f>
        <v>-8276674.833333333</v>
      </c>
      <c r="X255" s="4">
        <f>AVERAGE(Table33[[#This Row],[Jan]:[Dec]])</f>
        <v>-7807017.833333333</v>
      </c>
      <c r="Y255" s="4">
        <f>SUM(Table33[[#This Row],[Jan]:[Dec]])</f>
        <v>-93684214</v>
      </c>
    </row>
    <row r="256" spans="1:25" x14ac:dyDescent="0.25">
      <c r="A256" s="2" t="s">
        <v>22</v>
      </c>
      <c r="B256" s="2" t="s">
        <v>29</v>
      </c>
      <c r="C256" s="3" t="s">
        <v>19</v>
      </c>
      <c r="D256" s="3">
        <v>2021</v>
      </c>
      <c r="E256" s="2" t="s">
        <v>20</v>
      </c>
      <c r="F256" s="4">
        <v>-492817</v>
      </c>
      <c r="G256" s="4">
        <v>-565371</v>
      </c>
      <c r="H256" s="4">
        <v>-708801</v>
      </c>
      <c r="I256" s="4">
        <v>-1088792</v>
      </c>
      <c r="J256" s="4">
        <v>-859144</v>
      </c>
      <c r="K256" s="4">
        <v>-642937</v>
      </c>
      <c r="L256" s="4">
        <v>-657708</v>
      </c>
      <c r="M256" s="4">
        <v>-1154461</v>
      </c>
      <c r="N256" s="4">
        <v>-889947</v>
      </c>
      <c r="O256" s="4">
        <v>-630696</v>
      </c>
      <c r="P256" s="4">
        <v>-901973</v>
      </c>
      <c r="Q256" s="4">
        <v>-676420</v>
      </c>
      <c r="R256" s="4">
        <f>AVERAGE(Table33[[#This Row],[Jan]:[Mar]])</f>
        <v>-588996.33333333337</v>
      </c>
      <c r="S256" s="4">
        <f>AVERAGE(Table33[[#This Row],[Apr]:[Jun]])</f>
        <v>-863624.33333333337</v>
      </c>
      <c r="T256" s="4">
        <f>AVERAGE(Table33[[#This Row],[Jul]:[Sep]])</f>
        <v>-900705.33333333337</v>
      </c>
      <c r="U256" s="4">
        <f>AVERAGE(Table33[[#This Row],[Oct]:[Dec]])</f>
        <v>-736363</v>
      </c>
      <c r="V256" s="4">
        <f>AVERAGE(Table33[[#This Row],[Jan]:[Jun]])</f>
        <v>-726310.33333333337</v>
      </c>
      <c r="W256" s="4">
        <f>AVERAGE(Table33[[#This Row],[Jul]:[Dec]])</f>
        <v>-818534.16666666663</v>
      </c>
      <c r="X256" s="4">
        <f>AVERAGE(Table33[[#This Row],[Jan]:[Dec]])</f>
        <v>-772422.25</v>
      </c>
      <c r="Y256" s="4">
        <f>SUM(Table33[[#This Row],[Jan]:[Dec]])</f>
        <v>-9269067</v>
      </c>
    </row>
    <row r="257" spans="1:25" x14ac:dyDescent="0.25">
      <c r="A257" s="2" t="s">
        <v>23</v>
      </c>
      <c r="B257" s="2" t="s">
        <v>29</v>
      </c>
      <c r="C257" s="3" t="s">
        <v>19</v>
      </c>
      <c r="D257" s="3">
        <v>2021</v>
      </c>
      <c r="E257" s="2" t="s">
        <v>20</v>
      </c>
      <c r="F257" s="4">
        <v>-1386136</v>
      </c>
      <c r="G257" s="4">
        <v>-1379450</v>
      </c>
      <c r="H257" s="4">
        <v>-1749461</v>
      </c>
      <c r="I257" s="4">
        <v>-2801736</v>
      </c>
      <c r="J257" s="4">
        <v>-2056382</v>
      </c>
      <c r="K257" s="4">
        <v>-1705969</v>
      </c>
      <c r="L257" s="4">
        <v>-1684701</v>
      </c>
      <c r="M257" s="4">
        <v>-2697955</v>
      </c>
      <c r="N257" s="4">
        <v>-2211580</v>
      </c>
      <c r="O257" s="4">
        <v>-1544845</v>
      </c>
      <c r="P257" s="4">
        <v>-2647562</v>
      </c>
      <c r="Q257" s="4">
        <v>-1932499</v>
      </c>
      <c r="R257" s="4">
        <f>AVERAGE(Table33[[#This Row],[Jan]:[Mar]])</f>
        <v>-1505015.6666666667</v>
      </c>
      <c r="S257" s="4">
        <f>AVERAGE(Table33[[#This Row],[Apr]:[Jun]])</f>
        <v>-2188029</v>
      </c>
      <c r="T257" s="4">
        <f>AVERAGE(Table33[[#This Row],[Jul]:[Sep]])</f>
        <v>-2198078.6666666665</v>
      </c>
      <c r="U257" s="4">
        <f>AVERAGE(Table33[[#This Row],[Oct]:[Dec]])</f>
        <v>-2041635.3333333333</v>
      </c>
      <c r="V257" s="4">
        <f>AVERAGE(Table33[[#This Row],[Jan]:[Jun]])</f>
        <v>-1846522.3333333333</v>
      </c>
      <c r="W257" s="4">
        <f>AVERAGE(Table33[[#This Row],[Jul]:[Dec]])</f>
        <v>-2119857</v>
      </c>
      <c r="X257" s="4">
        <f>AVERAGE(Table33[[#This Row],[Jan]:[Dec]])</f>
        <v>-1983189.6666666667</v>
      </c>
      <c r="Y257" s="4">
        <f>SUM(Table33[[#This Row],[Jan]:[Dec]])</f>
        <v>-23798276</v>
      </c>
    </row>
    <row r="258" spans="1:25" x14ac:dyDescent="0.25">
      <c r="A258" s="2" t="s">
        <v>24</v>
      </c>
      <c r="B258" s="2" t="s">
        <v>29</v>
      </c>
      <c r="C258" s="3" t="s">
        <v>19</v>
      </c>
      <c r="D258" s="3">
        <v>2021</v>
      </c>
      <c r="E258" s="2" t="s">
        <v>20</v>
      </c>
      <c r="F258" s="4">
        <v>-131523</v>
      </c>
      <c r="G258" s="4">
        <v>-161711</v>
      </c>
      <c r="H258" s="4">
        <v>-172700</v>
      </c>
      <c r="I258" s="4">
        <v>-266573</v>
      </c>
      <c r="J258" s="4">
        <v>-230679</v>
      </c>
      <c r="K258" s="4">
        <v>-179379</v>
      </c>
      <c r="L258" s="4">
        <v>-165428</v>
      </c>
      <c r="M258" s="4">
        <v>-315550</v>
      </c>
      <c r="N258" s="4">
        <v>-224935</v>
      </c>
      <c r="O258" s="4">
        <v>-168787</v>
      </c>
      <c r="P258" s="4">
        <v>-240615</v>
      </c>
      <c r="Q258" s="4">
        <v>-180581</v>
      </c>
      <c r="R258" s="4">
        <f>AVERAGE(Table33[[#This Row],[Jan]:[Mar]])</f>
        <v>-155311.33333333334</v>
      </c>
      <c r="S258" s="4">
        <f>AVERAGE(Table33[[#This Row],[Apr]:[Jun]])</f>
        <v>-225543.66666666666</v>
      </c>
      <c r="T258" s="4">
        <f>AVERAGE(Table33[[#This Row],[Jul]:[Sep]])</f>
        <v>-235304.33333333334</v>
      </c>
      <c r="U258" s="4">
        <f>AVERAGE(Table33[[#This Row],[Oct]:[Dec]])</f>
        <v>-196661</v>
      </c>
      <c r="V258" s="4">
        <f>AVERAGE(Table33[[#This Row],[Jan]:[Jun]])</f>
        <v>-190427.5</v>
      </c>
      <c r="W258" s="4">
        <f>AVERAGE(Table33[[#This Row],[Jul]:[Dec]])</f>
        <v>-215982.66666666666</v>
      </c>
      <c r="X258" s="4">
        <f>AVERAGE(Table33[[#This Row],[Jan]:[Dec]])</f>
        <v>-203205.08333333334</v>
      </c>
      <c r="Y258" s="4">
        <f>SUM(Table33[[#This Row],[Jan]:[Dec]])</f>
        <v>-2438461</v>
      </c>
    </row>
    <row r="259" spans="1:25" x14ac:dyDescent="0.25">
      <c r="A259" s="2" t="s">
        <v>25</v>
      </c>
      <c r="B259" s="2" t="s">
        <v>29</v>
      </c>
      <c r="C259" s="3" t="s">
        <v>19</v>
      </c>
      <c r="D259" s="3">
        <v>2021</v>
      </c>
      <c r="E259" s="2" t="s">
        <v>20</v>
      </c>
      <c r="F259" s="4">
        <v>-538128</v>
      </c>
      <c r="G259" s="4">
        <v>-661583</v>
      </c>
      <c r="H259" s="4">
        <v>-625462</v>
      </c>
      <c r="I259" s="4">
        <v>-1052988</v>
      </c>
      <c r="J259" s="4">
        <v>-890043</v>
      </c>
      <c r="K259" s="4">
        <v>-712398</v>
      </c>
      <c r="L259" s="4">
        <v>-638422</v>
      </c>
      <c r="M259" s="4">
        <v>-1178248</v>
      </c>
      <c r="N259" s="4">
        <v>-765041</v>
      </c>
      <c r="O259" s="4">
        <v>-607327</v>
      </c>
      <c r="P259" s="4">
        <v>-958441</v>
      </c>
      <c r="Q259" s="4">
        <v>-630264</v>
      </c>
      <c r="R259" s="4">
        <f>AVERAGE(Table33[[#This Row],[Jan]:[Mar]])</f>
        <v>-608391</v>
      </c>
      <c r="S259" s="4">
        <f>AVERAGE(Table33[[#This Row],[Apr]:[Jun]])</f>
        <v>-885143</v>
      </c>
      <c r="T259" s="4">
        <f>AVERAGE(Table33[[#This Row],[Jul]:[Sep]])</f>
        <v>-860570.33333333337</v>
      </c>
      <c r="U259" s="4">
        <f>AVERAGE(Table33[[#This Row],[Oct]:[Dec]])</f>
        <v>-732010.66666666663</v>
      </c>
      <c r="V259" s="4">
        <f>AVERAGE(Table33[[#This Row],[Jan]:[Jun]])</f>
        <v>-746767</v>
      </c>
      <c r="W259" s="4">
        <f>AVERAGE(Table33[[#This Row],[Jul]:[Dec]])</f>
        <v>-796290.5</v>
      </c>
      <c r="X259" s="4">
        <f>AVERAGE(Table33[[#This Row],[Jan]:[Dec]])</f>
        <v>-771528.75</v>
      </c>
      <c r="Y259" s="4">
        <f>SUM(Table33[[#This Row],[Jan]:[Dec]])</f>
        <v>-9258345</v>
      </c>
    </row>
    <row r="260" spans="1:25" x14ac:dyDescent="0.25">
      <c r="A260" s="2" t="s">
        <v>26</v>
      </c>
      <c r="B260" s="2" t="s">
        <v>29</v>
      </c>
      <c r="C260" s="3" t="s">
        <v>19</v>
      </c>
      <c r="D260" s="3">
        <v>2021</v>
      </c>
      <c r="E260" s="2" t="s">
        <v>20</v>
      </c>
      <c r="F260" s="4">
        <v>-715824</v>
      </c>
      <c r="G260" s="4">
        <v>-732141</v>
      </c>
      <c r="H260" s="4">
        <v>-899514</v>
      </c>
      <c r="I260" s="4">
        <v>-1234506</v>
      </c>
      <c r="J260" s="4">
        <v>-1078382</v>
      </c>
      <c r="K260" s="4">
        <v>-795168</v>
      </c>
      <c r="L260" s="4">
        <v>-921206</v>
      </c>
      <c r="M260" s="4">
        <v>-1355263</v>
      </c>
      <c r="N260" s="4">
        <v>-1118497</v>
      </c>
      <c r="O260" s="4">
        <v>-885131</v>
      </c>
      <c r="P260" s="4">
        <v>-1383842</v>
      </c>
      <c r="Q260" s="4">
        <v>-879683</v>
      </c>
      <c r="R260" s="4">
        <f>AVERAGE(Table33[[#This Row],[Jan]:[Mar]])</f>
        <v>-782493</v>
      </c>
      <c r="S260" s="4">
        <f>AVERAGE(Table33[[#This Row],[Apr]:[Jun]])</f>
        <v>-1036018.6666666666</v>
      </c>
      <c r="T260" s="4">
        <f>AVERAGE(Table33[[#This Row],[Jul]:[Sep]])</f>
        <v>-1131655.3333333333</v>
      </c>
      <c r="U260" s="4">
        <f>AVERAGE(Table33[[#This Row],[Oct]:[Dec]])</f>
        <v>-1049552</v>
      </c>
      <c r="V260" s="4">
        <f>AVERAGE(Table33[[#This Row],[Jan]:[Jun]])</f>
        <v>-909255.83333333337</v>
      </c>
      <c r="W260" s="4">
        <f>AVERAGE(Table33[[#This Row],[Jul]:[Dec]])</f>
        <v>-1090603.6666666667</v>
      </c>
      <c r="X260" s="4">
        <f>AVERAGE(Table33[[#This Row],[Jan]:[Dec]])</f>
        <v>-999929.75</v>
      </c>
      <c r="Y260" s="4">
        <f>SUM(Table33[[#This Row],[Jan]:[Dec]])</f>
        <v>-11999157</v>
      </c>
    </row>
    <row r="261" spans="1:25" x14ac:dyDescent="0.25">
      <c r="A261" s="2" t="s">
        <v>27</v>
      </c>
      <c r="B261" s="2" t="s">
        <v>29</v>
      </c>
      <c r="C261" s="3" t="s">
        <v>19</v>
      </c>
      <c r="D261" s="3">
        <v>2021</v>
      </c>
      <c r="E261" s="2" t="s">
        <v>20</v>
      </c>
      <c r="F261" s="4">
        <v>-850624</v>
      </c>
      <c r="G261" s="4">
        <v>-1078967</v>
      </c>
      <c r="H261" s="4">
        <v>-1072288</v>
      </c>
      <c r="I261" s="4">
        <v>-1843256</v>
      </c>
      <c r="J261" s="4">
        <v>-1363107</v>
      </c>
      <c r="K261" s="4">
        <v>-1086298</v>
      </c>
      <c r="L261" s="4">
        <v>-1289100</v>
      </c>
      <c r="M261" s="4">
        <v>-2054031</v>
      </c>
      <c r="N261" s="4">
        <v>-1505668</v>
      </c>
      <c r="O261" s="4">
        <v>-1189134</v>
      </c>
      <c r="P261" s="4">
        <v>-1672064</v>
      </c>
      <c r="Q261" s="4">
        <v>-1353879</v>
      </c>
      <c r="R261" s="4">
        <f>AVERAGE(Table33[[#This Row],[Jan]:[Mar]])</f>
        <v>-1000626.3333333334</v>
      </c>
      <c r="S261" s="4">
        <f>AVERAGE(Table33[[#This Row],[Apr]:[Jun]])</f>
        <v>-1430887</v>
      </c>
      <c r="T261" s="4">
        <f>AVERAGE(Table33[[#This Row],[Jul]:[Sep]])</f>
        <v>-1616266.3333333333</v>
      </c>
      <c r="U261" s="4">
        <f>AVERAGE(Table33[[#This Row],[Oct]:[Dec]])</f>
        <v>-1405025.6666666667</v>
      </c>
      <c r="V261" s="4">
        <f>AVERAGE(Table33[[#This Row],[Jan]:[Jun]])</f>
        <v>-1215756.6666666667</v>
      </c>
      <c r="W261" s="4">
        <f>AVERAGE(Table33[[#This Row],[Jul]:[Dec]])</f>
        <v>-1510646</v>
      </c>
      <c r="X261" s="4">
        <f>AVERAGE(Table33[[#This Row],[Jan]:[Dec]])</f>
        <v>-1363201.3333333333</v>
      </c>
      <c r="Y261" s="4">
        <f>SUM(Table33[[#This Row],[Jan]:[Dec]])</f>
        <v>-16358416</v>
      </c>
    </row>
    <row r="262" spans="1:25" x14ac:dyDescent="0.25">
      <c r="A262" s="2" t="s">
        <v>28</v>
      </c>
      <c r="B262" s="2" t="s">
        <v>29</v>
      </c>
      <c r="C262" s="3" t="s">
        <v>19</v>
      </c>
      <c r="D262" s="3">
        <v>2021</v>
      </c>
      <c r="E262" s="2" t="s">
        <v>20</v>
      </c>
      <c r="F262" s="4">
        <v>-256750</v>
      </c>
      <c r="G262" s="4">
        <v>-303363</v>
      </c>
      <c r="H262" s="4">
        <v>-358131</v>
      </c>
      <c r="I262" s="4">
        <v>-533856</v>
      </c>
      <c r="J262" s="4">
        <v>-456091</v>
      </c>
      <c r="K262" s="4">
        <v>-307618</v>
      </c>
      <c r="L262" s="4">
        <v>-377198</v>
      </c>
      <c r="M262" s="4">
        <v>-633324</v>
      </c>
      <c r="N262" s="4">
        <v>-439078</v>
      </c>
      <c r="O262" s="4">
        <v>-327293</v>
      </c>
      <c r="P262" s="4">
        <v>-523231</v>
      </c>
      <c r="Q262" s="4">
        <v>-381235</v>
      </c>
      <c r="R262" s="4">
        <f>AVERAGE(Table33[[#This Row],[Jan]:[Mar]])</f>
        <v>-306081.33333333331</v>
      </c>
      <c r="S262" s="4">
        <f>AVERAGE(Table33[[#This Row],[Apr]:[Jun]])</f>
        <v>-432521.66666666669</v>
      </c>
      <c r="T262" s="4">
        <f>AVERAGE(Table33[[#This Row],[Jul]:[Sep]])</f>
        <v>-483200</v>
      </c>
      <c r="U262" s="4">
        <f>AVERAGE(Table33[[#This Row],[Oct]:[Dec]])</f>
        <v>-410586.33333333331</v>
      </c>
      <c r="V262" s="4">
        <f>AVERAGE(Table33[[#This Row],[Jan]:[Jun]])</f>
        <v>-369301.5</v>
      </c>
      <c r="W262" s="4">
        <f>AVERAGE(Table33[[#This Row],[Jul]:[Dec]])</f>
        <v>-446893.16666666669</v>
      </c>
      <c r="X262" s="4">
        <f>AVERAGE(Table33[[#This Row],[Jan]:[Dec]])</f>
        <v>-408097.33333333331</v>
      </c>
      <c r="Y262" s="4">
        <f>SUM(Table33[[#This Row],[Jan]:[Dec]])</f>
        <v>-4897168</v>
      </c>
    </row>
    <row r="263" spans="1:25" x14ac:dyDescent="0.25">
      <c r="A263" s="2" t="s">
        <v>17</v>
      </c>
      <c r="B263" s="2" t="s">
        <v>30</v>
      </c>
      <c r="C263" s="3" t="s">
        <v>19</v>
      </c>
      <c r="D263" s="3">
        <v>2021</v>
      </c>
      <c r="E263" s="2" t="s">
        <v>20</v>
      </c>
      <c r="F263" s="4">
        <v>22066453.309999999</v>
      </c>
      <c r="G263" s="4">
        <v>20860714.380000003</v>
      </c>
      <c r="H263" s="4">
        <v>25495501.57</v>
      </c>
      <c r="I263" s="4">
        <v>35932223.600000001</v>
      </c>
      <c r="J263" s="4">
        <v>22760868.240000002</v>
      </c>
      <c r="K263" s="4">
        <v>22774556.719999999</v>
      </c>
      <c r="L263" s="4">
        <v>23278059.84</v>
      </c>
      <c r="M263" s="4">
        <v>32627432.129999999</v>
      </c>
      <c r="N263" s="4">
        <v>29677832.420000002</v>
      </c>
      <c r="O263" s="4">
        <v>15990927.6</v>
      </c>
      <c r="P263" s="4">
        <v>32021775.059999999</v>
      </c>
      <c r="Q263" s="4">
        <v>23578145.91</v>
      </c>
      <c r="R263" s="4">
        <f>AVERAGE(Table33[[#This Row],[Jan]:[Mar]])</f>
        <v>22807556.419999998</v>
      </c>
      <c r="S263" s="4">
        <f>AVERAGE(Table33[[#This Row],[Apr]:[Jun]])</f>
        <v>27155882.853333335</v>
      </c>
      <c r="T263" s="4">
        <f>AVERAGE(Table33[[#This Row],[Jul]:[Sep]])</f>
        <v>28527774.796666667</v>
      </c>
      <c r="U263" s="4">
        <f>AVERAGE(Table33[[#This Row],[Oct]:[Dec]])</f>
        <v>23863616.189999998</v>
      </c>
      <c r="V263" s="4">
        <f>AVERAGE(Table33[[#This Row],[Jan]:[Jun]])</f>
        <v>24981719.636666667</v>
      </c>
      <c r="W263" s="4">
        <f>AVERAGE(Table33[[#This Row],[Jul]:[Dec]])</f>
        <v>26195695.493333336</v>
      </c>
      <c r="X263" s="4">
        <f>AVERAGE(Table33[[#This Row],[Jan]:[Dec]])</f>
        <v>25588707.564999998</v>
      </c>
      <c r="Y263" s="4">
        <f>SUM(Table33[[#This Row],[Jan]:[Dec]])</f>
        <v>307064490.77999997</v>
      </c>
    </row>
    <row r="264" spans="1:25" x14ac:dyDescent="0.25">
      <c r="A264" s="2" t="s">
        <v>21</v>
      </c>
      <c r="B264" s="2" t="s">
        <v>30</v>
      </c>
      <c r="C264" s="3" t="s">
        <v>19</v>
      </c>
      <c r="D264" s="3">
        <v>2021</v>
      </c>
      <c r="E264" s="2" t="s">
        <v>20</v>
      </c>
      <c r="F264" s="4">
        <v>-10194386</v>
      </c>
      <c r="G264" s="4">
        <v>-8775712</v>
      </c>
      <c r="H264" s="4">
        <v>-11649875</v>
      </c>
      <c r="I264" s="4">
        <v>-16904734</v>
      </c>
      <c r="J264" s="4">
        <v>-10156730</v>
      </c>
      <c r="K264" s="4">
        <v>-9308845</v>
      </c>
      <c r="L264" s="4">
        <v>-11485654</v>
      </c>
      <c r="M264" s="4">
        <v>-13335082</v>
      </c>
      <c r="N264" s="4">
        <v>-13144907</v>
      </c>
      <c r="O264" s="4">
        <v>-7121589</v>
      </c>
      <c r="P264" s="4">
        <v>-14605277</v>
      </c>
      <c r="Q264" s="4">
        <v>-10457408</v>
      </c>
      <c r="R264" s="4">
        <f>AVERAGE(Table33[[#This Row],[Jan]:[Mar]])</f>
        <v>-10206657.666666666</v>
      </c>
      <c r="S264" s="4">
        <f>AVERAGE(Table33[[#This Row],[Apr]:[Jun]])</f>
        <v>-12123436.333333334</v>
      </c>
      <c r="T264" s="4">
        <f>AVERAGE(Table33[[#This Row],[Jul]:[Sep]])</f>
        <v>-12655214.333333334</v>
      </c>
      <c r="U264" s="4">
        <f>AVERAGE(Table33[[#This Row],[Oct]:[Dec]])</f>
        <v>-10728091.333333334</v>
      </c>
      <c r="V264" s="4">
        <f>AVERAGE(Table33[[#This Row],[Jan]:[Jun]])</f>
        <v>-11165047</v>
      </c>
      <c r="W264" s="4">
        <f>AVERAGE(Table33[[#This Row],[Jul]:[Dec]])</f>
        <v>-11691652.833333334</v>
      </c>
      <c r="X264" s="4">
        <f>AVERAGE(Table33[[#This Row],[Jan]:[Dec]])</f>
        <v>-11428349.916666666</v>
      </c>
      <c r="Y264" s="4">
        <f>SUM(Table33[[#This Row],[Jan]:[Dec]])</f>
        <v>-137140199</v>
      </c>
    </row>
    <row r="265" spans="1:25" x14ac:dyDescent="0.25">
      <c r="A265" s="2" t="s">
        <v>22</v>
      </c>
      <c r="B265" s="2" t="s">
        <v>30</v>
      </c>
      <c r="C265" s="3" t="s">
        <v>19</v>
      </c>
      <c r="D265" s="3">
        <v>2021</v>
      </c>
      <c r="E265" s="2" t="s">
        <v>20</v>
      </c>
      <c r="F265" s="4">
        <v>-1020928</v>
      </c>
      <c r="G265" s="4">
        <v>-962457</v>
      </c>
      <c r="H265" s="4">
        <v>-1256682</v>
      </c>
      <c r="I265" s="4">
        <v>-1466447</v>
      </c>
      <c r="J265" s="4">
        <v>-1128295</v>
      </c>
      <c r="K265" s="4">
        <v>-1097226</v>
      </c>
      <c r="L265" s="4">
        <v>-991610</v>
      </c>
      <c r="M265" s="4">
        <v>-1523961</v>
      </c>
      <c r="N265" s="4">
        <v>-1263413</v>
      </c>
      <c r="O265" s="4">
        <v>-756846</v>
      </c>
      <c r="P265" s="4">
        <v>-1410397</v>
      </c>
      <c r="Q265" s="4">
        <v>-1032096</v>
      </c>
      <c r="R265" s="4">
        <f>AVERAGE(Table33[[#This Row],[Jan]:[Mar]])</f>
        <v>-1080022.3333333333</v>
      </c>
      <c r="S265" s="4">
        <f>AVERAGE(Table33[[#This Row],[Apr]:[Jun]])</f>
        <v>-1230656</v>
      </c>
      <c r="T265" s="4">
        <f>AVERAGE(Table33[[#This Row],[Jul]:[Sep]])</f>
        <v>-1259661.3333333333</v>
      </c>
      <c r="U265" s="4">
        <f>AVERAGE(Table33[[#This Row],[Oct]:[Dec]])</f>
        <v>-1066446.3333333333</v>
      </c>
      <c r="V265" s="4">
        <f>AVERAGE(Table33[[#This Row],[Jan]:[Jun]])</f>
        <v>-1155339.1666666667</v>
      </c>
      <c r="W265" s="4">
        <f>AVERAGE(Table33[[#This Row],[Jul]:[Dec]])</f>
        <v>-1163053.8333333333</v>
      </c>
      <c r="X265" s="4">
        <f>AVERAGE(Table33[[#This Row],[Jan]:[Dec]])</f>
        <v>-1159196.5</v>
      </c>
      <c r="Y265" s="4">
        <f>SUM(Table33[[#This Row],[Jan]:[Dec]])</f>
        <v>-13910358</v>
      </c>
    </row>
    <row r="266" spans="1:25" x14ac:dyDescent="0.25">
      <c r="A266" s="2" t="s">
        <v>23</v>
      </c>
      <c r="B266" s="2" t="s">
        <v>30</v>
      </c>
      <c r="C266" s="3" t="s">
        <v>19</v>
      </c>
      <c r="D266" s="3">
        <v>2021</v>
      </c>
      <c r="E266" s="2" t="s">
        <v>20</v>
      </c>
      <c r="F266" s="4">
        <v>-2444611</v>
      </c>
      <c r="G266" s="4">
        <v>-2272245</v>
      </c>
      <c r="H266" s="4">
        <v>-2641782</v>
      </c>
      <c r="I266" s="4">
        <v>-4039512</v>
      </c>
      <c r="J266" s="4">
        <v>-2624973</v>
      </c>
      <c r="K266" s="4">
        <v>-2743062</v>
      </c>
      <c r="L266" s="4">
        <v>-2434704</v>
      </c>
      <c r="M266" s="4">
        <v>-4055672</v>
      </c>
      <c r="N266" s="4">
        <v>-3164216</v>
      </c>
      <c r="O266" s="4">
        <v>-1753146</v>
      </c>
      <c r="P266" s="4">
        <v>-3557338</v>
      </c>
      <c r="Q266" s="4">
        <v>-2534072</v>
      </c>
      <c r="R266" s="4">
        <f>AVERAGE(Table33[[#This Row],[Jan]:[Mar]])</f>
        <v>-2452879.3333333335</v>
      </c>
      <c r="S266" s="4">
        <f>AVERAGE(Table33[[#This Row],[Apr]:[Jun]])</f>
        <v>-3135849</v>
      </c>
      <c r="T266" s="4">
        <f>AVERAGE(Table33[[#This Row],[Jul]:[Sep]])</f>
        <v>-3218197.3333333335</v>
      </c>
      <c r="U266" s="4">
        <f>AVERAGE(Table33[[#This Row],[Oct]:[Dec]])</f>
        <v>-2614852</v>
      </c>
      <c r="V266" s="4">
        <f>AVERAGE(Table33[[#This Row],[Jan]:[Jun]])</f>
        <v>-2794364.1666666665</v>
      </c>
      <c r="W266" s="4">
        <f>AVERAGE(Table33[[#This Row],[Jul]:[Dec]])</f>
        <v>-2916524.6666666665</v>
      </c>
      <c r="X266" s="4">
        <f>AVERAGE(Table33[[#This Row],[Jan]:[Dec]])</f>
        <v>-2855444.4166666665</v>
      </c>
      <c r="Y266" s="4">
        <f>SUM(Table33[[#This Row],[Jan]:[Dec]])</f>
        <v>-34265333</v>
      </c>
    </row>
    <row r="267" spans="1:25" x14ac:dyDescent="0.25">
      <c r="A267" s="2" t="s">
        <v>24</v>
      </c>
      <c r="B267" s="2" t="s">
        <v>30</v>
      </c>
      <c r="C267" s="3" t="s">
        <v>19</v>
      </c>
      <c r="D267" s="3">
        <v>2021</v>
      </c>
      <c r="E267" s="2" t="s">
        <v>20</v>
      </c>
      <c r="F267" s="4">
        <v>-275381</v>
      </c>
      <c r="G267" s="4">
        <v>-210026</v>
      </c>
      <c r="H267" s="4">
        <v>-317279</v>
      </c>
      <c r="I267" s="4">
        <v>-388332</v>
      </c>
      <c r="J267" s="4">
        <v>-242804</v>
      </c>
      <c r="K267" s="4">
        <v>-235914</v>
      </c>
      <c r="L267" s="4">
        <v>-250881</v>
      </c>
      <c r="M267" s="4">
        <v>-404914</v>
      </c>
      <c r="N267" s="4">
        <v>-314764</v>
      </c>
      <c r="O267" s="4">
        <v>-162558</v>
      </c>
      <c r="P267" s="4">
        <v>-362132</v>
      </c>
      <c r="Q267" s="4">
        <v>-245425</v>
      </c>
      <c r="R267" s="4">
        <f>AVERAGE(Table33[[#This Row],[Jan]:[Mar]])</f>
        <v>-267562</v>
      </c>
      <c r="S267" s="4">
        <f>AVERAGE(Table33[[#This Row],[Apr]:[Jun]])</f>
        <v>-289016.66666666669</v>
      </c>
      <c r="T267" s="4">
        <f>AVERAGE(Table33[[#This Row],[Jul]:[Sep]])</f>
        <v>-323519.66666666669</v>
      </c>
      <c r="U267" s="4">
        <f>AVERAGE(Table33[[#This Row],[Oct]:[Dec]])</f>
        <v>-256705</v>
      </c>
      <c r="V267" s="4">
        <f>AVERAGE(Table33[[#This Row],[Jan]:[Jun]])</f>
        <v>-278289.33333333331</v>
      </c>
      <c r="W267" s="4">
        <f>AVERAGE(Table33[[#This Row],[Jul]:[Dec]])</f>
        <v>-290112.33333333331</v>
      </c>
      <c r="X267" s="4">
        <f>AVERAGE(Table33[[#This Row],[Jan]:[Dec]])</f>
        <v>-284200.83333333331</v>
      </c>
      <c r="Y267" s="4">
        <f>SUM(Table33[[#This Row],[Jan]:[Dec]])</f>
        <v>-3410410</v>
      </c>
    </row>
    <row r="268" spans="1:25" x14ac:dyDescent="0.25">
      <c r="A268" s="2" t="s">
        <v>25</v>
      </c>
      <c r="B268" s="2" t="s">
        <v>30</v>
      </c>
      <c r="C268" s="3" t="s">
        <v>19</v>
      </c>
      <c r="D268" s="3">
        <v>2021</v>
      </c>
      <c r="E268" s="2" t="s">
        <v>20</v>
      </c>
      <c r="F268" s="4">
        <v>-982133</v>
      </c>
      <c r="G268" s="4">
        <v>-1031282</v>
      </c>
      <c r="H268" s="4">
        <v>-1031427</v>
      </c>
      <c r="I268" s="4">
        <v>-1571161</v>
      </c>
      <c r="J268" s="4">
        <v>-1047047</v>
      </c>
      <c r="K268" s="4">
        <v>-915792</v>
      </c>
      <c r="L268" s="4">
        <v>-1130410</v>
      </c>
      <c r="M268" s="4">
        <v>-1332285</v>
      </c>
      <c r="N268" s="4">
        <v>-1469427</v>
      </c>
      <c r="O268" s="4">
        <v>-750448</v>
      </c>
      <c r="P268" s="4">
        <v>-1514250</v>
      </c>
      <c r="Q268" s="4">
        <v>-1098678</v>
      </c>
      <c r="R268" s="4">
        <f>AVERAGE(Table33[[#This Row],[Jan]:[Mar]])</f>
        <v>-1014947.3333333334</v>
      </c>
      <c r="S268" s="4">
        <f>AVERAGE(Table33[[#This Row],[Apr]:[Jun]])</f>
        <v>-1178000</v>
      </c>
      <c r="T268" s="4">
        <f>AVERAGE(Table33[[#This Row],[Jul]:[Sep]])</f>
        <v>-1310707.3333333333</v>
      </c>
      <c r="U268" s="4">
        <f>AVERAGE(Table33[[#This Row],[Oct]:[Dec]])</f>
        <v>-1121125.3333333333</v>
      </c>
      <c r="V268" s="4">
        <f>AVERAGE(Table33[[#This Row],[Jan]:[Jun]])</f>
        <v>-1096473.6666666667</v>
      </c>
      <c r="W268" s="4">
        <f>AVERAGE(Table33[[#This Row],[Jul]:[Dec]])</f>
        <v>-1215916.3333333333</v>
      </c>
      <c r="X268" s="4">
        <f>AVERAGE(Table33[[#This Row],[Jan]:[Dec]])</f>
        <v>-1156195</v>
      </c>
      <c r="Y268" s="4">
        <f>SUM(Table33[[#This Row],[Jan]:[Dec]])</f>
        <v>-13874340</v>
      </c>
    </row>
    <row r="269" spans="1:25" x14ac:dyDescent="0.25">
      <c r="A269" s="2" t="s">
        <v>26</v>
      </c>
      <c r="B269" s="2" t="s">
        <v>30</v>
      </c>
      <c r="C269" s="3" t="s">
        <v>19</v>
      </c>
      <c r="D269" s="3">
        <v>2021</v>
      </c>
      <c r="E269" s="2" t="s">
        <v>20</v>
      </c>
      <c r="F269" s="4">
        <v>-1125007</v>
      </c>
      <c r="G269" s="4">
        <v>-1299618</v>
      </c>
      <c r="H269" s="4">
        <v>-1392648</v>
      </c>
      <c r="I269" s="4">
        <v>-2179140</v>
      </c>
      <c r="J269" s="4">
        <v>-1402417</v>
      </c>
      <c r="K269" s="4">
        <v>-1417237</v>
      </c>
      <c r="L269" s="4">
        <v>-1366474</v>
      </c>
      <c r="M269" s="4">
        <v>-1706626</v>
      </c>
      <c r="N269" s="4">
        <v>-1557322</v>
      </c>
      <c r="O269" s="4">
        <v>-802577</v>
      </c>
      <c r="P269" s="4">
        <v>-1970207</v>
      </c>
      <c r="Q269" s="4">
        <v>-1423960</v>
      </c>
      <c r="R269" s="4">
        <f>AVERAGE(Table33[[#This Row],[Jan]:[Mar]])</f>
        <v>-1272424.3333333333</v>
      </c>
      <c r="S269" s="4">
        <f>AVERAGE(Table33[[#This Row],[Apr]:[Jun]])</f>
        <v>-1666264.6666666667</v>
      </c>
      <c r="T269" s="4">
        <f>AVERAGE(Table33[[#This Row],[Jul]:[Sep]])</f>
        <v>-1543474</v>
      </c>
      <c r="U269" s="4">
        <f>AVERAGE(Table33[[#This Row],[Oct]:[Dec]])</f>
        <v>-1398914.6666666667</v>
      </c>
      <c r="V269" s="4">
        <f>AVERAGE(Table33[[#This Row],[Jan]:[Jun]])</f>
        <v>-1469344.5</v>
      </c>
      <c r="W269" s="4">
        <f>AVERAGE(Table33[[#This Row],[Jul]:[Dec]])</f>
        <v>-1471194.3333333333</v>
      </c>
      <c r="X269" s="4">
        <f>AVERAGE(Table33[[#This Row],[Jan]:[Dec]])</f>
        <v>-1470269.4166666667</v>
      </c>
      <c r="Y269" s="4">
        <f>SUM(Table33[[#This Row],[Jan]:[Dec]])</f>
        <v>-17643233</v>
      </c>
    </row>
    <row r="270" spans="1:25" x14ac:dyDescent="0.25">
      <c r="A270" s="2" t="s">
        <v>27</v>
      </c>
      <c r="B270" s="2" t="s">
        <v>30</v>
      </c>
      <c r="C270" s="3" t="s">
        <v>19</v>
      </c>
      <c r="D270" s="3">
        <v>2021</v>
      </c>
      <c r="E270" s="2" t="s">
        <v>20</v>
      </c>
      <c r="F270" s="4">
        <v>-1892953</v>
      </c>
      <c r="G270" s="4">
        <v>-1758305</v>
      </c>
      <c r="H270" s="4">
        <v>-2114471</v>
      </c>
      <c r="I270" s="4">
        <v>-2948387</v>
      </c>
      <c r="J270" s="4">
        <v>-1767142</v>
      </c>
      <c r="K270" s="4">
        <v>-1705036</v>
      </c>
      <c r="L270" s="4">
        <v>-2010684</v>
      </c>
      <c r="M270" s="4">
        <v>-2567132</v>
      </c>
      <c r="N270" s="4">
        <v>-2136189</v>
      </c>
      <c r="O270" s="4">
        <v>-1232918</v>
      </c>
      <c r="P270" s="4">
        <v>-2637095</v>
      </c>
      <c r="Q270" s="4">
        <v>-2009167</v>
      </c>
      <c r="R270" s="4">
        <f>AVERAGE(Table33[[#This Row],[Jan]:[Mar]])</f>
        <v>-1921909.6666666667</v>
      </c>
      <c r="S270" s="4">
        <f>AVERAGE(Table33[[#This Row],[Apr]:[Jun]])</f>
        <v>-2140188.3333333335</v>
      </c>
      <c r="T270" s="4">
        <f>AVERAGE(Table33[[#This Row],[Jul]:[Sep]])</f>
        <v>-2238001.6666666665</v>
      </c>
      <c r="U270" s="4">
        <f>AVERAGE(Table33[[#This Row],[Oct]:[Dec]])</f>
        <v>-1959726.6666666667</v>
      </c>
      <c r="V270" s="4">
        <f>AVERAGE(Table33[[#This Row],[Jan]:[Jun]])</f>
        <v>-2031049</v>
      </c>
      <c r="W270" s="4">
        <f>AVERAGE(Table33[[#This Row],[Jul]:[Dec]])</f>
        <v>-2098864.1666666665</v>
      </c>
      <c r="X270" s="4">
        <f>AVERAGE(Table33[[#This Row],[Jan]:[Dec]])</f>
        <v>-2064956.5833333333</v>
      </c>
      <c r="Y270" s="4">
        <f>SUM(Table33[[#This Row],[Jan]:[Dec]])</f>
        <v>-24779479</v>
      </c>
    </row>
    <row r="271" spans="1:25" x14ac:dyDescent="0.25">
      <c r="A271" s="2" t="s">
        <v>28</v>
      </c>
      <c r="B271" s="2" t="s">
        <v>30</v>
      </c>
      <c r="C271" s="3" t="s">
        <v>19</v>
      </c>
      <c r="D271" s="3">
        <v>2021</v>
      </c>
      <c r="E271" s="2" t="s">
        <v>20</v>
      </c>
      <c r="F271" s="4">
        <v>-535336</v>
      </c>
      <c r="G271" s="4">
        <v>-469896</v>
      </c>
      <c r="H271" s="4">
        <v>-589539</v>
      </c>
      <c r="I271" s="4">
        <v>-871134</v>
      </c>
      <c r="J271" s="4">
        <v>-466384</v>
      </c>
      <c r="K271" s="4">
        <v>-548868</v>
      </c>
      <c r="L271" s="4">
        <v>-518774</v>
      </c>
      <c r="M271" s="4">
        <v>-742349</v>
      </c>
      <c r="N271" s="4">
        <v>-717617</v>
      </c>
      <c r="O271" s="4">
        <v>-394682</v>
      </c>
      <c r="P271" s="4">
        <v>-746161</v>
      </c>
      <c r="Q271" s="4">
        <v>-544340</v>
      </c>
      <c r="R271" s="4">
        <f>AVERAGE(Table33[[#This Row],[Jan]:[Mar]])</f>
        <v>-531590.33333333337</v>
      </c>
      <c r="S271" s="4">
        <f>AVERAGE(Table33[[#This Row],[Apr]:[Jun]])</f>
        <v>-628795.33333333337</v>
      </c>
      <c r="T271" s="4">
        <f>AVERAGE(Table33[[#This Row],[Jul]:[Sep]])</f>
        <v>-659580</v>
      </c>
      <c r="U271" s="4">
        <f>AVERAGE(Table33[[#This Row],[Oct]:[Dec]])</f>
        <v>-561727.66666666663</v>
      </c>
      <c r="V271" s="4">
        <f>AVERAGE(Table33[[#This Row],[Jan]:[Jun]])</f>
        <v>-580192.83333333337</v>
      </c>
      <c r="W271" s="4">
        <f>AVERAGE(Table33[[#This Row],[Jul]:[Dec]])</f>
        <v>-610653.83333333337</v>
      </c>
      <c r="X271" s="4">
        <f>AVERAGE(Table33[[#This Row],[Jan]:[Dec]])</f>
        <v>-595423.33333333337</v>
      </c>
      <c r="Y271" s="4">
        <f>SUM(Table33[[#This Row],[Jan]:[Dec]])</f>
        <v>-7145080</v>
      </c>
    </row>
    <row r="272" spans="1:25" x14ac:dyDescent="0.25">
      <c r="A272" s="2" t="s">
        <v>17</v>
      </c>
      <c r="B272" s="2" t="s">
        <v>18</v>
      </c>
      <c r="C272" s="3" t="s">
        <v>19</v>
      </c>
      <c r="D272" s="3">
        <v>2022</v>
      </c>
      <c r="E272" s="2" t="s">
        <v>20</v>
      </c>
      <c r="F272" s="4">
        <v>78338286</v>
      </c>
      <c r="G272" s="4">
        <v>58034151</v>
      </c>
      <c r="H272" s="4">
        <v>75874351</v>
      </c>
      <c r="I272" s="4">
        <v>87725417</v>
      </c>
      <c r="J272" s="4">
        <v>84878696</v>
      </c>
      <c r="K272" s="4">
        <v>73990027</v>
      </c>
      <c r="L272" s="4">
        <v>95372852</v>
      </c>
      <c r="M272" s="4">
        <v>83104256</v>
      </c>
      <c r="N272" s="4">
        <v>52883151</v>
      </c>
      <c r="O272" s="4">
        <v>61528451</v>
      </c>
      <c r="P272" s="4">
        <v>91089451</v>
      </c>
      <c r="Q272" s="4">
        <v>87746916</v>
      </c>
      <c r="R272" s="4">
        <f>AVERAGE(Table33[[#This Row],[Jan]:[Mar]])</f>
        <v>70748929.333333328</v>
      </c>
      <c r="S272" s="4">
        <f>AVERAGE(Table33[[#This Row],[Apr]:[Jun]])</f>
        <v>82198046.666666672</v>
      </c>
      <c r="T272" s="4">
        <f>AVERAGE(Table33[[#This Row],[Jul]:[Sep]])</f>
        <v>77120086.333333328</v>
      </c>
      <c r="U272" s="4">
        <f>AVERAGE(Table33[[#This Row],[Oct]:[Dec]])</f>
        <v>80121606</v>
      </c>
      <c r="V272" s="4">
        <f>AVERAGE(Table33[[#This Row],[Jan]:[Jun]])</f>
        <v>76473488</v>
      </c>
      <c r="W272" s="4">
        <f>AVERAGE(Table33[[#This Row],[Jul]:[Dec]])</f>
        <v>78620846.166666672</v>
      </c>
      <c r="X272" s="4">
        <f>AVERAGE(Table33[[#This Row],[Jan]:[Dec]])</f>
        <v>77547167.083333328</v>
      </c>
      <c r="Y272" s="4">
        <f>SUM(Table33[[#This Row],[Jan]:[Dec]])</f>
        <v>930566005</v>
      </c>
    </row>
    <row r="273" spans="1:25" x14ac:dyDescent="0.25">
      <c r="A273" s="2" t="s">
        <v>21</v>
      </c>
      <c r="B273" s="2" t="s">
        <v>18</v>
      </c>
      <c r="C273" s="3" t="s">
        <v>19</v>
      </c>
      <c r="D273" s="3">
        <v>2022</v>
      </c>
      <c r="E273" s="2" t="s">
        <v>20</v>
      </c>
      <c r="F273" s="4">
        <v>-32377742</v>
      </c>
      <c r="G273" s="4">
        <v>-26379976</v>
      </c>
      <c r="H273" s="4">
        <v>-33823729</v>
      </c>
      <c r="I273" s="4">
        <v>-41186038</v>
      </c>
      <c r="J273" s="4">
        <v>-40605218</v>
      </c>
      <c r="K273" s="4">
        <v>-31555193</v>
      </c>
      <c r="L273" s="4">
        <v>-46768008</v>
      </c>
      <c r="M273" s="4">
        <v>-33951735</v>
      </c>
      <c r="N273" s="4">
        <v>-24520783</v>
      </c>
      <c r="O273" s="4">
        <v>-24743822</v>
      </c>
      <c r="P273" s="4">
        <v>-36760421</v>
      </c>
      <c r="Q273" s="4">
        <v>-43815665</v>
      </c>
      <c r="R273" s="4">
        <f>AVERAGE(Table33[[#This Row],[Jan]:[Mar]])</f>
        <v>-30860482.333333332</v>
      </c>
      <c r="S273" s="4">
        <f>AVERAGE(Table33[[#This Row],[Apr]:[Jun]])</f>
        <v>-37782149.666666664</v>
      </c>
      <c r="T273" s="4">
        <f>AVERAGE(Table33[[#This Row],[Jul]:[Sep]])</f>
        <v>-35080175.333333336</v>
      </c>
      <c r="U273" s="4">
        <f>AVERAGE(Table33[[#This Row],[Oct]:[Dec]])</f>
        <v>-35106636</v>
      </c>
      <c r="V273" s="4">
        <f>AVERAGE(Table33[[#This Row],[Jan]:[Jun]])</f>
        <v>-34321316</v>
      </c>
      <c r="W273" s="4">
        <f>AVERAGE(Table33[[#This Row],[Jul]:[Dec]])</f>
        <v>-35093405.666666664</v>
      </c>
      <c r="X273" s="4">
        <f>AVERAGE(Table33[[#This Row],[Jan]:[Dec]])</f>
        <v>-34707360.833333336</v>
      </c>
      <c r="Y273" s="4">
        <f>SUM(Table33[[#This Row],[Jan]:[Dec]])</f>
        <v>-416488330</v>
      </c>
    </row>
    <row r="274" spans="1:25" x14ac:dyDescent="0.25">
      <c r="A274" s="2" t="s">
        <v>22</v>
      </c>
      <c r="B274" s="2" t="s">
        <v>18</v>
      </c>
      <c r="C274" s="3" t="s">
        <v>19</v>
      </c>
      <c r="D274" s="3">
        <v>2022</v>
      </c>
      <c r="E274" s="2" t="s">
        <v>20</v>
      </c>
      <c r="F274" s="4">
        <v>-3477740</v>
      </c>
      <c r="G274" s="4">
        <v>-2612821</v>
      </c>
      <c r="H274" s="4">
        <v>-3043000</v>
      </c>
      <c r="I274" s="4">
        <v>-4206639</v>
      </c>
      <c r="J274" s="4">
        <v>-3635596</v>
      </c>
      <c r="K274" s="4">
        <v>-3390988</v>
      </c>
      <c r="L274" s="4">
        <v>-4751711</v>
      </c>
      <c r="M274" s="4">
        <v>-3385162</v>
      </c>
      <c r="N274" s="4">
        <v>-2396080</v>
      </c>
      <c r="O274" s="4">
        <v>-2929053</v>
      </c>
      <c r="P274" s="4">
        <v>-4196677</v>
      </c>
      <c r="Q274" s="4">
        <v>-3591506</v>
      </c>
      <c r="R274" s="4">
        <f>AVERAGE(Table33[[#This Row],[Jan]:[Mar]])</f>
        <v>-3044520.3333333335</v>
      </c>
      <c r="S274" s="4">
        <f>AVERAGE(Table33[[#This Row],[Apr]:[Jun]])</f>
        <v>-3744407.6666666665</v>
      </c>
      <c r="T274" s="4">
        <f>AVERAGE(Table33[[#This Row],[Jul]:[Sep]])</f>
        <v>-3510984.3333333335</v>
      </c>
      <c r="U274" s="4">
        <f>AVERAGE(Table33[[#This Row],[Oct]:[Dec]])</f>
        <v>-3572412</v>
      </c>
      <c r="V274" s="4">
        <f>AVERAGE(Table33[[#This Row],[Jan]:[Jun]])</f>
        <v>-3394464</v>
      </c>
      <c r="W274" s="4">
        <f>AVERAGE(Table33[[#This Row],[Jul]:[Dec]])</f>
        <v>-3541698.1666666665</v>
      </c>
      <c r="X274" s="4">
        <f>AVERAGE(Table33[[#This Row],[Jan]:[Dec]])</f>
        <v>-3468081.0833333335</v>
      </c>
      <c r="Y274" s="4">
        <f>SUM(Table33[[#This Row],[Jan]:[Dec]])</f>
        <v>-41616973</v>
      </c>
    </row>
    <row r="275" spans="1:25" x14ac:dyDescent="0.25">
      <c r="A275" s="2" t="s">
        <v>23</v>
      </c>
      <c r="B275" s="2" t="s">
        <v>18</v>
      </c>
      <c r="C275" s="3" t="s">
        <v>19</v>
      </c>
      <c r="D275" s="3">
        <v>2022</v>
      </c>
      <c r="E275" s="2" t="s">
        <v>20</v>
      </c>
      <c r="F275" s="4">
        <v>-8777061</v>
      </c>
      <c r="G275" s="4">
        <v>-5956476</v>
      </c>
      <c r="H275" s="4">
        <v>-8788853</v>
      </c>
      <c r="I275" s="4">
        <v>-9995832</v>
      </c>
      <c r="J275" s="4">
        <v>-8550645</v>
      </c>
      <c r="K275" s="4">
        <v>-8956466</v>
      </c>
      <c r="L275" s="4">
        <v>-11183485</v>
      </c>
      <c r="M275" s="4">
        <v>-8871134</v>
      </c>
      <c r="N275" s="4">
        <v>-6351611</v>
      </c>
      <c r="O275" s="4">
        <v>-7670731</v>
      </c>
      <c r="P275" s="4">
        <v>-9827555</v>
      </c>
      <c r="Q275" s="4">
        <v>-9599585</v>
      </c>
      <c r="R275" s="4">
        <f>AVERAGE(Table33[[#This Row],[Jan]:[Mar]])</f>
        <v>-7840796.666666667</v>
      </c>
      <c r="S275" s="4">
        <f>AVERAGE(Table33[[#This Row],[Apr]:[Jun]])</f>
        <v>-9167647.666666666</v>
      </c>
      <c r="T275" s="4">
        <f>AVERAGE(Table33[[#This Row],[Jul]:[Sep]])</f>
        <v>-8802076.666666666</v>
      </c>
      <c r="U275" s="4">
        <f>AVERAGE(Table33[[#This Row],[Oct]:[Dec]])</f>
        <v>-9032623.666666666</v>
      </c>
      <c r="V275" s="4">
        <f>AVERAGE(Table33[[#This Row],[Jan]:[Jun]])</f>
        <v>-8504222.166666666</v>
      </c>
      <c r="W275" s="4">
        <f>AVERAGE(Table33[[#This Row],[Jul]:[Dec]])</f>
        <v>-8917350.166666666</v>
      </c>
      <c r="X275" s="4">
        <f>AVERAGE(Table33[[#This Row],[Jan]:[Dec]])</f>
        <v>-8710786.166666666</v>
      </c>
      <c r="Y275" s="4">
        <f>SUM(Table33[[#This Row],[Jan]:[Dec]])</f>
        <v>-104529434</v>
      </c>
    </row>
    <row r="276" spans="1:25" x14ac:dyDescent="0.25">
      <c r="A276" s="2" t="s">
        <v>24</v>
      </c>
      <c r="B276" s="2" t="s">
        <v>18</v>
      </c>
      <c r="C276" s="3" t="s">
        <v>19</v>
      </c>
      <c r="D276" s="3">
        <v>2022</v>
      </c>
      <c r="E276" s="2" t="s">
        <v>20</v>
      </c>
      <c r="F276" s="4">
        <v>-851217</v>
      </c>
      <c r="G276" s="4">
        <v>-648182</v>
      </c>
      <c r="H276" s="4">
        <v>-827626</v>
      </c>
      <c r="I276" s="4">
        <v>-971146</v>
      </c>
      <c r="J276" s="4">
        <v>-1009775</v>
      </c>
      <c r="K276" s="4">
        <v>-865150</v>
      </c>
      <c r="L276" s="4">
        <v>-1184627</v>
      </c>
      <c r="M276" s="4">
        <v>-992651</v>
      </c>
      <c r="N276" s="4">
        <v>-601399</v>
      </c>
      <c r="O276" s="4">
        <v>-727376</v>
      </c>
      <c r="P276" s="4">
        <v>-1128223</v>
      </c>
      <c r="Q276" s="4">
        <v>-1000127</v>
      </c>
      <c r="R276" s="4">
        <f>AVERAGE(Table33[[#This Row],[Jan]:[Mar]])</f>
        <v>-775675</v>
      </c>
      <c r="S276" s="4">
        <f>AVERAGE(Table33[[#This Row],[Apr]:[Jun]])</f>
        <v>-948690.33333333337</v>
      </c>
      <c r="T276" s="4">
        <f>AVERAGE(Table33[[#This Row],[Jul]:[Sep]])</f>
        <v>-926225.66666666663</v>
      </c>
      <c r="U276" s="4">
        <f>AVERAGE(Table33[[#This Row],[Oct]:[Dec]])</f>
        <v>-951908.66666666663</v>
      </c>
      <c r="V276" s="4">
        <f>AVERAGE(Table33[[#This Row],[Jan]:[Jun]])</f>
        <v>-862182.66666666663</v>
      </c>
      <c r="W276" s="4">
        <f>AVERAGE(Table33[[#This Row],[Jul]:[Dec]])</f>
        <v>-939067.16666666663</v>
      </c>
      <c r="X276" s="4">
        <f>AVERAGE(Table33[[#This Row],[Jan]:[Dec]])</f>
        <v>-900624.91666666663</v>
      </c>
      <c r="Y276" s="4">
        <f>SUM(Table33[[#This Row],[Jan]:[Dec]])</f>
        <v>-10807499</v>
      </c>
    </row>
    <row r="277" spans="1:25" x14ac:dyDescent="0.25">
      <c r="A277" s="2" t="s">
        <v>25</v>
      </c>
      <c r="B277" s="2" t="s">
        <v>18</v>
      </c>
      <c r="C277" s="3" t="s">
        <v>19</v>
      </c>
      <c r="D277" s="3">
        <v>2022</v>
      </c>
      <c r="E277" s="2" t="s">
        <v>20</v>
      </c>
      <c r="F277" s="4">
        <v>-3158339</v>
      </c>
      <c r="G277" s="4">
        <v>-2728823</v>
      </c>
      <c r="H277" s="4">
        <v>-3421161</v>
      </c>
      <c r="I277" s="4">
        <v>-4332736</v>
      </c>
      <c r="J277" s="4">
        <v>-4162923</v>
      </c>
      <c r="K277" s="4">
        <v>-3139829</v>
      </c>
      <c r="L277" s="4">
        <v>-4315056</v>
      </c>
      <c r="M277" s="4">
        <v>-3425707</v>
      </c>
      <c r="N277" s="4">
        <v>-2305237</v>
      </c>
      <c r="O277" s="4">
        <v>-2579902</v>
      </c>
      <c r="P277" s="4">
        <v>-4086474</v>
      </c>
      <c r="Q277" s="4">
        <v>-4146068</v>
      </c>
      <c r="R277" s="4">
        <f>AVERAGE(Table33[[#This Row],[Jan]:[Mar]])</f>
        <v>-3102774.3333333335</v>
      </c>
      <c r="S277" s="4">
        <f>AVERAGE(Table33[[#This Row],[Apr]:[Jun]])</f>
        <v>-3878496</v>
      </c>
      <c r="T277" s="4">
        <f>AVERAGE(Table33[[#This Row],[Jul]:[Sep]])</f>
        <v>-3348666.6666666665</v>
      </c>
      <c r="U277" s="4">
        <f>AVERAGE(Table33[[#This Row],[Oct]:[Dec]])</f>
        <v>-3604148</v>
      </c>
      <c r="V277" s="4">
        <f>AVERAGE(Table33[[#This Row],[Jan]:[Jun]])</f>
        <v>-3490635.1666666665</v>
      </c>
      <c r="W277" s="4">
        <f>AVERAGE(Table33[[#This Row],[Jul]:[Dec]])</f>
        <v>-3476407.3333333335</v>
      </c>
      <c r="X277" s="4">
        <f>AVERAGE(Table33[[#This Row],[Jan]:[Dec]])</f>
        <v>-3483521.25</v>
      </c>
      <c r="Y277" s="4">
        <f>SUM(Table33[[#This Row],[Jan]:[Dec]])</f>
        <v>-41802255</v>
      </c>
    </row>
    <row r="278" spans="1:25" x14ac:dyDescent="0.25">
      <c r="A278" s="2" t="s">
        <v>26</v>
      </c>
      <c r="B278" s="2" t="s">
        <v>18</v>
      </c>
      <c r="C278" s="3" t="s">
        <v>19</v>
      </c>
      <c r="D278" s="3">
        <v>2022</v>
      </c>
      <c r="E278" s="2" t="s">
        <v>20</v>
      </c>
      <c r="F278" s="4">
        <v>-4069215</v>
      </c>
      <c r="G278" s="4">
        <v>-3519759</v>
      </c>
      <c r="H278" s="4">
        <v>-4009533</v>
      </c>
      <c r="I278" s="4">
        <v>-4836632</v>
      </c>
      <c r="J278" s="4">
        <v>-5257809</v>
      </c>
      <c r="K278" s="4">
        <v>-4412376</v>
      </c>
      <c r="L278" s="4">
        <v>-4985773</v>
      </c>
      <c r="M278" s="4">
        <v>-4979583</v>
      </c>
      <c r="N278" s="4">
        <v>-2840712</v>
      </c>
      <c r="O278" s="4">
        <v>-3475369</v>
      </c>
      <c r="P278" s="4">
        <v>-4584362</v>
      </c>
      <c r="Q278" s="4">
        <v>-4474219</v>
      </c>
      <c r="R278" s="4">
        <f>AVERAGE(Table33[[#This Row],[Jan]:[Mar]])</f>
        <v>-3866169</v>
      </c>
      <c r="S278" s="4">
        <f>AVERAGE(Table33[[#This Row],[Apr]:[Jun]])</f>
        <v>-4835605.666666667</v>
      </c>
      <c r="T278" s="4">
        <f>AVERAGE(Table33[[#This Row],[Jul]:[Sep]])</f>
        <v>-4268689.333333333</v>
      </c>
      <c r="U278" s="4">
        <f>AVERAGE(Table33[[#This Row],[Oct]:[Dec]])</f>
        <v>-4177983.3333333335</v>
      </c>
      <c r="V278" s="4">
        <f>AVERAGE(Table33[[#This Row],[Jan]:[Jun]])</f>
        <v>-4350887.333333333</v>
      </c>
      <c r="W278" s="4">
        <f>AVERAGE(Table33[[#This Row],[Jul]:[Dec]])</f>
        <v>-4223336.333333333</v>
      </c>
      <c r="X278" s="4">
        <f>AVERAGE(Table33[[#This Row],[Jan]:[Dec]])</f>
        <v>-4287111.833333333</v>
      </c>
      <c r="Y278" s="4">
        <f>SUM(Table33[[#This Row],[Jan]:[Dec]])</f>
        <v>-51445342</v>
      </c>
    </row>
    <row r="279" spans="1:25" x14ac:dyDescent="0.25">
      <c r="A279" s="2" t="s">
        <v>27</v>
      </c>
      <c r="B279" s="2" t="s">
        <v>18</v>
      </c>
      <c r="C279" s="3" t="s">
        <v>19</v>
      </c>
      <c r="D279" s="3">
        <v>2022</v>
      </c>
      <c r="E279" s="2" t="s">
        <v>20</v>
      </c>
      <c r="F279" s="4">
        <v>-6585349</v>
      </c>
      <c r="G279" s="4">
        <v>-4759687</v>
      </c>
      <c r="H279" s="4">
        <v>-6493370</v>
      </c>
      <c r="I279" s="4">
        <v>-6546763</v>
      </c>
      <c r="J279" s="4">
        <v>-6734243</v>
      </c>
      <c r="K279" s="4">
        <v>-6212732</v>
      </c>
      <c r="L279" s="4">
        <v>-8195799</v>
      </c>
      <c r="M279" s="4">
        <v>-6417083</v>
      </c>
      <c r="N279" s="4">
        <v>-4176227</v>
      </c>
      <c r="O279" s="4">
        <v>-5193726</v>
      </c>
      <c r="P279" s="4">
        <v>-6901697</v>
      </c>
      <c r="Q279" s="4">
        <v>-7639360</v>
      </c>
      <c r="R279" s="4">
        <f>AVERAGE(Table33[[#This Row],[Jan]:[Mar]])</f>
        <v>-5946135.333333333</v>
      </c>
      <c r="S279" s="4">
        <f>AVERAGE(Table33[[#This Row],[Apr]:[Jun]])</f>
        <v>-6497912.666666667</v>
      </c>
      <c r="T279" s="4">
        <f>AVERAGE(Table33[[#This Row],[Jul]:[Sep]])</f>
        <v>-6263036.333333333</v>
      </c>
      <c r="U279" s="4">
        <f>AVERAGE(Table33[[#This Row],[Oct]:[Dec]])</f>
        <v>-6578261</v>
      </c>
      <c r="V279" s="4">
        <f>AVERAGE(Table33[[#This Row],[Jan]:[Jun]])</f>
        <v>-6222024</v>
      </c>
      <c r="W279" s="4">
        <f>AVERAGE(Table33[[#This Row],[Jul]:[Dec]])</f>
        <v>-6420648.666666667</v>
      </c>
      <c r="X279" s="4">
        <f>AVERAGE(Table33[[#This Row],[Jan]:[Dec]])</f>
        <v>-6321336.333333333</v>
      </c>
      <c r="Y279" s="4">
        <f>SUM(Table33[[#This Row],[Jan]:[Dec]])</f>
        <v>-75856036</v>
      </c>
    </row>
    <row r="280" spans="1:25" x14ac:dyDescent="0.25">
      <c r="A280" s="2" t="s">
        <v>28</v>
      </c>
      <c r="B280" s="2" t="s">
        <v>18</v>
      </c>
      <c r="C280" s="3" t="s">
        <v>19</v>
      </c>
      <c r="D280" s="3">
        <v>2022</v>
      </c>
      <c r="E280" s="2" t="s">
        <v>20</v>
      </c>
      <c r="F280" s="4">
        <v>-1828234</v>
      </c>
      <c r="G280" s="4">
        <v>-1342350</v>
      </c>
      <c r="H280" s="4">
        <v>-1751692</v>
      </c>
      <c r="I280" s="4">
        <v>-2175232</v>
      </c>
      <c r="J280" s="4">
        <v>-1829981</v>
      </c>
      <c r="K280" s="4">
        <v>-1789035</v>
      </c>
      <c r="L280" s="4">
        <v>-1954312</v>
      </c>
      <c r="M280" s="4">
        <v>-2007974</v>
      </c>
      <c r="N280" s="4">
        <v>-1094268</v>
      </c>
      <c r="O280" s="4">
        <v>-1521032</v>
      </c>
      <c r="P280" s="4">
        <v>-1827984</v>
      </c>
      <c r="Q280" s="4">
        <v>-1900742</v>
      </c>
      <c r="R280" s="4">
        <f>AVERAGE(Table33[[#This Row],[Jan]:[Mar]])</f>
        <v>-1640758.6666666667</v>
      </c>
      <c r="S280" s="4">
        <f>AVERAGE(Table33[[#This Row],[Apr]:[Jun]])</f>
        <v>-1931416</v>
      </c>
      <c r="T280" s="4">
        <f>AVERAGE(Table33[[#This Row],[Jul]:[Sep]])</f>
        <v>-1685518</v>
      </c>
      <c r="U280" s="4">
        <f>AVERAGE(Table33[[#This Row],[Oct]:[Dec]])</f>
        <v>-1749919.3333333333</v>
      </c>
      <c r="V280" s="4">
        <f>AVERAGE(Table33[[#This Row],[Jan]:[Jun]])</f>
        <v>-1786087.3333333333</v>
      </c>
      <c r="W280" s="4">
        <f>AVERAGE(Table33[[#This Row],[Jul]:[Dec]])</f>
        <v>-1717718.6666666667</v>
      </c>
      <c r="X280" s="4">
        <f>AVERAGE(Table33[[#This Row],[Jan]:[Dec]])</f>
        <v>-1751903</v>
      </c>
      <c r="Y280" s="4">
        <f>SUM(Table33[[#This Row],[Jan]:[Dec]])</f>
        <v>-21022836</v>
      </c>
    </row>
    <row r="281" spans="1:25" x14ac:dyDescent="0.25">
      <c r="A281" s="2" t="s">
        <v>17</v>
      </c>
      <c r="B281" s="2" t="s">
        <v>29</v>
      </c>
      <c r="C281" s="3" t="s">
        <v>19</v>
      </c>
      <c r="D281" s="3">
        <v>2022</v>
      </c>
      <c r="E281" s="2" t="s">
        <v>20</v>
      </c>
      <c r="F281" s="4">
        <v>19584571.5</v>
      </c>
      <c r="G281" s="4">
        <v>14508537.75</v>
      </c>
      <c r="H281" s="4">
        <v>17451100.73</v>
      </c>
      <c r="I281" s="4">
        <v>22808608.420000002</v>
      </c>
      <c r="J281" s="4">
        <v>21219674</v>
      </c>
      <c r="K281" s="4">
        <v>19977307.290000003</v>
      </c>
      <c r="L281" s="4">
        <v>21935755.960000001</v>
      </c>
      <c r="M281" s="4">
        <v>24931276.800000001</v>
      </c>
      <c r="N281" s="4">
        <v>15336113.789999999</v>
      </c>
      <c r="O281" s="4">
        <v>13536259.220000001</v>
      </c>
      <c r="P281" s="4">
        <v>26415940.789999999</v>
      </c>
      <c r="Q281" s="4">
        <v>20181790.68</v>
      </c>
      <c r="R281" s="4">
        <f>AVERAGE(Table33[[#This Row],[Jan]:[Mar]])</f>
        <v>17181403.326666668</v>
      </c>
      <c r="S281" s="4">
        <f>AVERAGE(Table33[[#This Row],[Apr]:[Jun]])</f>
        <v>21335196.570000004</v>
      </c>
      <c r="T281" s="4">
        <f>AVERAGE(Table33[[#This Row],[Jul]:[Sep]])</f>
        <v>20734382.183333334</v>
      </c>
      <c r="U281" s="4">
        <f>AVERAGE(Table33[[#This Row],[Oct]:[Dec]])</f>
        <v>20044663.563333333</v>
      </c>
      <c r="V281" s="4">
        <f>AVERAGE(Table33[[#This Row],[Jan]:[Jun]])</f>
        <v>19258299.948333334</v>
      </c>
      <c r="W281" s="4">
        <f>AVERAGE(Table33[[#This Row],[Jul]:[Dec]])</f>
        <v>20389522.873333335</v>
      </c>
      <c r="X281" s="4">
        <f>AVERAGE(Table33[[#This Row],[Jan]:[Dec]])</f>
        <v>19823911.410833333</v>
      </c>
      <c r="Y281" s="4">
        <f>SUM(Table33[[#This Row],[Jan]:[Dec]])</f>
        <v>237886936.93000001</v>
      </c>
    </row>
    <row r="282" spans="1:25" x14ac:dyDescent="0.25">
      <c r="A282" s="2" t="s">
        <v>21</v>
      </c>
      <c r="B282" s="2" t="s">
        <v>29</v>
      </c>
      <c r="C282" s="3" t="s">
        <v>19</v>
      </c>
      <c r="D282" s="3">
        <v>2022</v>
      </c>
      <c r="E282" s="2" t="s">
        <v>20</v>
      </c>
      <c r="F282" s="4">
        <v>-8362230</v>
      </c>
      <c r="G282" s="4">
        <v>-6091621</v>
      </c>
      <c r="H282" s="4">
        <v>-8316059</v>
      </c>
      <c r="I282" s="4">
        <v>-10159328</v>
      </c>
      <c r="J282" s="4">
        <v>-8624806</v>
      </c>
      <c r="K282" s="4">
        <v>-9693159</v>
      </c>
      <c r="L282" s="4">
        <v>-9579056</v>
      </c>
      <c r="M282" s="4">
        <v>-9973478</v>
      </c>
      <c r="N282" s="4">
        <v>-6228310</v>
      </c>
      <c r="O282" s="4">
        <v>-6023754</v>
      </c>
      <c r="P282" s="4">
        <v>-10593290</v>
      </c>
      <c r="Q282" s="4">
        <v>-8974298</v>
      </c>
      <c r="R282" s="4">
        <f>AVERAGE(Table33[[#This Row],[Jan]:[Mar]])</f>
        <v>-7589970</v>
      </c>
      <c r="S282" s="4">
        <f>AVERAGE(Table33[[#This Row],[Apr]:[Jun]])</f>
        <v>-9492431</v>
      </c>
      <c r="T282" s="4">
        <f>AVERAGE(Table33[[#This Row],[Jul]:[Sep]])</f>
        <v>-8593614.666666666</v>
      </c>
      <c r="U282" s="4">
        <f>AVERAGE(Table33[[#This Row],[Oct]:[Dec]])</f>
        <v>-8530447.333333334</v>
      </c>
      <c r="V282" s="4">
        <f>AVERAGE(Table33[[#This Row],[Jan]:[Jun]])</f>
        <v>-8541200.5</v>
      </c>
      <c r="W282" s="4">
        <f>AVERAGE(Table33[[#This Row],[Jul]:[Dec]])</f>
        <v>-8562031</v>
      </c>
      <c r="X282" s="4">
        <f>AVERAGE(Table33[[#This Row],[Jan]:[Dec]])</f>
        <v>-8551615.75</v>
      </c>
      <c r="Y282" s="4">
        <f>SUM(Table33[[#This Row],[Jan]:[Dec]])</f>
        <v>-102619389</v>
      </c>
    </row>
    <row r="283" spans="1:25" x14ac:dyDescent="0.25">
      <c r="A283" s="2" t="s">
        <v>22</v>
      </c>
      <c r="B283" s="2" t="s">
        <v>29</v>
      </c>
      <c r="C283" s="3" t="s">
        <v>19</v>
      </c>
      <c r="D283" s="3">
        <v>2022</v>
      </c>
      <c r="E283" s="2" t="s">
        <v>20</v>
      </c>
      <c r="F283" s="4">
        <v>-915086</v>
      </c>
      <c r="G283" s="4">
        <v>-612941</v>
      </c>
      <c r="H283" s="4">
        <v>-823113</v>
      </c>
      <c r="I283" s="4">
        <v>-916944</v>
      </c>
      <c r="J283" s="4">
        <v>-880691</v>
      </c>
      <c r="K283" s="4">
        <v>-867181</v>
      </c>
      <c r="L283" s="4">
        <v>-960417</v>
      </c>
      <c r="M283" s="4">
        <v>-1047426</v>
      </c>
      <c r="N283" s="4">
        <v>-623688</v>
      </c>
      <c r="O283" s="4">
        <v>-675831</v>
      </c>
      <c r="P283" s="4">
        <v>-1132922</v>
      </c>
      <c r="Q283" s="4">
        <v>-970183</v>
      </c>
      <c r="R283" s="4">
        <f>AVERAGE(Table33[[#This Row],[Jan]:[Mar]])</f>
        <v>-783713.33333333337</v>
      </c>
      <c r="S283" s="4">
        <f>AVERAGE(Table33[[#This Row],[Apr]:[Jun]])</f>
        <v>-888272</v>
      </c>
      <c r="T283" s="4">
        <f>AVERAGE(Table33[[#This Row],[Jul]:[Sep]])</f>
        <v>-877177</v>
      </c>
      <c r="U283" s="4">
        <f>AVERAGE(Table33[[#This Row],[Oct]:[Dec]])</f>
        <v>-926312</v>
      </c>
      <c r="V283" s="4">
        <f>AVERAGE(Table33[[#This Row],[Jan]:[Jun]])</f>
        <v>-835992.66666666663</v>
      </c>
      <c r="W283" s="4">
        <f>AVERAGE(Table33[[#This Row],[Jul]:[Dec]])</f>
        <v>-901744.5</v>
      </c>
      <c r="X283" s="4">
        <f>AVERAGE(Table33[[#This Row],[Jan]:[Dec]])</f>
        <v>-868868.58333333337</v>
      </c>
      <c r="Y283" s="4">
        <f>SUM(Table33[[#This Row],[Jan]:[Dec]])</f>
        <v>-10426423</v>
      </c>
    </row>
    <row r="284" spans="1:25" x14ac:dyDescent="0.25">
      <c r="A284" s="2" t="s">
        <v>23</v>
      </c>
      <c r="B284" s="2" t="s">
        <v>29</v>
      </c>
      <c r="C284" s="3" t="s">
        <v>19</v>
      </c>
      <c r="D284" s="3">
        <v>2022</v>
      </c>
      <c r="E284" s="2" t="s">
        <v>20</v>
      </c>
      <c r="F284" s="4">
        <v>-2065945</v>
      </c>
      <c r="G284" s="4">
        <v>-1474640</v>
      </c>
      <c r="H284" s="4">
        <v>-2117096</v>
      </c>
      <c r="I284" s="4">
        <v>-2790604</v>
      </c>
      <c r="J284" s="4">
        <v>-2540908</v>
      </c>
      <c r="K284" s="4">
        <v>-2325558</v>
      </c>
      <c r="L284" s="4">
        <v>-2387390</v>
      </c>
      <c r="M284" s="4">
        <v>-3056599</v>
      </c>
      <c r="N284" s="4">
        <v>-1798103</v>
      </c>
      <c r="O284" s="4">
        <v>-1677834</v>
      </c>
      <c r="P284" s="4">
        <v>-3256778</v>
      </c>
      <c r="Q284" s="4">
        <v>-2424353</v>
      </c>
      <c r="R284" s="4">
        <f>AVERAGE(Table33[[#This Row],[Jan]:[Mar]])</f>
        <v>-1885893.6666666667</v>
      </c>
      <c r="S284" s="4">
        <f>AVERAGE(Table33[[#This Row],[Apr]:[Jun]])</f>
        <v>-2552356.6666666665</v>
      </c>
      <c r="T284" s="4">
        <f>AVERAGE(Table33[[#This Row],[Jul]:[Sep]])</f>
        <v>-2414030.6666666665</v>
      </c>
      <c r="U284" s="4">
        <f>AVERAGE(Table33[[#This Row],[Oct]:[Dec]])</f>
        <v>-2452988.3333333335</v>
      </c>
      <c r="V284" s="4">
        <f>AVERAGE(Table33[[#This Row],[Jan]:[Jun]])</f>
        <v>-2219125.1666666665</v>
      </c>
      <c r="W284" s="4">
        <f>AVERAGE(Table33[[#This Row],[Jul]:[Dec]])</f>
        <v>-2433509.5</v>
      </c>
      <c r="X284" s="4">
        <f>AVERAGE(Table33[[#This Row],[Jan]:[Dec]])</f>
        <v>-2326317.3333333335</v>
      </c>
      <c r="Y284" s="4">
        <f>SUM(Table33[[#This Row],[Jan]:[Dec]])</f>
        <v>-27915808</v>
      </c>
    </row>
    <row r="285" spans="1:25" x14ac:dyDescent="0.25">
      <c r="A285" s="2" t="s">
        <v>24</v>
      </c>
      <c r="B285" s="2" t="s">
        <v>29</v>
      </c>
      <c r="C285" s="3" t="s">
        <v>19</v>
      </c>
      <c r="D285" s="3">
        <v>2022</v>
      </c>
      <c r="E285" s="2" t="s">
        <v>20</v>
      </c>
      <c r="F285" s="4">
        <v>-240447</v>
      </c>
      <c r="G285" s="4">
        <v>-157072</v>
      </c>
      <c r="H285" s="4">
        <v>-183016</v>
      </c>
      <c r="I285" s="4">
        <v>-241630</v>
      </c>
      <c r="J285" s="4">
        <v>-239007</v>
      </c>
      <c r="K285" s="4">
        <v>-238586</v>
      </c>
      <c r="L285" s="4">
        <v>-266862</v>
      </c>
      <c r="M285" s="4">
        <v>-274476</v>
      </c>
      <c r="N285" s="4">
        <v>-188419</v>
      </c>
      <c r="O285" s="4">
        <v>-144601</v>
      </c>
      <c r="P285" s="4">
        <v>-275592</v>
      </c>
      <c r="Q285" s="4">
        <v>-214592</v>
      </c>
      <c r="R285" s="4">
        <f>AVERAGE(Table33[[#This Row],[Jan]:[Mar]])</f>
        <v>-193511.66666666666</v>
      </c>
      <c r="S285" s="4">
        <f>AVERAGE(Table33[[#This Row],[Apr]:[Jun]])</f>
        <v>-239741</v>
      </c>
      <c r="T285" s="4">
        <f>AVERAGE(Table33[[#This Row],[Jul]:[Sep]])</f>
        <v>-243252.33333333334</v>
      </c>
      <c r="U285" s="4">
        <f>AVERAGE(Table33[[#This Row],[Oct]:[Dec]])</f>
        <v>-211595</v>
      </c>
      <c r="V285" s="4">
        <f>AVERAGE(Table33[[#This Row],[Jan]:[Jun]])</f>
        <v>-216626.33333333334</v>
      </c>
      <c r="W285" s="4">
        <f>AVERAGE(Table33[[#This Row],[Jul]:[Dec]])</f>
        <v>-227423.66666666666</v>
      </c>
      <c r="X285" s="4">
        <f>AVERAGE(Table33[[#This Row],[Jan]:[Dec]])</f>
        <v>-222025</v>
      </c>
      <c r="Y285" s="4">
        <f>SUM(Table33[[#This Row],[Jan]:[Dec]])</f>
        <v>-2664300</v>
      </c>
    </row>
    <row r="286" spans="1:25" x14ac:dyDescent="0.25">
      <c r="A286" s="2" t="s">
        <v>25</v>
      </c>
      <c r="B286" s="2" t="s">
        <v>29</v>
      </c>
      <c r="C286" s="3" t="s">
        <v>19</v>
      </c>
      <c r="D286" s="3">
        <v>2022</v>
      </c>
      <c r="E286" s="2" t="s">
        <v>20</v>
      </c>
      <c r="F286" s="4">
        <v>-796397</v>
      </c>
      <c r="G286" s="4">
        <v>-610923</v>
      </c>
      <c r="H286" s="4">
        <v>-729783</v>
      </c>
      <c r="I286" s="4">
        <v>-913075</v>
      </c>
      <c r="J286" s="4">
        <v>-1012763</v>
      </c>
      <c r="K286" s="4">
        <v>-882471</v>
      </c>
      <c r="L286" s="4">
        <v>-1093311</v>
      </c>
      <c r="M286" s="4">
        <v>-1137735</v>
      </c>
      <c r="N286" s="4">
        <v>-686706</v>
      </c>
      <c r="O286" s="4">
        <v>-582618</v>
      </c>
      <c r="P286" s="4">
        <v>-1127220</v>
      </c>
      <c r="Q286" s="4">
        <v>-876587</v>
      </c>
      <c r="R286" s="4">
        <f>AVERAGE(Table33[[#This Row],[Jan]:[Mar]])</f>
        <v>-712367.66666666663</v>
      </c>
      <c r="S286" s="4">
        <f>AVERAGE(Table33[[#This Row],[Apr]:[Jun]])</f>
        <v>-936103</v>
      </c>
      <c r="T286" s="4">
        <f>AVERAGE(Table33[[#This Row],[Jul]:[Sep]])</f>
        <v>-972584</v>
      </c>
      <c r="U286" s="4">
        <f>AVERAGE(Table33[[#This Row],[Oct]:[Dec]])</f>
        <v>-862141.66666666663</v>
      </c>
      <c r="V286" s="4">
        <f>AVERAGE(Table33[[#This Row],[Jan]:[Jun]])</f>
        <v>-824235.33333333337</v>
      </c>
      <c r="W286" s="4">
        <f>AVERAGE(Table33[[#This Row],[Jul]:[Dec]])</f>
        <v>-917362.83333333337</v>
      </c>
      <c r="X286" s="4">
        <f>AVERAGE(Table33[[#This Row],[Jan]:[Dec]])</f>
        <v>-870799.08333333337</v>
      </c>
      <c r="Y286" s="4">
        <f>SUM(Table33[[#This Row],[Jan]:[Dec]])</f>
        <v>-10449589</v>
      </c>
    </row>
    <row r="287" spans="1:25" x14ac:dyDescent="0.25">
      <c r="A287" s="2" t="s">
        <v>26</v>
      </c>
      <c r="B287" s="2" t="s">
        <v>29</v>
      </c>
      <c r="C287" s="3" t="s">
        <v>19</v>
      </c>
      <c r="D287" s="3">
        <v>2022</v>
      </c>
      <c r="E287" s="2" t="s">
        <v>20</v>
      </c>
      <c r="F287" s="4">
        <v>-1199233</v>
      </c>
      <c r="G287" s="4">
        <v>-811310</v>
      </c>
      <c r="H287" s="4">
        <v>-900254</v>
      </c>
      <c r="I287" s="4">
        <v>-1164976</v>
      </c>
      <c r="J287" s="4">
        <v>-1151854</v>
      </c>
      <c r="K287" s="4">
        <v>-1034607</v>
      </c>
      <c r="L287" s="4">
        <v>-1285049</v>
      </c>
      <c r="M287" s="4">
        <v>-1518350</v>
      </c>
      <c r="N287" s="4">
        <v>-866477</v>
      </c>
      <c r="O287" s="4">
        <v>-705238</v>
      </c>
      <c r="P287" s="4">
        <v>-1549744</v>
      </c>
      <c r="Q287" s="4">
        <v>-1249787</v>
      </c>
      <c r="R287" s="4">
        <f>AVERAGE(Table33[[#This Row],[Jan]:[Mar]])</f>
        <v>-970265.66666666663</v>
      </c>
      <c r="S287" s="4">
        <f>AVERAGE(Table33[[#This Row],[Apr]:[Jun]])</f>
        <v>-1117145.6666666667</v>
      </c>
      <c r="T287" s="4">
        <f>AVERAGE(Table33[[#This Row],[Jul]:[Sep]])</f>
        <v>-1223292</v>
      </c>
      <c r="U287" s="4">
        <f>AVERAGE(Table33[[#This Row],[Oct]:[Dec]])</f>
        <v>-1168256.3333333333</v>
      </c>
      <c r="V287" s="4">
        <f>AVERAGE(Table33[[#This Row],[Jan]:[Jun]])</f>
        <v>-1043705.6666666666</v>
      </c>
      <c r="W287" s="4">
        <f>AVERAGE(Table33[[#This Row],[Jul]:[Dec]])</f>
        <v>-1195774.1666666667</v>
      </c>
      <c r="X287" s="4">
        <f>AVERAGE(Table33[[#This Row],[Jan]:[Dec]])</f>
        <v>-1119739.9166666667</v>
      </c>
      <c r="Y287" s="4">
        <f>SUM(Table33[[#This Row],[Jan]:[Dec]])</f>
        <v>-13436879</v>
      </c>
    </row>
    <row r="288" spans="1:25" x14ac:dyDescent="0.25">
      <c r="A288" s="2" t="s">
        <v>27</v>
      </c>
      <c r="B288" s="2" t="s">
        <v>29</v>
      </c>
      <c r="C288" s="3" t="s">
        <v>19</v>
      </c>
      <c r="D288" s="3">
        <v>2022</v>
      </c>
      <c r="E288" s="2" t="s">
        <v>20</v>
      </c>
      <c r="F288" s="4">
        <v>-1445011</v>
      </c>
      <c r="G288" s="4">
        <v>-1126211</v>
      </c>
      <c r="H288" s="4">
        <v>-1306570</v>
      </c>
      <c r="I288" s="4">
        <v>-1839960</v>
      </c>
      <c r="J288" s="4">
        <v>-1539232</v>
      </c>
      <c r="K288" s="4">
        <v>-1482785</v>
      </c>
      <c r="L288" s="4">
        <v>-1588028</v>
      </c>
      <c r="M288" s="4">
        <v>-1880876</v>
      </c>
      <c r="N288" s="4">
        <v>-1288625</v>
      </c>
      <c r="O288" s="4">
        <v>-1107308</v>
      </c>
      <c r="P288" s="4">
        <v>-2083925</v>
      </c>
      <c r="Q288" s="4">
        <v>-1761373</v>
      </c>
      <c r="R288" s="4">
        <f>AVERAGE(Table33[[#This Row],[Jan]:[Mar]])</f>
        <v>-1292597.3333333333</v>
      </c>
      <c r="S288" s="4">
        <f>AVERAGE(Table33[[#This Row],[Apr]:[Jun]])</f>
        <v>-1620659</v>
      </c>
      <c r="T288" s="4">
        <f>AVERAGE(Table33[[#This Row],[Jul]:[Sep]])</f>
        <v>-1585843</v>
      </c>
      <c r="U288" s="4">
        <f>AVERAGE(Table33[[#This Row],[Oct]:[Dec]])</f>
        <v>-1650868.6666666667</v>
      </c>
      <c r="V288" s="4">
        <f>AVERAGE(Table33[[#This Row],[Jan]:[Jun]])</f>
        <v>-1456628.1666666667</v>
      </c>
      <c r="W288" s="4">
        <f>AVERAGE(Table33[[#This Row],[Jul]:[Dec]])</f>
        <v>-1618355.8333333333</v>
      </c>
      <c r="X288" s="4">
        <f>AVERAGE(Table33[[#This Row],[Jan]:[Dec]])</f>
        <v>-1537492</v>
      </c>
      <c r="Y288" s="4">
        <f>SUM(Table33[[#This Row],[Jan]:[Dec]])</f>
        <v>-18449904</v>
      </c>
    </row>
    <row r="289" spans="1:25" x14ac:dyDescent="0.25">
      <c r="A289" s="2" t="s">
        <v>28</v>
      </c>
      <c r="B289" s="2" t="s">
        <v>29</v>
      </c>
      <c r="C289" s="3" t="s">
        <v>19</v>
      </c>
      <c r="D289" s="3">
        <v>2022</v>
      </c>
      <c r="E289" s="2" t="s">
        <v>20</v>
      </c>
      <c r="F289" s="4">
        <v>-420494</v>
      </c>
      <c r="G289" s="4">
        <v>-304699</v>
      </c>
      <c r="H289" s="4">
        <v>-395657</v>
      </c>
      <c r="I289" s="4">
        <v>-479567</v>
      </c>
      <c r="J289" s="4">
        <v>-522262</v>
      </c>
      <c r="K289" s="4">
        <v>-404189</v>
      </c>
      <c r="L289" s="4">
        <v>-497618</v>
      </c>
      <c r="M289" s="4">
        <v>-499475</v>
      </c>
      <c r="N289" s="4">
        <v>-321370</v>
      </c>
      <c r="O289" s="4">
        <v>-275373</v>
      </c>
      <c r="P289" s="4">
        <v>-589065</v>
      </c>
      <c r="Q289" s="4">
        <v>-494276</v>
      </c>
      <c r="R289" s="4">
        <f>AVERAGE(Table33[[#This Row],[Jan]:[Mar]])</f>
        <v>-373616.66666666669</v>
      </c>
      <c r="S289" s="4">
        <f>AVERAGE(Table33[[#This Row],[Apr]:[Jun]])</f>
        <v>-468672.66666666669</v>
      </c>
      <c r="T289" s="4">
        <f>AVERAGE(Table33[[#This Row],[Jul]:[Sep]])</f>
        <v>-439487.66666666669</v>
      </c>
      <c r="U289" s="4">
        <f>AVERAGE(Table33[[#This Row],[Oct]:[Dec]])</f>
        <v>-452904.66666666669</v>
      </c>
      <c r="V289" s="4">
        <f>AVERAGE(Table33[[#This Row],[Jan]:[Jun]])</f>
        <v>-421144.66666666669</v>
      </c>
      <c r="W289" s="4">
        <f>AVERAGE(Table33[[#This Row],[Jul]:[Dec]])</f>
        <v>-446196.16666666669</v>
      </c>
      <c r="X289" s="4">
        <f>AVERAGE(Table33[[#This Row],[Jan]:[Dec]])</f>
        <v>-433670.41666666669</v>
      </c>
      <c r="Y289" s="4">
        <f>SUM(Table33[[#This Row],[Jan]:[Dec]])</f>
        <v>-5204045</v>
      </c>
    </row>
    <row r="290" spans="1:25" x14ac:dyDescent="0.25">
      <c r="A290" s="2" t="s">
        <v>17</v>
      </c>
      <c r="B290" s="2" t="s">
        <v>30</v>
      </c>
      <c r="C290" s="3" t="s">
        <v>19</v>
      </c>
      <c r="D290" s="3">
        <v>2022</v>
      </c>
      <c r="E290" s="2" t="s">
        <v>20</v>
      </c>
      <c r="F290" s="4">
        <v>30551931.540000003</v>
      </c>
      <c r="G290" s="4">
        <v>19731611.34</v>
      </c>
      <c r="H290" s="4">
        <v>24279792.32</v>
      </c>
      <c r="I290" s="4">
        <v>35090166.800000004</v>
      </c>
      <c r="J290" s="4">
        <v>26312395.760000002</v>
      </c>
      <c r="K290" s="4">
        <v>25896509.449999999</v>
      </c>
      <c r="L290" s="4">
        <v>31473041.16</v>
      </c>
      <c r="M290" s="4">
        <v>27424404.48</v>
      </c>
      <c r="N290" s="4">
        <v>21153260.400000002</v>
      </c>
      <c r="O290" s="4">
        <v>24611380.400000002</v>
      </c>
      <c r="P290" s="4">
        <v>30059518.830000002</v>
      </c>
      <c r="Q290" s="4">
        <v>30711420.599999998</v>
      </c>
      <c r="R290" s="4">
        <f>AVERAGE(Table33[[#This Row],[Jan]:[Mar]])</f>
        <v>24854445.066666666</v>
      </c>
      <c r="S290" s="4">
        <f>AVERAGE(Table33[[#This Row],[Apr]:[Jun]])</f>
        <v>29099690.670000002</v>
      </c>
      <c r="T290" s="4">
        <f>AVERAGE(Table33[[#This Row],[Jul]:[Sep]])</f>
        <v>26683568.680000003</v>
      </c>
      <c r="U290" s="4">
        <f>AVERAGE(Table33[[#This Row],[Oct]:[Dec]])</f>
        <v>28460773.276666667</v>
      </c>
      <c r="V290" s="4">
        <f>AVERAGE(Table33[[#This Row],[Jan]:[Jun]])</f>
        <v>26977067.868333329</v>
      </c>
      <c r="W290" s="4">
        <f>AVERAGE(Table33[[#This Row],[Jul]:[Dec]])</f>
        <v>27572170.978333335</v>
      </c>
      <c r="X290" s="4">
        <f>AVERAGE(Table33[[#This Row],[Jan]:[Dec]])</f>
        <v>27274619.423333332</v>
      </c>
      <c r="Y290" s="4">
        <f>SUM(Table33[[#This Row],[Jan]:[Dec]])</f>
        <v>327295433.07999998</v>
      </c>
    </row>
    <row r="291" spans="1:25" x14ac:dyDescent="0.25">
      <c r="A291" s="2" t="s">
        <v>21</v>
      </c>
      <c r="B291" s="2" t="s">
        <v>30</v>
      </c>
      <c r="C291" s="3" t="s">
        <v>19</v>
      </c>
      <c r="D291" s="3">
        <v>2022</v>
      </c>
      <c r="E291" s="2" t="s">
        <v>20</v>
      </c>
      <c r="F291" s="4">
        <v>-13819091</v>
      </c>
      <c r="G291" s="4">
        <v>-9286529</v>
      </c>
      <c r="H291" s="4">
        <v>-10933750</v>
      </c>
      <c r="I291" s="4">
        <v>-15827962</v>
      </c>
      <c r="J291" s="4">
        <v>-12543885</v>
      </c>
      <c r="K291" s="4">
        <v>-11801803</v>
      </c>
      <c r="L291" s="4">
        <v>-15410493</v>
      </c>
      <c r="M291" s="4">
        <v>-12281930</v>
      </c>
      <c r="N291" s="4">
        <v>-8667400</v>
      </c>
      <c r="O291" s="4">
        <v>-10416735</v>
      </c>
      <c r="P291" s="4">
        <v>-12874137</v>
      </c>
      <c r="Q291" s="4">
        <v>-15312570</v>
      </c>
      <c r="R291" s="4">
        <f>AVERAGE(Table33[[#This Row],[Jan]:[Mar]])</f>
        <v>-11346456.666666666</v>
      </c>
      <c r="S291" s="4">
        <f>AVERAGE(Table33[[#This Row],[Apr]:[Jun]])</f>
        <v>-13391216.666666666</v>
      </c>
      <c r="T291" s="4">
        <f>AVERAGE(Table33[[#This Row],[Jul]:[Sep]])</f>
        <v>-12119941</v>
      </c>
      <c r="U291" s="4">
        <f>AVERAGE(Table33[[#This Row],[Oct]:[Dec]])</f>
        <v>-12867814</v>
      </c>
      <c r="V291" s="4">
        <f>AVERAGE(Table33[[#This Row],[Jan]:[Jun]])</f>
        <v>-12368836.666666666</v>
      </c>
      <c r="W291" s="4">
        <f>AVERAGE(Table33[[#This Row],[Jul]:[Dec]])</f>
        <v>-12493877.5</v>
      </c>
      <c r="X291" s="4">
        <f>AVERAGE(Table33[[#This Row],[Jan]:[Dec]])</f>
        <v>-12431357.083333334</v>
      </c>
      <c r="Y291" s="4">
        <f>SUM(Table33[[#This Row],[Jan]:[Dec]])</f>
        <v>-149176285</v>
      </c>
    </row>
    <row r="292" spans="1:25" x14ac:dyDescent="0.25">
      <c r="A292" s="2" t="s">
        <v>22</v>
      </c>
      <c r="B292" s="2" t="s">
        <v>30</v>
      </c>
      <c r="C292" s="3" t="s">
        <v>19</v>
      </c>
      <c r="D292" s="3">
        <v>2022</v>
      </c>
      <c r="E292" s="2" t="s">
        <v>20</v>
      </c>
      <c r="F292" s="4">
        <v>-1369961</v>
      </c>
      <c r="G292" s="4">
        <v>-942250</v>
      </c>
      <c r="H292" s="4">
        <v>-1067439</v>
      </c>
      <c r="I292" s="4">
        <v>-1630125</v>
      </c>
      <c r="J292" s="4">
        <v>-1266063</v>
      </c>
      <c r="K292" s="4">
        <v>-1202899</v>
      </c>
      <c r="L292" s="4">
        <v>-1418412</v>
      </c>
      <c r="M292" s="4">
        <v>-1366956</v>
      </c>
      <c r="N292" s="4">
        <v>-922278</v>
      </c>
      <c r="O292" s="4">
        <v>-1025165</v>
      </c>
      <c r="P292" s="4">
        <v>-1394203</v>
      </c>
      <c r="Q292" s="4">
        <v>-1252426</v>
      </c>
      <c r="R292" s="4">
        <f>AVERAGE(Table33[[#This Row],[Jan]:[Mar]])</f>
        <v>-1126550</v>
      </c>
      <c r="S292" s="4">
        <f>AVERAGE(Table33[[#This Row],[Apr]:[Jun]])</f>
        <v>-1366362.3333333333</v>
      </c>
      <c r="T292" s="4">
        <f>AVERAGE(Table33[[#This Row],[Jul]:[Sep]])</f>
        <v>-1235882</v>
      </c>
      <c r="U292" s="4">
        <f>AVERAGE(Table33[[#This Row],[Oct]:[Dec]])</f>
        <v>-1223931.3333333333</v>
      </c>
      <c r="V292" s="4">
        <f>AVERAGE(Table33[[#This Row],[Jan]:[Jun]])</f>
        <v>-1246456.1666666667</v>
      </c>
      <c r="W292" s="4">
        <f>AVERAGE(Table33[[#This Row],[Jul]:[Dec]])</f>
        <v>-1229906.6666666667</v>
      </c>
      <c r="X292" s="4">
        <f>AVERAGE(Table33[[#This Row],[Jan]:[Dec]])</f>
        <v>-1238181.4166666667</v>
      </c>
      <c r="Y292" s="4">
        <f>SUM(Table33[[#This Row],[Jan]:[Dec]])</f>
        <v>-14858177</v>
      </c>
    </row>
    <row r="293" spans="1:25" x14ac:dyDescent="0.25">
      <c r="A293" s="2" t="s">
        <v>23</v>
      </c>
      <c r="B293" s="2" t="s">
        <v>30</v>
      </c>
      <c r="C293" s="3" t="s">
        <v>19</v>
      </c>
      <c r="D293" s="3">
        <v>2022</v>
      </c>
      <c r="E293" s="2" t="s">
        <v>20</v>
      </c>
      <c r="F293" s="4">
        <v>-3344503</v>
      </c>
      <c r="G293" s="4">
        <v>-2300612</v>
      </c>
      <c r="H293" s="4">
        <v>-2595976</v>
      </c>
      <c r="I293" s="4">
        <v>-3778056</v>
      </c>
      <c r="J293" s="4">
        <v>-3167287</v>
      </c>
      <c r="K293" s="4">
        <v>-2947517</v>
      </c>
      <c r="L293" s="4">
        <v>-3546969</v>
      </c>
      <c r="M293" s="4">
        <v>-2816091</v>
      </c>
      <c r="N293" s="4">
        <v>-2552955</v>
      </c>
      <c r="O293" s="4">
        <v>-2506235</v>
      </c>
      <c r="P293" s="4">
        <v>-3473277</v>
      </c>
      <c r="Q293" s="4">
        <v>-3338330</v>
      </c>
      <c r="R293" s="4">
        <f>AVERAGE(Table33[[#This Row],[Jan]:[Mar]])</f>
        <v>-2747030.3333333335</v>
      </c>
      <c r="S293" s="4">
        <f>AVERAGE(Table33[[#This Row],[Apr]:[Jun]])</f>
        <v>-3297620</v>
      </c>
      <c r="T293" s="4">
        <f>AVERAGE(Table33[[#This Row],[Jul]:[Sep]])</f>
        <v>-2972005</v>
      </c>
      <c r="U293" s="4">
        <f>AVERAGE(Table33[[#This Row],[Oct]:[Dec]])</f>
        <v>-3105947.3333333335</v>
      </c>
      <c r="V293" s="4">
        <f>AVERAGE(Table33[[#This Row],[Jan]:[Jun]])</f>
        <v>-3022325.1666666665</v>
      </c>
      <c r="W293" s="4">
        <f>AVERAGE(Table33[[#This Row],[Jul]:[Dec]])</f>
        <v>-3038976.1666666665</v>
      </c>
      <c r="X293" s="4">
        <f>AVERAGE(Table33[[#This Row],[Jan]:[Dec]])</f>
        <v>-3030650.6666666665</v>
      </c>
      <c r="Y293" s="4">
        <f>SUM(Table33[[#This Row],[Jan]:[Dec]])</f>
        <v>-36367808</v>
      </c>
    </row>
    <row r="294" spans="1:25" x14ac:dyDescent="0.25">
      <c r="A294" s="2" t="s">
        <v>24</v>
      </c>
      <c r="B294" s="2" t="s">
        <v>30</v>
      </c>
      <c r="C294" s="3" t="s">
        <v>19</v>
      </c>
      <c r="D294" s="3">
        <v>2022</v>
      </c>
      <c r="E294" s="2" t="s">
        <v>20</v>
      </c>
      <c r="F294" s="4">
        <v>-338744</v>
      </c>
      <c r="G294" s="4">
        <v>-244628</v>
      </c>
      <c r="H294" s="4">
        <v>-271723</v>
      </c>
      <c r="I294" s="4">
        <v>-354541</v>
      </c>
      <c r="J294" s="4">
        <v>-300962</v>
      </c>
      <c r="K294" s="4">
        <v>-260911</v>
      </c>
      <c r="L294" s="4">
        <v>-327018</v>
      </c>
      <c r="M294" s="4">
        <v>-336207</v>
      </c>
      <c r="N294" s="4">
        <v>-259047</v>
      </c>
      <c r="O294" s="4">
        <v>-300466</v>
      </c>
      <c r="P294" s="4">
        <v>-322986</v>
      </c>
      <c r="Q294" s="4">
        <v>-313283</v>
      </c>
      <c r="R294" s="4">
        <f>AVERAGE(Table33[[#This Row],[Jan]:[Mar]])</f>
        <v>-285031.66666666669</v>
      </c>
      <c r="S294" s="4">
        <f>AVERAGE(Table33[[#This Row],[Apr]:[Jun]])</f>
        <v>-305471.33333333331</v>
      </c>
      <c r="T294" s="4">
        <f>AVERAGE(Table33[[#This Row],[Jul]:[Sep]])</f>
        <v>-307424</v>
      </c>
      <c r="U294" s="4">
        <f>AVERAGE(Table33[[#This Row],[Oct]:[Dec]])</f>
        <v>-312245</v>
      </c>
      <c r="V294" s="4">
        <f>AVERAGE(Table33[[#This Row],[Jan]:[Jun]])</f>
        <v>-295251.5</v>
      </c>
      <c r="W294" s="4">
        <f>AVERAGE(Table33[[#This Row],[Jul]:[Dec]])</f>
        <v>-309834.5</v>
      </c>
      <c r="X294" s="4">
        <f>AVERAGE(Table33[[#This Row],[Jan]:[Dec]])</f>
        <v>-302543</v>
      </c>
      <c r="Y294" s="4">
        <f>SUM(Table33[[#This Row],[Jan]:[Dec]])</f>
        <v>-3630516</v>
      </c>
    </row>
    <row r="295" spans="1:25" x14ac:dyDescent="0.25">
      <c r="A295" s="2" t="s">
        <v>25</v>
      </c>
      <c r="B295" s="2" t="s">
        <v>30</v>
      </c>
      <c r="C295" s="3" t="s">
        <v>19</v>
      </c>
      <c r="D295" s="3">
        <v>2022</v>
      </c>
      <c r="E295" s="2" t="s">
        <v>20</v>
      </c>
      <c r="F295" s="4">
        <v>-1468744</v>
      </c>
      <c r="G295" s="4">
        <v>-973887</v>
      </c>
      <c r="H295" s="4">
        <v>-1032242</v>
      </c>
      <c r="I295" s="4">
        <v>-1717271</v>
      </c>
      <c r="J295" s="4">
        <v>-1287760</v>
      </c>
      <c r="K295" s="4">
        <v>-1206283</v>
      </c>
      <c r="L295" s="4">
        <v>-1470777</v>
      </c>
      <c r="M295" s="4">
        <v>-1246641</v>
      </c>
      <c r="N295" s="4">
        <v>-1025992</v>
      </c>
      <c r="O295" s="4">
        <v>-1104742</v>
      </c>
      <c r="P295" s="4">
        <v>-1379202</v>
      </c>
      <c r="Q295" s="4">
        <v>-1486638</v>
      </c>
      <c r="R295" s="4">
        <f>AVERAGE(Table33[[#This Row],[Jan]:[Mar]])</f>
        <v>-1158291</v>
      </c>
      <c r="S295" s="4">
        <f>AVERAGE(Table33[[#This Row],[Apr]:[Jun]])</f>
        <v>-1403771.3333333333</v>
      </c>
      <c r="T295" s="4">
        <f>AVERAGE(Table33[[#This Row],[Jul]:[Sep]])</f>
        <v>-1247803.3333333333</v>
      </c>
      <c r="U295" s="4">
        <f>AVERAGE(Table33[[#This Row],[Oct]:[Dec]])</f>
        <v>-1323527.3333333333</v>
      </c>
      <c r="V295" s="4">
        <f>AVERAGE(Table33[[#This Row],[Jan]:[Jun]])</f>
        <v>-1281031.1666666667</v>
      </c>
      <c r="W295" s="4">
        <f>AVERAGE(Table33[[#This Row],[Jul]:[Dec]])</f>
        <v>-1285665.3333333333</v>
      </c>
      <c r="X295" s="4">
        <f>AVERAGE(Table33[[#This Row],[Jan]:[Dec]])</f>
        <v>-1283348.25</v>
      </c>
      <c r="Y295" s="4">
        <f>SUM(Table33[[#This Row],[Jan]:[Dec]])</f>
        <v>-15400179</v>
      </c>
    </row>
    <row r="296" spans="1:25" x14ac:dyDescent="0.25">
      <c r="A296" s="2" t="s">
        <v>26</v>
      </c>
      <c r="B296" s="2" t="s">
        <v>30</v>
      </c>
      <c r="C296" s="3" t="s">
        <v>19</v>
      </c>
      <c r="D296" s="3">
        <v>2022</v>
      </c>
      <c r="E296" s="2" t="s">
        <v>20</v>
      </c>
      <c r="F296" s="4">
        <v>-1633292</v>
      </c>
      <c r="G296" s="4">
        <v>-1089178</v>
      </c>
      <c r="H296" s="4">
        <v>-1472323</v>
      </c>
      <c r="I296" s="4">
        <v>-2057777</v>
      </c>
      <c r="J296" s="4">
        <v>-1473412</v>
      </c>
      <c r="K296" s="4">
        <v>-1538962</v>
      </c>
      <c r="L296" s="4">
        <v>-1683014</v>
      </c>
      <c r="M296" s="4">
        <v>-1385482</v>
      </c>
      <c r="N296" s="4">
        <v>-1129867</v>
      </c>
      <c r="O296" s="4">
        <v>-1300291</v>
      </c>
      <c r="P296" s="4">
        <v>-1689964</v>
      </c>
      <c r="Q296" s="4">
        <v>-1833600</v>
      </c>
      <c r="R296" s="4">
        <f>AVERAGE(Table33[[#This Row],[Jan]:[Mar]])</f>
        <v>-1398264.3333333333</v>
      </c>
      <c r="S296" s="4">
        <f>AVERAGE(Table33[[#This Row],[Apr]:[Jun]])</f>
        <v>-1690050.3333333333</v>
      </c>
      <c r="T296" s="4">
        <f>AVERAGE(Table33[[#This Row],[Jul]:[Sep]])</f>
        <v>-1399454.3333333333</v>
      </c>
      <c r="U296" s="4">
        <f>AVERAGE(Table33[[#This Row],[Oct]:[Dec]])</f>
        <v>-1607951.6666666667</v>
      </c>
      <c r="V296" s="4">
        <f>AVERAGE(Table33[[#This Row],[Jan]:[Jun]])</f>
        <v>-1544157.3333333333</v>
      </c>
      <c r="W296" s="4">
        <f>AVERAGE(Table33[[#This Row],[Jul]:[Dec]])</f>
        <v>-1503703</v>
      </c>
      <c r="X296" s="4">
        <f>AVERAGE(Table33[[#This Row],[Jan]:[Dec]])</f>
        <v>-1523930.1666666667</v>
      </c>
      <c r="Y296" s="4">
        <f>SUM(Table33[[#This Row],[Jan]:[Dec]])</f>
        <v>-18287162</v>
      </c>
    </row>
    <row r="297" spans="1:25" x14ac:dyDescent="0.25">
      <c r="A297" s="2" t="s">
        <v>27</v>
      </c>
      <c r="B297" s="2" t="s">
        <v>30</v>
      </c>
      <c r="C297" s="3" t="s">
        <v>19</v>
      </c>
      <c r="D297" s="3">
        <v>2022</v>
      </c>
      <c r="E297" s="2" t="s">
        <v>20</v>
      </c>
      <c r="F297" s="4">
        <v>-2276556</v>
      </c>
      <c r="G297" s="4">
        <v>-1464050</v>
      </c>
      <c r="H297" s="4">
        <v>-2030413</v>
      </c>
      <c r="I297" s="4">
        <v>-2759580</v>
      </c>
      <c r="J297" s="4">
        <v>-2279559</v>
      </c>
      <c r="K297" s="4">
        <v>-2087858</v>
      </c>
      <c r="L297" s="4">
        <v>-2509070</v>
      </c>
      <c r="M297" s="4">
        <v>-2137231</v>
      </c>
      <c r="N297" s="4">
        <v>-1498973</v>
      </c>
      <c r="O297" s="4">
        <v>-2006400</v>
      </c>
      <c r="P297" s="4">
        <v>-2628526</v>
      </c>
      <c r="Q297" s="4">
        <v>-2421145</v>
      </c>
      <c r="R297" s="4">
        <f>AVERAGE(Table33[[#This Row],[Jan]:[Mar]])</f>
        <v>-1923673</v>
      </c>
      <c r="S297" s="4">
        <f>AVERAGE(Table33[[#This Row],[Apr]:[Jun]])</f>
        <v>-2375665.6666666665</v>
      </c>
      <c r="T297" s="4">
        <f>AVERAGE(Table33[[#This Row],[Jul]:[Sep]])</f>
        <v>-2048424.6666666667</v>
      </c>
      <c r="U297" s="4">
        <f>AVERAGE(Table33[[#This Row],[Oct]:[Dec]])</f>
        <v>-2352023.6666666665</v>
      </c>
      <c r="V297" s="4">
        <f>AVERAGE(Table33[[#This Row],[Jan]:[Jun]])</f>
        <v>-2149669.3333333335</v>
      </c>
      <c r="W297" s="4">
        <f>AVERAGE(Table33[[#This Row],[Jul]:[Dec]])</f>
        <v>-2200224.1666666665</v>
      </c>
      <c r="X297" s="4">
        <f>AVERAGE(Table33[[#This Row],[Jan]:[Dec]])</f>
        <v>-2174946.75</v>
      </c>
      <c r="Y297" s="4">
        <f>SUM(Table33[[#This Row],[Jan]:[Dec]])</f>
        <v>-26099361</v>
      </c>
    </row>
    <row r="298" spans="1:25" x14ac:dyDescent="0.25">
      <c r="A298" s="2" t="s">
        <v>28</v>
      </c>
      <c r="B298" s="2" t="s">
        <v>30</v>
      </c>
      <c r="C298" s="3" t="s">
        <v>19</v>
      </c>
      <c r="D298" s="3">
        <v>2022</v>
      </c>
      <c r="E298" s="2" t="s">
        <v>20</v>
      </c>
      <c r="F298" s="4">
        <v>-661654</v>
      </c>
      <c r="G298" s="4">
        <v>-401978</v>
      </c>
      <c r="H298" s="4">
        <v>-494551</v>
      </c>
      <c r="I298" s="4">
        <v>-729508</v>
      </c>
      <c r="J298" s="4">
        <v>-547250</v>
      </c>
      <c r="K298" s="4">
        <v>-536085</v>
      </c>
      <c r="L298" s="4">
        <v>-699474</v>
      </c>
      <c r="M298" s="4">
        <v>-582080</v>
      </c>
      <c r="N298" s="4">
        <v>-490459</v>
      </c>
      <c r="O298" s="4">
        <v>-554075</v>
      </c>
      <c r="P298" s="4">
        <v>-629658</v>
      </c>
      <c r="Q298" s="4">
        <v>-720295</v>
      </c>
      <c r="R298" s="4">
        <f>AVERAGE(Table33[[#This Row],[Jan]:[Mar]])</f>
        <v>-519394.33333333331</v>
      </c>
      <c r="S298" s="4">
        <f>AVERAGE(Table33[[#This Row],[Apr]:[Jun]])</f>
        <v>-604281</v>
      </c>
      <c r="T298" s="4">
        <f>AVERAGE(Table33[[#This Row],[Jul]:[Sep]])</f>
        <v>-590671</v>
      </c>
      <c r="U298" s="4">
        <f>AVERAGE(Table33[[#This Row],[Oct]:[Dec]])</f>
        <v>-634676</v>
      </c>
      <c r="V298" s="4">
        <f>AVERAGE(Table33[[#This Row],[Jan]:[Jun]])</f>
        <v>-561837.66666666663</v>
      </c>
      <c r="W298" s="4">
        <f>AVERAGE(Table33[[#This Row],[Jul]:[Dec]])</f>
        <v>-612673.5</v>
      </c>
      <c r="X298" s="4">
        <f>AVERAGE(Table33[[#This Row],[Jan]:[Dec]])</f>
        <v>-587255.58333333337</v>
      </c>
      <c r="Y298" s="4">
        <f>SUM(Table33[[#This Row],[Jan]:[Dec]])</f>
        <v>-7047067</v>
      </c>
    </row>
    <row r="299" spans="1:25" x14ac:dyDescent="0.25">
      <c r="A299" s="2" t="s">
        <v>17</v>
      </c>
      <c r="B299" s="2" t="s">
        <v>18</v>
      </c>
      <c r="C299" s="3" t="s">
        <v>19</v>
      </c>
      <c r="D299" s="3">
        <v>2023</v>
      </c>
      <c r="E299" s="2" t="s">
        <v>20</v>
      </c>
      <c r="F299" s="4">
        <v>77301768</v>
      </c>
      <c r="G299" s="4">
        <v>72875628</v>
      </c>
      <c r="H299" s="4">
        <v>55895001</v>
      </c>
      <c r="I299" s="4">
        <v>89382699</v>
      </c>
      <c r="J299" s="4">
        <v>71319509</v>
      </c>
      <c r="K299" s="4">
        <v>79975474</v>
      </c>
      <c r="L299" s="4">
        <v>69313842</v>
      </c>
      <c r="M299" s="4">
        <v>92091905</v>
      </c>
      <c r="N299" s="4">
        <v>83500769</v>
      </c>
      <c r="O299" s="4">
        <v>59385280</v>
      </c>
      <c r="P299" s="4">
        <v>65641609</v>
      </c>
      <c r="Q299" s="4">
        <v>71434962</v>
      </c>
      <c r="R299" s="4">
        <f>AVERAGE(Table33[[#This Row],[Jan]:[Mar]])</f>
        <v>68690799</v>
      </c>
      <c r="S299" s="4">
        <f>AVERAGE(Table33[[#This Row],[Apr]:[Jun]])</f>
        <v>80225894</v>
      </c>
      <c r="T299" s="4">
        <f>AVERAGE(Table33[[#This Row],[Jul]:[Sep]])</f>
        <v>81635505.333333328</v>
      </c>
      <c r="U299" s="4">
        <f>AVERAGE(Table33[[#This Row],[Oct]:[Dec]])</f>
        <v>65487283.666666664</v>
      </c>
      <c r="V299" s="4">
        <f>AVERAGE(Table33[[#This Row],[Jan]:[Jun]])</f>
        <v>74458346.5</v>
      </c>
      <c r="W299" s="4">
        <f>AVERAGE(Table33[[#This Row],[Jul]:[Dec]])</f>
        <v>73561394.5</v>
      </c>
      <c r="X299" s="4">
        <f>AVERAGE(Table33[[#This Row],[Jan]:[Dec]])</f>
        <v>74009870.5</v>
      </c>
      <c r="Y299" s="4">
        <f>SUM(Table33[[#This Row],[Jan]:[Dec]])</f>
        <v>888118446</v>
      </c>
    </row>
    <row r="300" spans="1:25" x14ac:dyDescent="0.25">
      <c r="A300" s="2" t="s">
        <v>21</v>
      </c>
      <c r="B300" s="2" t="s">
        <v>18</v>
      </c>
      <c r="C300" s="3" t="s">
        <v>19</v>
      </c>
      <c r="D300" s="3">
        <v>2023</v>
      </c>
      <c r="E300" s="2" t="s">
        <v>20</v>
      </c>
      <c r="F300" s="4">
        <v>-35752342</v>
      </c>
      <c r="G300" s="4">
        <v>-31441278</v>
      </c>
      <c r="H300" s="4">
        <v>-27014782</v>
      </c>
      <c r="I300" s="4">
        <v>-41080521</v>
      </c>
      <c r="J300" s="4">
        <v>-29816017</v>
      </c>
      <c r="K300" s="4">
        <v>-37864346</v>
      </c>
      <c r="L300" s="4">
        <v>-29367294</v>
      </c>
      <c r="M300" s="4">
        <v>-40634741</v>
      </c>
      <c r="N300" s="4">
        <v>-39724316</v>
      </c>
      <c r="O300" s="4">
        <v>-26784238</v>
      </c>
      <c r="P300" s="4">
        <v>-29537593</v>
      </c>
      <c r="Q300" s="4">
        <v>-34630314</v>
      </c>
      <c r="R300" s="4">
        <f>AVERAGE(Table33[[#This Row],[Jan]:[Mar]])</f>
        <v>-31402800.666666668</v>
      </c>
      <c r="S300" s="4">
        <f>AVERAGE(Table33[[#This Row],[Apr]:[Jun]])</f>
        <v>-36253628</v>
      </c>
      <c r="T300" s="4">
        <f>AVERAGE(Table33[[#This Row],[Jul]:[Sep]])</f>
        <v>-36575450.333333336</v>
      </c>
      <c r="U300" s="4">
        <f>AVERAGE(Table33[[#This Row],[Oct]:[Dec]])</f>
        <v>-30317381.666666668</v>
      </c>
      <c r="V300" s="4">
        <f>AVERAGE(Table33[[#This Row],[Jan]:[Jun]])</f>
        <v>-33828214.333333336</v>
      </c>
      <c r="W300" s="4">
        <f>AVERAGE(Table33[[#This Row],[Jul]:[Dec]])</f>
        <v>-33446416</v>
      </c>
      <c r="X300" s="4">
        <f>AVERAGE(Table33[[#This Row],[Jan]:[Dec]])</f>
        <v>-33637315.166666664</v>
      </c>
      <c r="Y300" s="4">
        <f>SUM(Table33[[#This Row],[Jan]:[Dec]])</f>
        <v>-403647782</v>
      </c>
    </row>
    <row r="301" spans="1:25" x14ac:dyDescent="0.25">
      <c r="A301" s="2" t="s">
        <v>22</v>
      </c>
      <c r="B301" s="2" t="s">
        <v>18</v>
      </c>
      <c r="C301" s="3" t="s">
        <v>19</v>
      </c>
      <c r="D301" s="3">
        <v>2023</v>
      </c>
      <c r="E301" s="2" t="s">
        <v>20</v>
      </c>
      <c r="F301" s="4">
        <v>-3428824</v>
      </c>
      <c r="G301" s="4">
        <v>-3228713</v>
      </c>
      <c r="H301" s="4">
        <v>-2275853</v>
      </c>
      <c r="I301" s="4">
        <v>-4449372</v>
      </c>
      <c r="J301" s="4">
        <v>-3285819</v>
      </c>
      <c r="K301" s="4">
        <v>-3933173</v>
      </c>
      <c r="L301" s="4">
        <v>-2824146</v>
      </c>
      <c r="M301" s="4">
        <v>-4226119</v>
      </c>
      <c r="N301" s="4">
        <v>-3700895</v>
      </c>
      <c r="O301" s="4">
        <v>-2830639</v>
      </c>
      <c r="P301" s="4">
        <v>-3243319</v>
      </c>
      <c r="Q301" s="4">
        <v>-3463190</v>
      </c>
      <c r="R301" s="4">
        <f>AVERAGE(Table33[[#This Row],[Jan]:[Mar]])</f>
        <v>-2977796.6666666665</v>
      </c>
      <c r="S301" s="4">
        <f>AVERAGE(Table33[[#This Row],[Apr]:[Jun]])</f>
        <v>-3889454.6666666665</v>
      </c>
      <c r="T301" s="4">
        <f>AVERAGE(Table33[[#This Row],[Jul]:[Sep]])</f>
        <v>-3583720</v>
      </c>
      <c r="U301" s="4">
        <f>AVERAGE(Table33[[#This Row],[Oct]:[Dec]])</f>
        <v>-3179049.3333333335</v>
      </c>
      <c r="V301" s="4">
        <f>AVERAGE(Table33[[#This Row],[Jan]:[Jun]])</f>
        <v>-3433625.6666666665</v>
      </c>
      <c r="W301" s="4">
        <f>AVERAGE(Table33[[#This Row],[Jul]:[Dec]])</f>
        <v>-3381384.6666666665</v>
      </c>
      <c r="X301" s="4">
        <f>AVERAGE(Table33[[#This Row],[Jan]:[Dec]])</f>
        <v>-3407505.1666666665</v>
      </c>
      <c r="Y301" s="4">
        <f>SUM(Table33[[#This Row],[Jan]:[Dec]])</f>
        <v>-40890062</v>
      </c>
    </row>
    <row r="302" spans="1:25" x14ac:dyDescent="0.25">
      <c r="A302" s="2" t="s">
        <v>23</v>
      </c>
      <c r="B302" s="2" t="s">
        <v>18</v>
      </c>
      <c r="C302" s="3" t="s">
        <v>19</v>
      </c>
      <c r="D302" s="3">
        <v>2023</v>
      </c>
      <c r="E302" s="2" t="s">
        <v>20</v>
      </c>
      <c r="F302" s="4">
        <v>-7928112</v>
      </c>
      <c r="G302" s="4">
        <v>-9106177</v>
      </c>
      <c r="H302" s="4">
        <v>-6946518</v>
      </c>
      <c r="I302" s="4">
        <v>-9674499</v>
      </c>
      <c r="J302" s="4">
        <v>-8601910</v>
      </c>
      <c r="K302" s="4">
        <v>-9397456</v>
      </c>
      <c r="L302" s="4">
        <v>-8541402</v>
      </c>
      <c r="M302" s="4">
        <v>-11276422</v>
      </c>
      <c r="N302" s="4">
        <v>-9209392</v>
      </c>
      <c r="O302" s="4">
        <v>-7076763</v>
      </c>
      <c r="P302" s="4">
        <v>-8202915</v>
      </c>
      <c r="Q302" s="4">
        <v>-8508411</v>
      </c>
      <c r="R302" s="4">
        <f>AVERAGE(Table33[[#This Row],[Jan]:[Mar]])</f>
        <v>-7993602.333333333</v>
      </c>
      <c r="S302" s="4">
        <f>AVERAGE(Table33[[#This Row],[Apr]:[Jun]])</f>
        <v>-9224621.666666666</v>
      </c>
      <c r="T302" s="4">
        <f>AVERAGE(Table33[[#This Row],[Jul]:[Sep]])</f>
        <v>-9675738.666666666</v>
      </c>
      <c r="U302" s="4">
        <f>AVERAGE(Table33[[#This Row],[Oct]:[Dec]])</f>
        <v>-7929363</v>
      </c>
      <c r="V302" s="4">
        <f>AVERAGE(Table33[[#This Row],[Jan]:[Jun]])</f>
        <v>-8609112</v>
      </c>
      <c r="W302" s="4">
        <f>AVERAGE(Table33[[#This Row],[Jul]:[Dec]])</f>
        <v>-8802550.833333334</v>
      </c>
      <c r="X302" s="4">
        <f>AVERAGE(Table33[[#This Row],[Jan]:[Dec]])</f>
        <v>-8705831.416666666</v>
      </c>
      <c r="Y302" s="4">
        <f>SUM(Table33[[#This Row],[Jan]:[Dec]])</f>
        <v>-104469977</v>
      </c>
    </row>
    <row r="303" spans="1:25" x14ac:dyDescent="0.25">
      <c r="A303" s="2" t="s">
        <v>24</v>
      </c>
      <c r="B303" s="2" t="s">
        <v>18</v>
      </c>
      <c r="C303" s="3" t="s">
        <v>19</v>
      </c>
      <c r="D303" s="3">
        <v>2023</v>
      </c>
      <c r="E303" s="2" t="s">
        <v>20</v>
      </c>
      <c r="F303" s="4">
        <v>-957085</v>
      </c>
      <c r="G303" s="4">
        <v>-849920</v>
      </c>
      <c r="H303" s="4">
        <v>-682768</v>
      </c>
      <c r="I303" s="4">
        <v>-1070786</v>
      </c>
      <c r="J303" s="4">
        <v>-869744</v>
      </c>
      <c r="K303" s="4">
        <v>-914245</v>
      </c>
      <c r="L303" s="4">
        <v>-850332</v>
      </c>
      <c r="M303" s="4">
        <v>-1141027</v>
      </c>
      <c r="N303" s="4">
        <v>-843495</v>
      </c>
      <c r="O303" s="4">
        <v>-681529</v>
      </c>
      <c r="P303" s="4">
        <v>-713836</v>
      </c>
      <c r="Q303" s="4">
        <v>-742136</v>
      </c>
      <c r="R303" s="4">
        <f>AVERAGE(Table33[[#This Row],[Jan]:[Mar]])</f>
        <v>-829924.33333333337</v>
      </c>
      <c r="S303" s="4">
        <f>AVERAGE(Table33[[#This Row],[Apr]:[Jun]])</f>
        <v>-951591.66666666663</v>
      </c>
      <c r="T303" s="4">
        <f>AVERAGE(Table33[[#This Row],[Jul]:[Sep]])</f>
        <v>-944951.33333333337</v>
      </c>
      <c r="U303" s="4">
        <f>AVERAGE(Table33[[#This Row],[Oct]:[Dec]])</f>
        <v>-712500.33333333337</v>
      </c>
      <c r="V303" s="4">
        <f>AVERAGE(Table33[[#This Row],[Jan]:[Jun]])</f>
        <v>-890758</v>
      </c>
      <c r="W303" s="4">
        <f>AVERAGE(Table33[[#This Row],[Jul]:[Dec]])</f>
        <v>-828725.83333333337</v>
      </c>
      <c r="X303" s="4">
        <f>AVERAGE(Table33[[#This Row],[Jan]:[Dec]])</f>
        <v>-859741.91666666663</v>
      </c>
      <c r="Y303" s="4">
        <f>SUM(Table33[[#This Row],[Jan]:[Dec]])</f>
        <v>-10316903</v>
      </c>
    </row>
    <row r="304" spans="1:25" x14ac:dyDescent="0.25">
      <c r="A304" s="2" t="s">
        <v>25</v>
      </c>
      <c r="B304" s="2" t="s">
        <v>18</v>
      </c>
      <c r="C304" s="3" t="s">
        <v>19</v>
      </c>
      <c r="D304" s="3">
        <v>2023</v>
      </c>
      <c r="E304" s="2" t="s">
        <v>20</v>
      </c>
      <c r="F304" s="4">
        <v>-3438085</v>
      </c>
      <c r="G304" s="4">
        <v>-3285329</v>
      </c>
      <c r="H304" s="4">
        <v>-2789198</v>
      </c>
      <c r="I304" s="4">
        <v>-3812133</v>
      </c>
      <c r="J304" s="4">
        <v>-3117588</v>
      </c>
      <c r="K304" s="4">
        <v>-3550508</v>
      </c>
      <c r="L304" s="4">
        <v>-2975224</v>
      </c>
      <c r="M304" s="4">
        <v>-4265659</v>
      </c>
      <c r="N304" s="4">
        <v>-4086642</v>
      </c>
      <c r="O304" s="4">
        <v>-2794161</v>
      </c>
      <c r="P304" s="4">
        <v>-2929773</v>
      </c>
      <c r="Q304" s="4">
        <v>-3103697</v>
      </c>
      <c r="R304" s="4">
        <f>AVERAGE(Table33[[#This Row],[Jan]:[Mar]])</f>
        <v>-3170870.6666666665</v>
      </c>
      <c r="S304" s="4">
        <f>AVERAGE(Table33[[#This Row],[Apr]:[Jun]])</f>
        <v>-3493409.6666666665</v>
      </c>
      <c r="T304" s="4">
        <f>AVERAGE(Table33[[#This Row],[Jul]:[Sep]])</f>
        <v>-3775841.6666666665</v>
      </c>
      <c r="U304" s="4">
        <f>AVERAGE(Table33[[#This Row],[Oct]:[Dec]])</f>
        <v>-2942543.6666666665</v>
      </c>
      <c r="V304" s="4">
        <f>AVERAGE(Table33[[#This Row],[Jan]:[Jun]])</f>
        <v>-3332140.1666666665</v>
      </c>
      <c r="W304" s="4">
        <f>AVERAGE(Table33[[#This Row],[Jul]:[Dec]])</f>
        <v>-3359192.6666666665</v>
      </c>
      <c r="X304" s="4">
        <f>AVERAGE(Table33[[#This Row],[Jan]:[Dec]])</f>
        <v>-3345666.4166666665</v>
      </c>
      <c r="Y304" s="4">
        <f>SUM(Table33[[#This Row],[Jan]:[Dec]])</f>
        <v>-40147997</v>
      </c>
    </row>
    <row r="305" spans="1:25" x14ac:dyDescent="0.25">
      <c r="A305" s="2" t="s">
        <v>26</v>
      </c>
      <c r="B305" s="2" t="s">
        <v>18</v>
      </c>
      <c r="C305" s="3" t="s">
        <v>19</v>
      </c>
      <c r="D305" s="3">
        <v>2023</v>
      </c>
      <c r="E305" s="2" t="s">
        <v>20</v>
      </c>
      <c r="F305" s="4">
        <v>-3969897</v>
      </c>
      <c r="G305" s="4">
        <v>-4380494</v>
      </c>
      <c r="H305" s="4">
        <v>-3366354</v>
      </c>
      <c r="I305" s="4">
        <v>-5273562</v>
      </c>
      <c r="J305" s="4">
        <v>-3663927</v>
      </c>
      <c r="K305" s="4">
        <v>-4416822</v>
      </c>
      <c r="L305" s="4">
        <v>-4001007</v>
      </c>
      <c r="M305" s="4">
        <v>-4832019</v>
      </c>
      <c r="N305" s="4">
        <v>-4909221</v>
      </c>
      <c r="O305" s="4">
        <v>-3571834</v>
      </c>
      <c r="P305" s="4">
        <v>-3526646</v>
      </c>
      <c r="Q305" s="4">
        <v>-3835844</v>
      </c>
      <c r="R305" s="4">
        <f>AVERAGE(Table33[[#This Row],[Jan]:[Mar]])</f>
        <v>-3905581.6666666665</v>
      </c>
      <c r="S305" s="4">
        <f>AVERAGE(Table33[[#This Row],[Apr]:[Jun]])</f>
        <v>-4451437</v>
      </c>
      <c r="T305" s="4">
        <f>AVERAGE(Table33[[#This Row],[Jul]:[Sep]])</f>
        <v>-4580749</v>
      </c>
      <c r="U305" s="4">
        <f>AVERAGE(Table33[[#This Row],[Oct]:[Dec]])</f>
        <v>-3644774.6666666665</v>
      </c>
      <c r="V305" s="4">
        <f>AVERAGE(Table33[[#This Row],[Jan]:[Jun]])</f>
        <v>-4178509.3333333335</v>
      </c>
      <c r="W305" s="4">
        <f>AVERAGE(Table33[[#This Row],[Jul]:[Dec]])</f>
        <v>-4112761.8333333335</v>
      </c>
      <c r="X305" s="4">
        <f>AVERAGE(Table33[[#This Row],[Jan]:[Dec]])</f>
        <v>-4145635.5833333335</v>
      </c>
      <c r="Y305" s="4">
        <f>SUM(Table33[[#This Row],[Jan]:[Dec]])</f>
        <v>-49747627</v>
      </c>
    </row>
    <row r="306" spans="1:25" x14ac:dyDescent="0.25">
      <c r="A306" s="2" t="s">
        <v>27</v>
      </c>
      <c r="B306" s="2" t="s">
        <v>18</v>
      </c>
      <c r="C306" s="3" t="s">
        <v>19</v>
      </c>
      <c r="D306" s="3">
        <v>2023</v>
      </c>
      <c r="E306" s="2" t="s">
        <v>20</v>
      </c>
      <c r="F306" s="4">
        <v>-5877577</v>
      </c>
      <c r="G306" s="4">
        <v>-5737846</v>
      </c>
      <c r="H306" s="4">
        <v>-4331053</v>
      </c>
      <c r="I306" s="4">
        <v>-7521222</v>
      </c>
      <c r="J306" s="4">
        <v>-5990060</v>
      </c>
      <c r="K306" s="4">
        <v>-5838719</v>
      </c>
      <c r="L306" s="4">
        <v>-5381168</v>
      </c>
      <c r="M306" s="4">
        <v>-8054420</v>
      </c>
      <c r="N306" s="4">
        <v>-6629167</v>
      </c>
      <c r="O306" s="4">
        <v>-4297756</v>
      </c>
      <c r="P306" s="4">
        <v>-5298750</v>
      </c>
      <c r="Q306" s="4">
        <v>-5411523</v>
      </c>
      <c r="R306" s="4">
        <f>AVERAGE(Table33[[#This Row],[Jan]:[Mar]])</f>
        <v>-5315492</v>
      </c>
      <c r="S306" s="4">
        <f>AVERAGE(Table33[[#This Row],[Apr]:[Jun]])</f>
        <v>-6450000.333333333</v>
      </c>
      <c r="T306" s="4">
        <f>AVERAGE(Table33[[#This Row],[Jul]:[Sep]])</f>
        <v>-6688251.666666667</v>
      </c>
      <c r="U306" s="4">
        <f>AVERAGE(Table33[[#This Row],[Oct]:[Dec]])</f>
        <v>-5002676.333333333</v>
      </c>
      <c r="V306" s="4">
        <f>AVERAGE(Table33[[#This Row],[Jan]:[Jun]])</f>
        <v>-5882746.166666667</v>
      </c>
      <c r="W306" s="4">
        <f>AVERAGE(Table33[[#This Row],[Jul]:[Dec]])</f>
        <v>-5845464</v>
      </c>
      <c r="X306" s="4">
        <f>AVERAGE(Table33[[#This Row],[Jan]:[Dec]])</f>
        <v>-5864105.083333333</v>
      </c>
      <c r="Y306" s="4">
        <f>SUM(Table33[[#This Row],[Jan]:[Dec]])</f>
        <v>-70369261</v>
      </c>
    </row>
    <row r="307" spans="1:25" x14ac:dyDescent="0.25">
      <c r="A307" s="2" t="s">
        <v>28</v>
      </c>
      <c r="B307" s="2" t="s">
        <v>18</v>
      </c>
      <c r="C307" s="3" t="s">
        <v>19</v>
      </c>
      <c r="D307" s="3">
        <v>2023</v>
      </c>
      <c r="E307" s="2" t="s">
        <v>20</v>
      </c>
      <c r="F307" s="4">
        <v>-1715892</v>
      </c>
      <c r="G307" s="4">
        <v>-1670598</v>
      </c>
      <c r="H307" s="4">
        <v>-1349484</v>
      </c>
      <c r="I307" s="4">
        <v>-1982340</v>
      </c>
      <c r="J307" s="4">
        <v>-1444353</v>
      </c>
      <c r="K307" s="4">
        <v>-1884602</v>
      </c>
      <c r="L307" s="4">
        <v>-1511649</v>
      </c>
      <c r="M307" s="4">
        <v>-1993504</v>
      </c>
      <c r="N307" s="4">
        <v>-2075691</v>
      </c>
      <c r="O307" s="4">
        <v>-1342675</v>
      </c>
      <c r="P307" s="4">
        <v>-1421368</v>
      </c>
      <c r="Q307" s="4">
        <v>-1684617</v>
      </c>
      <c r="R307" s="4">
        <f>AVERAGE(Table33[[#This Row],[Jan]:[Mar]])</f>
        <v>-1578658</v>
      </c>
      <c r="S307" s="4">
        <f>AVERAGE(Table33[[#This Row],[Apr]:[Jun]])</f>
        <v>-1770431.6666666667</v>
      </c>
      <c r="T307" s="4">
        <f>AVERAGE(Table33[[#This Row],[Jul]:[Sep]])</f>
        <v>-1860281.3333333333</v>
      </c>
      <c r="U307" s="4">
        <f>AVERAGE(Table33[[#This Row],[Oct]:[Dec]])</f>
        <v>-1482886.6666666667</v>
      </c>
      <c r="V307" s="4">
        <f>AVERAGE(Table33[[#This Row],[Jan]:[Jun]])</f>
        <v>-1674544.8333333333</v>
      </c>
      <c r="W307" s="4">
        <f>AVERAGE(Table33[[#This Row],[Jul]:[Dec]])</f>
        <v>-1671584</v>
      </c>
      <c r="X307" s="4">
        <f>AVERAGE(Table33[[#This Row],[Jan]:[Dec]])</f>
        <v>-1673064.4166666667</v>
      </c>
      <c r="Y307" s="4">
        <f>SUM(Table33[[#This Row],[Jan]:[Dec]])</f>
        <v>-20076773</v>
      </c>
    </row>
    <row r="308" spans="1:25" x14ac:dyDescent="0.25">
      <c r="A308" s="2" t="s">
        <v>17</v>
      </c>
      <c r="B308" s="2" t="s">
        <v>29</v>
      </c>
      <c r="C308" s="3" t="s">
        <v>19</v>
      </c>
      <c r="D308" s="3">
        <v>2023</v>
      </c>
      <c r="E308" s="2" t="s">
        <v>20</v>
      </c>
      <c r="F308" s="4">
        <v>17006388.960000001</v>
      </c>
      <c r="G308" s="4">
        <v>16032638.16</v>
      </c>
      <c r="H308" s="4">
        <v>14532700.26</v>
      </c>
      <c r="I308" s="4">
        <v>20558020.77</v>
      </c>
      <c r="J308" s="4">
        <v>16403487.07</v>
      </c>
      <c r="K308" s="4">
        <v>20793623.240000002</v>
      </c>
      <c r="L308" s="4">
        <v>16635322.08</v>
      </c>
      <c r="M308" s="4">
        <v>26706652.449999999</v>
      </c>
      <c r="N308" s="4">
        <v>16700153.800000001</v>
      </c>
      <c r="O308" s="4">
        <v>17221731.199999999</v>
      </c>
      <c r="P308" s="4">
        <v>18379650.520000003</v>
      </c>
      <c r="Q308" s="4">
        <v>16430041.260000002</v>
      </c>
      <c r="R308" s="4">
        <f>AVERAGE(Table33[[#This Row],[Jan]:[Mar]])</f>
        <v>15857242.460000001</v>
      </c>
      <c r="S308" s="4">
        <f>AVERAGE(Table33[[#This Row],[Apr]:[Jun]])</f>
        <v>19251710.360000003</v>
      </c>
      <c r="T308" s="4">
        <f>AVERAGE(Table33[[#This Row],[Jul]:[Sep]])</f>
        <v>20014042.776666667</v>
      </c>
      <c r="U308" s="4">
        <f>AVERAGE(Table33[[#This Row],[Oct]:[Dec]])</f>
        <v>17343807.66</v>
      </c>
      <c r="V308" s="4">
        <f>AVERAGE(Table33[[#This Row],[Jan]:[Jun]])</f>
        <v>17554476.41</v>
      </c>
      <c r="W308" s="4">
        <f>AVERAGE(Table33[[#This Row],[Jul]:[Dec]])</f>
        <v>18678925.218333337</v>
      </c>
      <c r="X308" s="4">
        <f>AVERAGE(Table33[[#This Row],[Jan]:[Dec]])</f>
        <v>18116700.814166669</v>
      </c>
      <c r="Y308" s="4">
        <f>SUM(Table33[[#This Row],[Jan]:[Dec]])</f>
        <v>217400409.77000001</v>
      </c>
    </row>
    <row r="309" spans="1:25" x14ac:dyDescent="0.25">
      <c r="A309" s="2" t="s">
        <v>21</v>
      </c>
      <c r="B309" s="2" t="s">
        <v>29</v>
      </c>
      <c r="C309" s="3" t="s">
        <v>19</v>
      </c>
      <c r="D309" s="3">
        <v>2023</v>
      </c>
      <c r="E309" s="2" t="s">
        <v>20</v>
      </c>
      <c r="F309" s="4">
        <v>-7139124</v>
      </c>
      <c r="G309" s="4">
        <v>-6558131</v>
      </c>
      <c r="H309" s="4">
        <v>-5982628</v>
      </c>
      <c r="I309" s="4">
        <v>-9936401</v>
      </c>
      <c r="J309" s="4">
        <v>-7091143</v>
      </c>
      <c r="K309" s="4">
        <v>-8326629</v>
      </c>
      <c r="L309" s="4">
        <v>-7786192</v>
      </c>
      <c r="M309" s="4">
        <v>-11348186</v>
      </c>
      <c r="N309" s="4">
        <v>-7370420</v>
      </c>
      <c r="O309" s="4">
        <v>-7201133</v>
      </c>
      <c r="P309" s="4">
        <v>-9088004</v>
      </c>
      <c r="Q309" s="4">
        <v>-6637350</v>
      </c>
      <c r="R309" s="4">
        <f>AVERAGE(Table33[[#This Row],[Jan]:[Mar]])</f>
        <v>-6559961</v>
      </c>
      <c r="S309" s="4">
        <f>AVERAGE(Table33[[#This Row],[Apr]:[Jun]])</f>
        <v>-8451391</v>
      </c>
      <c r="T309" s="4">
        <f>AVERAGE(Table33[[#This Row],[Jul]:[Sep]])</f>
        <v>-8834932.666666666</v>
      </c>
      <c r="U309" s="4">
        <f>AVERAGE(Table33[[#This Row],[Oct]:[Dec]])</f>
        <v>-7642162.333333333</v>
      </c>
      <c r="V309" s="4">
        <f>AVERAGE(Table33[[#This Row],[Jan]:[Jun]])</f>
        <v>-7505676</v>
      </c>
      <c r="W309" s="4">
        <f>AVERAGE(Table33[[#This Row],[Jul]:[Dec]])</f>
        <v>-8238547.5</v>
      </c>
      <c r="X309" s="4">
        <f>AVERAGE(Table33[[#This Row],[Jan]:[Dec]])</f>
        <v>-7872111.75</v>
      </c>
      <c r="Y309" s="4">
        <f>SUM(Table33[[#This Row],[Jan]:[Dec]])</f>
        <v>-94465341</v>
      </c>
    </row>
    <row r="310" spans="1:25" x14ac:dyDescent="0.25">
      <c r="A310" s="2" t="s">
        <v>22</v>
      </c>
      <c r="B310" s="2" t="s">
        <v>29</v>
      </c>
      <c r="C310" s="3" t="s">
        <v>19</v>
      </c>
      <c r="D310" s="3">
        <v>2023</v>
      </c>
      <c r="E310" s="2" t="s">
        <v>20</v>
      </c>
      <c r="F310" s="4">
        <v>-803688</v>
      </c>
      <c r="G310" s="4">
        <v>-739259</v>
      </c>
      <c r="H310" s="4">
        <v>-592091</v>
      </c>
      <c r="I310" s="4">
        <v>-918521</v>
      </c>
      <c r="J310" s="4">
        <v>-663152</v>
      </c>
      <c r="K310" s="4">
        <v>-840619</v>
      </c>
      <c r="L310" s="4">
        <v>-680646</v>
      </c>
      <c r="M310" s="4">
        <v>-1322559</v>
      </c>
      <c r="N310" s="4">
        <v>-739411</v>
      </c>
      <c r="O310" s="4">
        <v>-813025</v>
      </c>
      <c r="P310" s="4">
        <v>-885800</v>
      </c>
      <c r="Q310" s="4">
        <v>-802943</v>
      </c>
      <c r="R310" s="4">
        <f>AVERAGE(Table33[[#This Row],[Jan]:[Mar]])</f>
        <v>-711679.33333333337</v>
      </c>
      <c r="S310" s="4">
        <f>AVERAGE(Table33[[#This Row],[Apr]:[Jun]])</f>
        <v>-807430.66666666663</v>
      </c>
      <c r="T310" s="4">
        <f>AVERAGE(Table33[[#This Row],[Jul]:[Sep]])</f>
        <v>-914205.33333333337</v>
      </c>
      <c r="U310" s="4">
        <f>AVERAGE(Table33[[#This Row],[Oct]:[Dec]])</f>
        <v>-833922.66666666663</v>
      </c>
      <c r="V310" s="4">
        <f>AVERAGE(Table33[[#This Row],[Jan]:[Jun]])</f>
        <v>-759555</v>
      </c>
      <c r="W310" s="4">
        <f>AVERAGE(Table33[[#This Row],[Jul]:[Dec]])</f>
        <v>-874064</v>
      </c>
      <c r="X310" s="4">
        <f>AVERAGE(Table33[[#This Row],[Jan]:[Dec]])</f>
        <v>-816809.5</v>
      </c>
      <c r="Y310" s="4">
        <f>SUM(Table33[[#This Row],[Jan]:[Dec]])</f>
        <v>-9801714</v>
      </c>
    </row>
    <row r="311" spans="1:25" x14ac:dyDescent="0.25">
      <c r="A311" s="2" t="s">
        <v>23</v>
      </c>
      <c r="B311" s="2" t="s">
        <v>29</v>
      </c>
      <c r="C311" s="3" t="s">
        <v>19</v>
      </c>
      <c r="D311" s="3">
        <v>2023</v>
      </c>
      <c r="E311" s="2" t="s">
        <v>20</v>
      </c>
      <c r="F311" s="4">
        <v>-1775134</v>
      </c>
      <c r="G311" s="4">
        <v>-1641526</v>
      </c>
      <c r="H311" s="4">
        <v>-1648504</v>
      </c>
      <c r="I311" s="4">
        <v>-2569037</v>
      </c>
      <c r="J311" s="4">
        <v>-1934072</v>
      </c>
      <c r="K311" s="4">
        <v>-2504228</v>
      </c>
      <c r="L311" s="4">
        <v>-1924690</v>
      </c>
      <c r="M311" s="4">
        <v>-3011577</v>
      </c>
      <c r="N311" s="4">
        <v>-1750792</v>
      </c>
      <c r="O311" s="4">
        <v>-1993161</v>
      </c>
      <c r="P311" s="4">
        <v>-1924696</v>
      </c>
      <c r="Q311" s="4">
        <v>-2012016</v>
      </c>
      <c r="R311" s="4">
        <f>AVERAGE(Table33[[#This Row],[Jan]:[Mar]])</f>
        <v>-1688388</v>
      </c>
      <c r="S311" s="4">
        <f>AVERAGE(Table33[[#This Row],[Apr]:[Jun]])</f>
        <v>-2335779</v>
      </c>
      <c r="T311" s="4">
        <f>AVERAGE(Table33[[#This Row],[Jul]:[Sep]])</f>
        <v>-2229019.6666666665</v>
      </c>
      <c r="U311" s="4">
        <f>AVERAGE(Table33[[#This Row],[Oct]:[Dec]])</f>
        <v>-1976624.3333333333</v>
      </c>
      <c r="V311" s="4">
        <f>AVERAGE(Table33[[#This Row],[Jan]:[Jun]])</f>
        <v>-2012083.5</v>
      </c>
      <c r="W311" s="4">
        <f>AVERAGE(Table33[[#This Row],[Jul]:[Dec]])</f>
        <v>-2102822</v>
      </c>
      <c r="X311" s="4">
        <f>AVERAGE(Table33[[#This Row],[Jan]:[Dec]])</f>
        <v>-2057452.75</v>
      </c>
      <c r="Y311" s="4">
        <f>SUM(Table33[[#This Row],[Jan]:[Dec]])</f>
        <v>-24689433</v>
      </c>
    </row>
    <row r="312" spans="1:25" x14ac:dyDescent="0.25">
      <c r="A312" s="2" t="s">
        <v>24</v>
      </c>
      <c r="B312" s="2" t="s">
        <v>29</v>
      </c>
      <c r="C312" s="3" t="s">
        <v>19</v>
      </c>
      <c r="D312" s="3">
        <v>2023</v>
      </c>
      <c r="E312" s="2" t="s">
        <v>20</v>
      </c>
      <c r="F312" s="4">
        <v>-184417</v>
      </c>
      <c r="G312" s="4">
        <v>-161775</v>
      </c>
      <c r="H312" s="4">
        <v>-161976</v>
      </c>
      <c r="I312" s="4">
        <v>-244398</v>
      </c>
      <c r="J312" s="4">
        <v>-192012</v>
      </c>
      <c r="K312" s="4">
        <v>-219272</v>
      </c>
      <c r="L312" s="4">
        <v>-167711</v>
      </c>
      <c r="M312" s="4">
        <v>-289743</v>
      </c>
      <c r="N312" s="4">
        <v>-168764</v>
      </c>
      <c r="O312" s="4">
        <v>-197206</v>
      </c>
      <c r="P312" s="4">
        <v>-228371</v>
      </c>
      <c r="Q312" s="4">
        <v>-193657</v>
      </c>
      <c r="R312" s="4">
        <f>AVERAGE(Table33[[#This Row],[Jan]:[Mar]])</f>
        <v>-169389.33333333334</v>
      </c>
      <c r="S312" s="4">
        <f>AVERAGE(Table33[[#This Row],[Apr]:[Jun]])</f>
        <v>-218560.66666666666</v>
      </c>
      <c r="T312" s="4">
        <f>AVERAGE(Table33[[#This Row],[Jul]:[Sep]])</f>
        <v>-208739.33333333334</v>
      </c>
      <c r="U312" s="4">
        <f>AVERAGE(Table33[[#This Row],[Oct]:[Dec]])</f>
        <v>-206411.33333333334</v>
      </c>
      <c r="V312" s="4">
        <f>AVERAGE(Table33[[#This Row],[Jan]:[Jun]])</f>
        <v>-193975</v>
      </c>
      <c r="W312" s="4">
        <f>AVERAGE(Table33[[#This Row],[Jul]:[Dec]])</f>
        <v>-207575.33333333334</v>
      </c>
      <c r="X312" s="4">
        <f>AVERAGE(Table33[[#This Row],[Jan]:[Dec]])</f>
        <v>-200775.16666666666</v>
      </c>
      <c r="Y312" s="4">
        <f>SUM(Table33[[#This Row],[Jan]:[Dec]])</f>
        <v>-2409302</v>
      </c>
    </row>
    <row r="313" spans="1:25" x14ac:dyDescent="0.25">
      <c r="A313" s="2" t="s">
        <v>25</v>
      </c>
      <c r="B313" s="2" t="s">
        <v>29</v>
      </c>
      <c r="C313" s="3" t="s">
        <v>19</v>
      </c>
      <c r="D313" s="3">
        <v>2023</v>
      </c>
      <c r="E313" s="2" t="s">
        <v>20</v>
      </c>
      <c r="F313" s="4">
        <v>-822293</v>
      </c>
      <c r="G313" s="4">
        <v>-701739</v>
      </c>
      <c r="H313" s="4">
        <v>-651658</v>
      </c>
      <c r="I313" s="4">
        <v>-878628</v>
      </c>
      <c r="J313" s="4">
        <v>-764328</v>
      </c>
      <c r="K313" s="4">
        <v>-998972</v>
      </c>
      <c r="L313" s="4">
        <v>-809874</v>
      </c>
      <c r="M313" s="4">
        <v>-1081271</v>
      </c>
      <c r="N313" s="4">
        <v>-688376</v>
      </c>
      <c r="O313" s="4">
        <v>-770508</v>
      </c>
      <c r="P313" s="4">
        <v>-750435</v>
      </c>
      <c r="Q313" s="4">
        <v>-712111</v>
      </c>
      <c r="R313" s="4">
        <f>AVERAGE(Table33[[#This Row],[Jan]:[Mar]])</f>
        <v>-725230</v>
      </c>
      <c r="S313" s="4">
        <f>AVERAGE(Table33[[#This Row],[Apr]:[Jun]])</f>
        <v>-880642.66666666663</v>
      </c>
      <c r="T313" s="4">
        <f>AVERAGE(Table33[[#This Row],[Jul]:[Sep]])</f>
        <v>-859840.33333333337</v>
      </c>
      <c r="U313" s="4">
        <f>AVERAGE(Table33[[#This Row],[Oct]:[Dec]])</f>
        <v>-744351.33333333337</v>
      </c>
      <c r="V313" s="4">
        <f>AVERAGE(Table33[[#This Row],[Jan]:[Jun]])</f>
        <v>-802936.33333333337</v>
      </c>
      <c r="W313" s="4">
        <f>AVERAGE(Table33[[#This Row],[Jul]:[Dec]])</f>
        <v>-802095.83333333337</v>
      </c>
      <c r="X313" s="4">
        <f>AVERAGE(Table33[[#This Row],[Jan]:[Dec]])</f>
        <v>-802516.08333333337</v>
      </c>
      <c r="Y313" s="4">
        <f>SUM(Table33[[#This Row],[Jan]:[Dec]])</f>
        <v>-9630193</v>
      </c>
    </row>
    <row r="314" spans="1:25" x14ac:dyDescent="0.25">
      <c r="A314" s="2" t="s">
        <v>26</v>
      </c>
      <c r="B314" s="2" t="s">
        <v>29</v>
      </c>
      <c r="C314" s="3" t="s">
        <v>19</v>
      </c>
      <c r="D314" s="3">
        <v>2023</v>
      </c>
      <c r="E314" s="2" t="s">
        <v>20</v>
      </c>
      <c r="F314" s="4">
        <v>-874275</v>
      </c>
      <c r="G314" s="4">
        <v>-940682</v>
      </c>
      <c r="H314" s="4">
        <v>-892071</v>
      </c>
      <c r="I314" s="4">
        <v>-1227751</v>
      </c>
      <c r="J314" s="4">
        <v>-1019603</v>
      </c>
      <c r="K314" s="4">
        <v>-1199508</v>
      </c>
      <c r="L314" s="4">
        <v>-835310</v>
      </c>
      <c r="M314" s="4">
        <v>-1647093</v>
      </c>
      <c r="N314" s="4">
        <v>-840393</v>
      </c>
      <c r="O314" s="4">
        <v>-892880</v>
      </c>
      <c r="P314" s="4">
        <v>-991474</v>
      </c>
      <c r="Q314" s="4">
        <v>-824952</v>
      </c>
      <c r="R314" s="4">
        <f>AVERAGE(Table33[[#This Row],[Jan]:[Mar]])</f>
        <v>-902342.66666666663</v>
      </c>
      <c r="S314" s="4">
        <f>AVERAGE(Table33[[#This Row],[Apr]:[Jun]])</f>
        <v>-1148954</v>
      </c>
      <c r="T314" s="4">
        <f>AVERAGE(Table33[[#This Row],[Jul]:[Sep]])</f>
        <v>-1107598.6666666667</v>
      </c>
      <c r="U314" s="4">
        <f>AVERAGE(Table33[[#This Row],[Oct]:[Dec]])</f>
        <v>-903102</v>
      </c>
      <c r="V314" s="4">
        <f>AVERAGE(Table33[[#This Row],[Jan]:[Jun]])</f>
        <v>-1025648.3333333334</v>
      </c>
      <c r="W314" s="4">
        <f>AVERAGE(Table33[[#This Row],[Jul]:[Dec]])</f>
        <v>-1005350.3333333334</v>
      </c>
      <c r="X314" s="4">
        <f>AVERAGE(Table33[[#This Row],[Jan]:[Dec]])</f>
        <v>-1015499.3333333334</v>
      </c>
      <c r="Y314" s="4">
        <f>SUM(Table33[[#This Row],[Jan]:[Dec]])</f>
        <v>-12185992</v>
      </c>
    </row>
    <row r="315" spans="1:25" x14ac:dyDescent="0.25">
      <c r="A315" s="2" t="s">
        <v>27</v>
      </c>
      <c r="B315" s="2" t="s">
        <v>29</v>
      </c>
      <c r="C315" s="3" t="s">
        <v>19</v>
      </c>
      <c r="D315" s="3">
        <v>2023</v>
      </c>
      <c r="E315" s="2" t="s">
        <v>20</v>
      </c>
      <c r="F315" s="4">
        <v>-1299408</v>
      </c>
      <c r="G315" s="4">
        <v>-1217903</v>
      </c>
      <c r="H315" s="4">
        <v>-1241944</v>
      </c>
      <c r="I315" s="4">
        <v>-1784476</v>
      </c>
      <c r="J315" s="4">
        <v>-1419608</v>
      </c>
      <c r="K315" s="4">
        <v>-1656529</v>
      </c>
      <c r="L315" s="4">
        <v>-1231975</v>
      </c>
      <c r="M315" s="4">
        <v>-2124020</v>
      </c>
      <c r="N315" s="4">
        <v>-1192510</v>
      </c>
      <c r="O315" s="4">
        <v>-1247530</v>
      </c>
      <c r="P315" s="4">
        <v>-1452568</v>
      </c>
      <c r="Q315" s="4">
        <v>-1386479</v>
      </c>
      <c r="R315" s="4">
        <f>AVERAGE(Table33[[#This Row],[Jan]:[Mar]])</f>
        <v>-1253085</v>
      </c>
      <c r="S315" s="4">
        <f>AVERAGE(Table33[[#This Row],[Apr]:[Jun]])</f>
        <v>-1620204.3333333333</v>
      </c>
      <c r="T315" s="4">
        <f>AVERAGE(Table33[[#This Row],[Jul]:[Sep]])</f>
        <v>-1516168.3333333333</v>
      </c>
      <c r="U315" s="4">
        <f>AVERAGE(Table33[[#This Row],[Oct]:[Dec]])</f>
        <v>-1362192.3333333333</v>
      </c>
      <c r="V315" s="4">
        <f>AVERAGE(Table33[[#This Row],[Jan]:[Jun]])</f>
        <v>-1436644.6666666667</v>
      </c>
      <c r="W315" s="4">
        <f>AVERAGE(Table33[[#This Row],[Jul]:[Dec]])</f>
        <v>-1439180.3333333333</v>
      </c>
      <c r="X315" s="4">
        <f>AVERAGE(Table33[[#This Row],[Jan]:[Dec]])</f>
        <v>-1437912.5</v>
      </c>
      <c r="Y315" s="4">
        <f>SUM(Table33[[#This Row],[Jan]:[Dec]])</f>
        <v>-17254950</v>
      </c>
    </row>
    <row r="316" spans="1:25" x14ac:dyDescent="0.25">
      <c r="A316" s="2" t="s">
        <v>28</v>
      </c>
      <c r="B316" s="2" t="s">
        <v>29</v>
      </c>
      <c r="C316" s="3" t="s">
        <v>19</v>
      </c>
      <c r="D316" s="3">
        <v>2023</v>
      </c>
      <c r="E316" s="2" t="s">
        <v>20</v>
      </c>
      <c r="F316" s="4">
        <v>-388830</v>
      </c>
      <c r="G316" s="4">
        <v>-382107</v>
      </c>
      <c r="H316" s="4">
        <v>-359149</v>
      </c>
      <c r="I316" s="4">
        <v>-508536</v>
      </c>
      <c r="J316" s="4">
        <v>-363265</v>
      </c>
      <c r="K316" s="4">
        <v>-508077</v>
      </c>
      <c r="L316" s="4">
        <v>-339302</v>
      </c>
      <c r="M316" s="4">
        <v>-581049</v>
      </c>
      <c r="N316" s="4">
        <v>-414044</v>
      </c>
      <c r="O316" s="4">
        <v>-386935</v>
      </c>
      <c r="P316" s="4">
        <v>-400161</v>
      </c>
      <c r="Q316" s="4">
        <v>-369293</v>
      </c>
      <c r="R316" s="4">
        <f>AVERAGE(Table33[[#This Row],[Jan]:[Mar]])</f>
        <v>-376695.33333333331</v>
      </c>
      <c r="S316" s="4">
        <f>AVERAGE(Table33[[#This Row],[Apr]:[Jun]])</f>
        <v>-459959.33333333331</v>
      </c>
      <c r="T316" s="4">
        <f>AVERAGE(Table33[[#This Row],[Jul]:[Sep]])</f>
        <v>-444798.33333333331</v>
      </c>
      <c r="U316" s="4">
        <f>AVERAGE(Table33[[#This Row],[Oct]:[Dec]])</f>
        <v>-385463</v>
      </c>
      <c r="V316" s="4">
        <f>AVERAGE(Table33[[#This Row],[Jan]:[Jun]])</f>
        <v>-418327.33333333331</v>
      </c>
      <c r="W316" s="4">
        <f>AVERAGE(Table33[[#This Row],[Jul]:[Dec]])</f>
        <v>-415130.66666666669</v>
      </c>
      <c r="X316" s="4">
        <f>AVERAGE(Table33[[#This Row],[Jan]:[Dec]])</f>
        <v>-416729</v>
      </c>
      <c r="Y316" s="4">
        <f>SUM(Table33[[#This Row],[Jan]:[Dec]])</f>
        <v>-5000748</v>
      </c>
    </row>
    <row r="317" spans="1:25" x14ac:dyDescent="0.25">
      <c r="A317" s="2" t="s">
        <v>17</v>
      </c>
      <c r="B317" s="2" t="s">
        <v>30</v>
      </c>
      <c r="C317" s="3" t="s">
        <v>19</v>
      </c>
      <c r="D317" s="3">
        <v>2023</v>
      </c>
      <c r="E317" s="2" t="s">
        <v>20</v>
      </c>
      <c r="F317" s="4">
        <v>25509583.440000001</v>
      </c>
      <c r="G317" s="4">
        <v>27692738.640000001</v>
      </c>
      <c r="H317" s="4">
        <v>21799050.390000001</v>
      </c>
      <c r="I317" s="4">
        <v>27708636.690000001</v>
      </c>
      <c r="J317" s="4">
        <v>22822242.879999999</v>
      </c>
      <c r="K317" s="4">
        <v>24792396.940000001</v>
      </c>
      <c r="L317" s="4">
        <v>24952983.119999997</v>
      </c>
      <c r="M317" s="4">
        <v>32232166.749999996</v>
      </c>
      <c r="N317" s="4">
        <v>30895284.530000001</v>
      </c>
      <c r="O317" s="4">
        <v>20190995.200000003</v>
      </c>
      <c r="P317" s="4">
        <v>19692482.699999999</v>
      </c>
      <c r="Q317" s="4">
        <v>26430935.940000001</v>
      </c>
      <c r="R317" s="4">
        <f>AVERAGE(Table33[[#This Row],[Jan]:[Mar]])</f>
        <v>25000457.489999998</v>
      </c>
      <c r="S317" s="4">
        <f>AVERAGE(Table33[[#This Row],[Apr]:[Jun]])</f>
        <v>25107758.83666667</v>
      </c>
      <c r="T317" s="4">
        <f>AVERAGE(Table33[[#This Row],[Jul]:[Sep]])</f>
        <v>29360144.799999997</v>
      </c>
      <c r="U317" s="4">
        <f>AVERAGE(Table33[[#This Row],[Oct]:[Dec]])</f>
        <v>22104804.613333333</v>
      </c>
      <c r="V317" s="4">
        <f>AVERAGE(Table33[[#This Row],[Jan]:[Jun]])</f>
        <v>25054108.16333333</v>
      </c>
      <c r="W317" s="4">
        <f>AVERAGE(Table33[[#This Row],[Jul]:[Dec]])</f>
        <v>25732474.706666667</v>
      </c>
      <c r="X317" s="4">
        <f>AVERAGE(Table33[[#This Row],[Jan]:[Dec]])</f>
        <v>25393291.434999999</v>
      </c>
      <c r="Y317" s="4">
        <f>SUM(Table33[[#This Row],[Jan]:[Dec]])</f>
        <v>304719497.21999997</v>
      </c>
    </row>
    <row r="318" spans="1:25" x14ac:dyDescent="0.25">
      <c r="A318" s="2" t="s">
        <v>21</v>
      </c>
      <c r="B318" s="2" t="s">
        <v>30</v>
      </c>
      <c r="C318" s="3" t="s">
        <v>19</v>
      </c>
      <c r="D318" s="3">
        <v>2023</v>
      </c>
      <c r="E318" s="2" t="s">
        <v>20</v>
      </c>
      <c r="F318" s="4">
        <v>-11578936</v>
      </c>
      <c r="G318" s="4">
        <v>-13283266</v>
      </c>
      <c r="H318" s="4">
        <v>-10760123</v>
      </c>
      <c r="I318" s="4">
        <v>-12031880</v>
      </c>
      <c r="J318" s="4">
        <v>-9652620</v>
      </c>
      <c r="K318" s="4">
        <v>-10584647</v>
      </c>
      <c r="L318" s="4">
        <v>-12326877</v>
      </c>
      <c r="M318" s="4">
        <v>-14959934</v>
      </c>
      <c r="N318" s="4">
        <v>-13028093</v>
      </c>
      <c r="O318" s="4">
        <v>-8308173</v>
      </c>
      <c r="P318" s="4">
        <v>-7944445</v>
      </c>
      <c r="Q318" s="4">
        <v>-11049601</v>
      </c>
      <c r="R318" s="4">
        <f>AVERAGE(Table33[[#This Row],[Jan]:[Mar]])</f>
        <v>-11874108.333333334</v>
      </c>
      <c r="S318" s="4">
        <f>AVERAGE(Table33[[#This Row],[Apr]:[Jun]])</f>
        <v>-10756382.333333334</v>
      </c>
      <c r="T318" s="4">
        <f>AVERAGE(Table33[[#This Row],[Jul]:[Sep]])</f>
        <v>-13438301.333333334</v>
      </c>
      <c r="U318" s="4">
        <f>AVERAGE(Table33[[#This Row],[Oct]:[Dec]])</f>
        <v>-9100739.666666666</v>
      </c>
      <c r="V318" s="4">
        <f>AVERAGE(Table33[[#This Row],[Jan]:[Jun]])</f>
        <v>-11315245.333333334</v>
      </c>
      <c r="W318" s="4">
        <f>AVERAGE(Table33[[#This Row],[Jul]:[Dec]])</f>
        <v>-11269520.5</v>
      </c>
      <c r="X318" s="4">
        <f>AVERAGE(Table33[[#This Row],[Jan]:[Dec]])</f>
        <v>-11292382.916666666</v>
      </c>
      <c r="Y318" s="4">
        <f>SUM(Table33[[#This Row],[Jan]:[Dec]])</f>
        <v>-135508595</v>
      </c>
    </row>
    <row r="319" spans="1:25" x14ac:dyDescent="0.25">
      <c r="A319" s="2" t="s">
        <v>22</v>
      </c>
      <c r="B319" s="2" t="s">
        <v>30</v>
      </c>
      <c r="C319" s="3" t="s">
        <v>19</v>
      </c>
      <c r="D319" s="3">
        <v>2023</v>
      </c>
      <c r="E319" s="2" t="s">
        <v>20</v>
      </c>
      <c r="F319" s="4">
        <v>-1275330</v>
      </c>
      <c r="G319" s="4">
        <v>-1342502</v>
      </c>
      <c r="H319" s="4">
        <v>-1005300</v>
      </c>
      <c r="I319" s="4">
        <v>-1113375</v>
      </c>
      <c r="J319" s="4">
        <v>-1053372</v>
      </c>
      <c r="K319" s="4">
        <v>-1175475</v>
      </c>
      <c r="L319" s="4">
        <v>-1199747</v>
      </c>
      <c r="M319" s="4">
        <v>-1548433</v>
      </c>
      <c r="N319" s="4">
        <v>-1366025</v>
      </c>
      <c r="O319" s="4">
        <v>-817271</v>
      </c>
      <c r="P319" s="4">
        <v>-858372</v>
      </c>
      <c r="Q319" s="4">
        <v>-1083636</v>
      </c>
      <c r="R319" s="4">
        <f>AVERAGE(Table33[[#This Row],[Jan]:[Mar]])</f>
        <v>-1207710.6666666667</v>
      </c>
      <c r="S319" s="4">
        <f>AVERAGE(Table33[[#This Row],[Apr]:[Jun]])</f>
        <v>-1114074</v>
      </c>
      <c r="T319" s="4">
        <f>AVERAGE(Table33[[#This Row],[Jul]:[Sep]])</f>
        <v>-1371401.6666666667</v>
      </c>
      <c r="U319" s="4">
        <f>AVERAGE(Table33[[#This Row],[Oct]:[Dec]])</f>
        <v>-919759.66666666663</v>
      </c>
      <c r="V319" s="4">
        <f>AVERAGE(Table33[[#This Row],[Jan]:[Jun]])</f>
        <v>-1160892.3333333333</v>
      </c>
      <c r="W319" s="4">
        <f>AVERAGE(Table33[[#This Row],[Jul]:[Dec]])</f>
        <v>-1145580.6666666667</v>
      </c>
      <c r="X319" s="4">
        <f>AVERAGE(Table33[[#This Row],[Jan]:[Dec]])</f>
        <v>-1153236.5</v>
      </c>
      <c r="Y319" s="4">
        <f>SUM(Table33[[#This Row],[Jan]:[Dec]])</f>
        <v>-13838838</v>
      </c>
    </row>
    <row r="320" spans="1:25" x14ac:dyDescent="0.25">
      <c r="A320" s="2" t="s">
        <v>23</v>
      </c>
      <c r="B320" s="2" t="s">
        <v>30</v>
      </c>
      <c r="C320" s="3" t="s">
        <v>19</v>
      </c>
      <c r="D320" s="3">
        <v>2023</v>
      </c>
      <c r="E320" s="2" t="s">
        <v>20</v>
      </c>
      <c r="F320" s="4">
        <v>-3063156</v>
      </c>
      <c r="G320" s="4">
        <v>-2978709</v>
      </c>
      <c r="H320" s="4">
        <v>-2456071</v>
      </c>
      <c r="I320" s="4">
        <v>-2810593</v>
      </c>
      <c r="J320" s="4">
        <v>-2589351</v>
      </c>
      <c r="K320" s="4">
        <v>-2491701</v>
      </c>
      <c r="L320" s="4">
        <v>-3020040</v>
      </c>
      <c r="M320" s="4">
        <v>-3652709</v>
      </c>
      <c r="N320" s="4">
        <v>-3270893</v>
      </c>
      <c r="O320" s="4">
        <v>-2030059</v>
      </c>
      <c r="P320" s="4">
        <v>-2371946</v>
      </c>
      <c r="Q320" s="4">
        <v>-3263794</v>
      </c>
      <c r="R320" s="4">
        <f>AVERAGE(Table33[[#This Row],[Jan]:[Mar]])</f>
        <v>-2832645.3333333335</v>
      </c>
      <c r="S320" s="4">
        <f>AVERAGE(Table33[[#This Row],[Apr]:[Jun]])</f>
        <v>-2630548.3333333335</v>
      </c>
      <c r="T320" s="4">
        <f>AVERAGE(Table33[[#This Row],[Jul]:[Sep]])</f>
        <v>-3314547.3333333335</v>
      </c>
      <c r="U320" s="4">
        <f>AVERAGE(Table33[[#This Row],[Oct]:[Dec]])</f>
        <v>-2555266.3333333335</v>
      </c>
      <c r="V320" s="4">
        <f>AVERAGE(Table33[[#This Row],[Jan]:[Jun]])</f>
        <v>-2731596.8333333335</v>
      </c>
      <c r="W320" s="4">
        <f>AVERAGE(Table33[[#This Row],[Jul]:[Dec]])</f>
        <v>-2934906.8333333335</v>
      </c>
      <c r="X320" s="4">
        <f>AVERAGE(Table33[[#This Row],[Jan]:[Dec]])</f>
        <v>-2833251.8333333335</v>
      </c>
      <c r="Y320" s="4">
        <f>SUM(Table33[[#This Row],[Jan]:[Dec]])</f>
        <v>-33999022</v>
      </c>
    </row>
    <row r="321" spans="1:25" x14ac:dyDescent="0.25">
      <c r="A321" s="2" t="s">
        <v>24</v>
      </c>
      <c r="B321" s="2" t="s">
        <v>30</v>
      </c>
      <c r="C321" s="3" t="s">
        <v>19</v>
      </c>
      <c r="D321" s="3">
        <v>2023</v>
      </c>
      <c r="E321" s="2" t="s">
        <v>20</v>
      </c>
      <c r="F321" s="4">
        <v>-295046</v>
      </c>
      <c r="G321" s="4">
        <v>-288819</v>
      </c>
      <c r="H321" s="4">
        <v>-270521</v>
      </c>
      <c r="I321" s="4">
        <v>-299399</v>
      </c>
      <c r="J321" s="4">
        <v>-259557</v>
      </c>
      <c r="K321" s="4">
        <v>-306337</v>
      </c>
      <c r="L321" s="4">
        <v>-302042</v>
      </c>
      <c r="M321" s="4">
        <v>-335932</v>
      </c>
      <c r="N321" s="4">
        <v>-352326</v>
      </c>
      <c r="O321" s="4">
        <v>-202497</v>
      </c>
      <c r="P321" s="4">
        <v>-209741</v>
      </c>
      <c r="Q321" s="4">
        <v>-306375</v>
      </c>
      <c r="R321" s="4">
        <f>AVERAGE(Table33[[#This Row],[Jan]:[Mar]])</f>
        <v>-284795.33333333331</v>
      </c>
      <c r="S321" s="4">
        <f>AVERAGE(Table33[[#This Row],[Apr]:[Jun]])</f>
        <v>-288431</v>
      </c>
      <c r="T321" s="4">
        <f>AVERAGE(Table33[[#This Row],[Jul]:[Sep]])</f>
        <v>-330100</v>
      </c>
      <c r="U321" s="4">
        <f>AVERAGE(Table33[[#This Row],[Oct]:[Dec]])</f>
        <v>-239537.66666666666</v>
      </c>
      <c r="V321" s="4">
        <f>AVERAGE(Table33[[#This Row],[Jan]:[Jun]])</f>
        <v>-286613.16666666669</v>
      </c>
      <c r="W321" s="4">
        <f>AVERAGE(Table33[[#This Row],[Jul]:[Dec]])</f>
        <v>-284818.83333333331</v>
      </c>
      <c r="X321" s="4">
        <f>AVERAGE(Table33[[#This Row],[Jan]:[Dec]])</f>
        <v>-285716</v>
      </c>
      <c r="Y321" s="4">
        <f>SUM(Table33[[#This Row],[Jan]:[Dec]])</f>
        <v>-3428592</v>
      </c>
    </row>
    <row r="322" spans="1:25" x14ac:dyDescent="0.25">
      <c r="A322" s="2" t="s">
        <v>25</v>
      </c>
      <c r="B322" s="2" t="s">
        <v>30</v>
      </c>
      <c r="C322" s="3" t="s">
        <v>19</v>
      </c>
      <c r="D322" s="3">
        <v>2023</v>
      </c>
      <c r="E322" s="2" t="s">
        <v>20</v>
      </c>
      <c r="F322" s="4">
        <v>-1063042</v>
      </c>
      <c r="G322" s="4">
        <v>-1383994</v>
      </c>
      <c r="H322" s="4">
        <v>-1005520</v>
      </c>
      <c r="I322" s="4">
        <v>-1122436</v>
      </c>
      <c r="J322" s="4">
        <v>-1105967</v>
      </c>
      <c r="K322" s="4">
        <v>-1152280</v>
      </c>
      <c r="L322" s="4">
        <v>-1172596</v>
      </c>
      <c r="M322" s="4">
        <v>-1435420</v>
      </c>
      <c r="N322" s="4">
        <v>-1381456</v>
      </c>
      <c r="O322" s="4">
        <v>-865769</v>
      </c>
      <c r="P322" s="4">
        <v>-855963</v>
      </c>
      <c r="Q322" s="4">
        <v>-1188799</v>
      </c>
      <c r="R322" s="4">
        <f>AVERAGE(Table33[[#This Row],[Jan]:[Mar]])</f>
        <v>-1150852</v>
      </c>
      <c r="S322" s="4">
        <f>AVERAGE(Table33[[#This Row],[Apr]:[Jun]])</f>
        <v>-1126894.3333333333</v>
      </c>
      <c r="T322" s="4">
        <f>AVERAGE(Table33[[#This Row],[Jul]:[Sep]])</f>
        <v>-1329824</v>
      </c>
      <c r="U322" s="4">
        <f>AVERAGE(Table33[[#This Row],[Oct]:[Dec]])</f>
        <v>-970177</v>
      </c>
      <c r="V322" s="4">
        <f>AVERAGE(Table33[[#This Row],[Jan]:[Jun]])</f>
        <v>-1138873.1666666667</v>
      </c>
      <c r="W322" s="4">
        <f>AVERAGE(Table33[[#This Row],[Jul]:[Dec]])</f>
        <v>-1150000.5</v>
      </c>
      <c r="X322" s="4">
        <f>AVERAGE(Table33[[#This Row],[Jan]:[Dec]])</f>
        <v>-1144436.8333333333</v>
      </c>
      <c r="Y322" s="4">
        <f>SUM(Table33[[#This Row],[Jan]:[Dec]])</f>
        <v>-13733242</v>
      </c>
    </row>
    <row r="323" spans="1:25" x14ac:dyDescent="0.25">
      <c r="A323" s="2" t="s">
        <v>26</v>
      </c>
      <c r="B323" s="2" t="s">
        <v>30</v>
      </c>
      <c r="C323" s="3" t="s">
        <v>19</v>
      </c>
      <c r="D323" s="3">
        <v>2023</v>
      </c>
      <c r="E323" s="2" t="s">
        <v>20</v>
      </c>
      <c r="F323" s="4">
        <v>-1440304</v>
      </c>
      <c r="G323" s="4">
        <v>-1476449</v>
      </c>
      <c r="H323" s="4">
        <v>-1202261</v>
      </c>
      <c r="I323" s="4">
        <v>-1447697</v>
      </c>
      <c r="J323" s="4">
        <v>-1227951</v>
      </c>
      <c r="K323" s="4">
        <v>-1255275</v>
      </c>
      <c r="L323" s="4">
        <v>-1424563</v>
      </c>
      <c r="M323" s="4">
        <v>-1942571</v>
      </c>
      <c r="N323" s="4">
        <v>-1593839</v>
      </c>
      <c r="O323" s="4">
        <v>-1037651</v>
      </c>
      <c r="P323" s="4">
        <v>-1097675</v>
      </c>
      <c r="Q323" s="4">
        <v>-1397647</v>
      </c>
      <c r="R323" s="4">
        <f>AVERAGE(Table33[[#This Row],[Jan]:[Mar]])</f>
        <v>-1373004.6666666667</v>
      </c>
      <c r="S323" s="4">
        <f>AVERAGE(Table33[[#This Row],[Apr]:[Jun]])</f>
        <v>-1310307.6666666667</v>
      </c>
      <c r="T323" s="4">
        <f>AVERAGE(Table33[[#This Row],[Jul]:[Sep]])</f>
        <v>-1653657.6666666667</v>
      </c>
      <c r="U323" s="4">
        <f>AVERAGE(Table33[[#This Row],[Oct]:[Dec]])</f>
        <v>-1177657.6666666667</v>
      </c>
      <c r="V323" s="4">
        <f>AVERAGE(Table33[[#This Row],[Jan]:[Jun]])</f>
        <v>-1341656.1666666667</v>
      </c>
      <c r="W323" s="4">
        <f>AVERAGE(Table33[[#This Row],[Jul]:[Dec]])</f>
        <v>-1415657.6666666667</v>
      </c>
      <c r="X323" s="4">
        <f>AVERAGE(Table33[[#This Row],[Jan]:[Dec]])</f>
        <v>-1378656.9166666667</v>
      </c>
      <c r="Y323" s="4">
        <f>SUM(Table33[[#This Row],[Jan]:[Dec]])</f>
        <v>-16543883</v>
      </c>
    </row>
    <row r="324" spans="1:25" x14ac:dyDescent="0.25">
      <c r="A324" s="2" t="s">
        <v>27</v>
      </c>
      <c r="B324" s="2" t="s">
        <v>30</v>
      </c>
      <c r="C324" s="3" t="s">
        <v>19</v>
      </c>
      <c r="D324" s="3">
        <v>2023</v>
      </c>
      <c r="E324" s="2" t="s">
        <v>20</v>
      </c>
      <c r="F324" s="4">
        <v>-1825596</v>
      </c>
      <c r="G324" s="4">
        <v>-1941785</v>
      </c>
      <c r="H324" s="4">
        <v>-1833335</v>
      </c>
      <c r="I324" s="4">
        <v>-2389482</v>
      </c>
      <c r="J324" s="4">
        <v>-1906406</v>
      </c>
      <c r="K324" s="4">
        <v>-1777976</v>
      </c>
      <c r="L324" s="4">
        <v>-2005933</v>
      </c>
      <c r="M324" s="4">
        <v>-2661184</v>
      </c>
      <c r="N324" s="4">
        <v>-2463031</v>
      </c>
      <c r="O324" s="4">
        <v>-1455030</v>
      </c>
      <c r="P324" s="4">
        <v>-1398480</v>
      </c>
      <c r="Q324" s="4">
        <v>-1954771</v>
      </c>
      <c r="R324" s="4">
        <f>AVERAGE(Table33[[#This Row],[Jan]:[Mar]])</f>
        <v>-1866905.3333333333</v>
      </c>
      <c r="S324" s="4">
        <f>AVERAGE(Table33[[#This Row],[Apr]:[Jun]])</f>
        <v>-2024621.3333333333</v>
      </c>
      <c r="T324" s="4">
        <f>AVERAGE(Table33[[#This Row],[Jul]:[Sep]])</f>
        <v>-2376716</v>
      </c>
      <c r="U324" s="4">
        <f>AVERAGE(Table33[[#This Row],[Oct]:[Dec]])</f>
        <v>-1602760.3333333333</v>
      </c>
      <c r="V324" s="4">
        <f>AVERAGE(Table33[[#This Row],[Jan]:[Jun]])</f>
        <v>-1945763.3333333333</v>
      </c>
      <c r="W324" s="4">
        <f>AVERAGE(Table33[[#This Row],[Jul]:[Dec]])</f>
        <v>-1989738.1666666667</v>
      </c>
      <c r="X324" s="4">
        <f>AVERAGE(Table33[[#This Row],[Jan]:[Dec]])</f>
        <v>-1967750.75</v>
      </c>
      <c r="Y324" s="4">
        <f>SUM(Table33[[#This Row],[Jan]:[Dec]])</f>
        <v>-23613009</v>
      </c>
    </row>
    <row r="325" spans="1:25" x14ac:dyDescent="0.25">
      <c r="A325" s="2" t="s">
        <v>28</v>
      </c>
      <c r="B325" s="2" t="s">
        <v>30</v>
      </c>
      <c r="C325" s="3" t="s">
        <v>19</v>
      </c>
      <c r="D325" s="3">
        <v>2023</v>
      </c>
      <c r="E325" s="2" t="s">
        <v>20</v>
      </c>
      <c r="F325" s="4">
        <v>-545525</v>
      </c>
      <c r="G325" s="4">
        <v>-576243</v>
      </c>
      <c r="H325" s="4">
        <v>-534567</v>
      </c>
      <c r="I325" s="4">
        <v>-678191</v>
      </c>
      <c r="J325" s="4">
        <v>-461374</v>
      </c>
      <c r="K325" s="4">
        <v>-509712</v>
      </c>
      <c r="L325" s="4">
        <v>-576349</v>
      </c>
      <c r="M325" s="4">
        <v>-660401</v>
      </c>
      <c r="N325" s="4">
        <v>-684878</v>
      </c>
      <c r="O325" s="4">
        <v>-460793</v>
      </c>
      <c r="P325" s="4">
        <v>-480324</v>
      </c>
      <c r="Q325" s="4">
        <v>-657505</v>
      </c>
      <c r="R325" s="4">
        <f>AVERAGE(Table33[[#This Row],[Jan]:[Mar]])</f>
        <v>-552111.66666666663</v>
      </c>
      <c r="S325" s="4">
        <f>AVERAGE(Table33[[#This Row],[Apr]:[Jun]])</f>
        <v>-549759</v>
      </c>
      <c r="T325" s="4">
        <f>AVERAGE(Table33[[#This Row],[Jul]:[Sep]])</f>
        <v>-640542.66666666663</v>
      </c>
      <c r="U325" s="4">
        <f>AVERAGE(Table33[[#This Row],[Oct]:[Dec]])</f>
        <v>-532874</v>
      </c>
      <c r="V325" s="4">
        <f>AVERAGE(Table33[[#This Row],[Jan]:[Jun]])</f>
        <v>-550935.33333333337</v>
      </c>
      <c r="W325" s="4">
        <f>AVERAGE(Table33[[#This Row],[Jul]:[Dec]])</f>
        <v>-586708.33333333337</v>
      </c>
      <c r="X325" s="4">
        <f>AVERAGE(Table33[[#This Row],[Jan]:[Dec]])</f>
        <v>-568821.83333333337</v>
      </c>
      <c r="Y325" s="4">
        <f>SUM(Table33[[#This Row],[Jan]:[Dec]])</f>
        <v>-6825862</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9F86C-83EB-4106-9BEA-2B8B54BBA2E0}">
  <dimension ref="A1:AJ732"/>
  <sheetViews>
    <sheetView topLeftCell="A50" zoomScaleNormal="100" workbookViewId="0">
      <selection activeCell="AF16" sqref="AF16"/>
    </sheetView>
  </sheetViews>
  <sheetFormatPr defaultRowHeight="15" x14ac:dyDescent="0.25"/>
  <cols>
    <col min="1" max="1" width="30.140625" bestFit="1" customWidth="1"/>
    <col min="2" max="2" width="17.85546875" bestFit="1" customWidth="1"/>
    <col min="3" max="3" width="14.85546875" bestFit="1" customWidth="1"/>
    <col min="4" max="5" width="14.28515625" bestFit="1" customWidth="1"/>
    <col min="6" max="6" width="15" bestFit="1" customWidth="1"/>
    <col min="7" max="13" width="14.28515625" bestFit="1" customWidth="1"/>
    <col min="14" max="14" width="15.28515625" bestFit="1" customWidth="1"/>
    <col min="15" max="16" width="12.5703125" bestFit="1" customWidth="1"/>
    <col min="17" max="17" width="12.28515625" bestFit="1" customWidth="1"/>
    <col min="18" max="22" width="12.5703125" bestFit="1" customWidth="1"/>
    <col min="23" max="23" width="12.28515625" bestFit="1" customWidth="1"/>
    <col min="24" max="27" width="12.5703125" bestFit="1" customWidth="1"/>
    <col min="28" max="28" width="12.28515625" bestFit="1" customWidth="1"/>
    <col min="29" max="45" width="12.5703125" bestFit="1" customWidth="1"/>
    <col min="46" max="46" width="12.28515625" bestFit="1" customWidth="1"/>
    <col min="47" max="61" width="12.5703125" bestFit="1" customWidth="1"/>
    <col min="62" max="62" width="17" bestFit="1" customWidth="1"/>
    <col min="63" max="66" width="15" bestFit="1" customWidth="1"/>
    <col min="67" max="67" width="11.28515625" bestFit="1" customWidth="1"/>
    <col min="68" max="68" width="13.42578125" bestFit="1" customWidth="1"/>
    <col min="69" max="69" width="11.28515625" bestFit="1" customWidth="1"/>
    <col min="70" max="70" width="12.28515625" bestFit="1" customWidth="1"/>
    <col min="71" max="71" width="11.28515625" bestFit="1" customWidth="1"/>
    <col min="72" max="72" width="13.42578125" bestFit="1" customWidth="1"/>
    <col min="73" max="73" width="11.28515625" bestFit="1" customWidth="1"/>
    <col min="74" max="74" width="13.42578125" bestFit="1" customWidth="1"/>
    <col min="75" max="75" width="11.28515625" bestFit="1" customWidth="1"/>
    <col min="76" max="76" width="13.42578125" bestFit="1" customWidth="1"/>
    <col min="77" max="77" width="11.28515625" bestFit="1" customWidth="1"/>
    <col min="78" max="78" width="12.28515625" bestFit="1" customWidth="1"/>
    <col min="79" max="79" width="11.28515625" bestFit="1" customWidth="1"/>
    <col min="80" max="80" width="13.42578125" bestFit="1" customWidth="1"/>
    <col min="81" max="81" width="11.28515625" bestFit="1" customWidth="1"/>
    <col min="82" max="82" width="13.42578125" bestFit="1" customWidth="1"/>
    <col min="83" max="83" width="11.28515625" bestFit="1" customWidth="1"/>
    <col min="84" max="84" width="12.28515625" bestFit="1" customWidth="1"/>
    <col min="85" max="85" width="11.28515625" bestFit="1" customWidth="1"/>
    <col min="86" max="86" width="12.28515625" bestFit="1" customWidth="1"/>
    <col min="87" max="87" width="11.28515625" bestFit="1" customWidth="1"/>
    <col min="88" max="88" width="13.42578125" bestFit="1" customWidth="1"/>
    <col min="89" max="89" width="11.28515625" bestFit="1" customWidth="1"/>
    <col min="90" max="90" width="13.42578125" bestFit="1" customWidth="1"/>
    <col min="91" max="91" width="12.28515625" bestFit="1" customWidth="1"/>
    <col min="92" max="92" width="13.42578125" bestFit="1" customWidth="1"/>
    <col min="93" max="93" width="11.28515625" bestFit="1" customWidth="1"/>
    <col min="94" max="94" width="12.28515625" bestFit="1" customWidth="1"/>
    <col min="95" max="95" width="11.28515625" bestFit="1" customWidth="1"/>
    <col min="96" max="96" width="12.28515625" bestFit="1" customWidth="1"/>
    <col min="97" max="97" width="11.28515625" bestFit="1" customWidth="1"/>
    <col min="98" max="98" width="12.28515625" bestFit="1" customWidth="1"/>
    <col min="99" max="99" width="11.28515625" bestFit="1" customWidth="1"/>
    <col min="100" max="100" width="12.28515625" bestFit="1" customWidth="1"/>
    <col min="101" max="101" width="11.28515625" bestFit="1" customWidth="1"/>
    <col min="102" max="102" width="12.28515625" bestFit="1" customWidth="1"/>
    <col min="103" max="103" width="11.28515625" bestFit="1" customWidth="1"/>
    <col min="104" max="104" width="12.28515625" bestFit="1" customWidth="1"/>
    <col min="105" max="105" width="11.28515625" bestFit="1" customWidth="1"/>
    <col min="106" max="106" width="12.28515625" bestFit="1" customWidth="1"/>
    <col min="107" max="107" width="11.28515625" bestFit="1" customWidth="1"/>
    <col min="108" max="108" width="12.28515625" bestFit="1" customWidth="1"/>
    <col min="109" max="109" width="11.28515625" bestFit="1" customWidth="1"/>
    <col min="110" max="110" width="12.28515625" bestFit="1" customWidth="1"/>
    <col min="111" max="111" width="11.28515625" bestFit="1" customWidth="1"/>
    <col min="112" max="112" width="12.28515625" bestFit="1" customWidth="1"/>
    <col min="113" max="113" width="11.28515625" bestFit="1" customWidth="1"/>
    <col min="114" max="114" width="12.28515625" bestFit="1" customWidth="1"/>
    <col min="115" max="115" width="11.28515625" bestFit="1" customWidth="1"/>
    <col min="116" max="116" width="12.28515625" bestFit="1" customWidth="1"/>
    <col min="117" max="117" width="11.28515625" bestFit="1" customWidth="1"/>
    <col min="118" max="118" width="12.28515625" bestFit="1" customWidth="1"/>
    <col min="119" max="119" width="11.28515625" bestFit="1" customWidth="1"/>
    <col min="120" max="120" width="12.28515625" bestFit="1" customWidth="1"/>
    <col min="121" max="121" width="11.28515625" bestFit="1" customWidth="1"/>
    <col min="122" max="122" width="12.28515625" bestFit="1" customWidth="1"/>
    <col min="123" max="123" width="11.28515625" bestFit="1" customWidth="1"/>
    <col min="124" max="124" width="12.28515625" bestFit="1" customWidth="1"/>
    <col min="125" max="125" width="11.28515625" bestFit="1" customWidth="1"/>
    <col min="126" max="126" width="12.28515625" bestFit="1" customWidth="1"/>
    <col min="127" max="127" width="11.28515625" bestFit="1" customWidth="1"/>
    <col min="128" max="128" width="12.28515625" bestFit="1" customWidth="1"/>
    <col min="129" max="129" width="11.28515625" bestFit="1" customWidth="1"/>
    <col min="130" max="130" width="12.28515625" bestFit="1" customWidth="1"/>
    <col min="131" max="131" width="11.28515625" bestFit="1" customWidth="1"/>
    <col min="132" max="132" width="12.28515625" bestFit="1" customWidth="1"/>
    <col min="133" max="133" width="11.28515625" bestFit="1" customWidth="1"/>
    <col min="134" max="134" width="12.28515625" bestFit="1" customWidth="1"/>
    <col min="135" max="135" width="11.28515625" bestFit="1" customWidth="1"/>
    <col min="136" max="136" width="12.28515625" bestFit="1" customWidth="1"/>
    <col min="137" max="137" width="11.28515625" bestFit="1" customWidth="1"/>
    <col min="138" max="138" width="12.28515625" bestFit="1" customWidth="1"/>
    <col min="139" max="139" width="11.28515625" bestFit="1" customWidth="1"/>
    <col min="140" max="140" width="12.28515625" bestFit="1" customWidth="1"/>
    <col min="141" max="141" width="11.28515625" bestFit="1" customWidth="1"/>
    <col min="142" max="142" width="12.28515625" bestFit="1" customWidth="1"/>
    <col min="143" max="143" width="11.28515625" bestFit="1" customWidth="1"/>
    <col min="144" max="144" width="12.28515625" bestFit="1" customWidth="1"/>
    <col min="145" max="145" width="11.28515625" bestFit="1" customWidth="1"/>
    <col min="146" max="146" width="12.28515625" bestFit="1" customWidth="1"/>
    <col min="147" max="147" width="11.28515625" bestFit="1" customWidth="1"/>
    <col min="148" max="148" width="12.28515625" bestFit="1" customWidth="1"/>
    <col min="149" max="149" width="11.28515625" bestFit="1" customWidth="1"/>
    <col min="150" max="150" width="12.28515625" bestFit="1" customWidth="1"/>
    <col min="151" max="151" width="11.28515625" bestFit="1" customWidth="1"/>
    <col min="152" max="152" width="12.28515625" bestFit="1" customWidth="1"/>
    <col min="153" max="153" width="11.28515625" bestFit="1" customWidth="1"/>
    <col min="154" max="154" width="12.28515625" bestFit="1" customWidth="1"/>
    <col min="155" max="155" width="11.28515625" bestFit="1" customWidth="1"/>
    <col min="156" max="156" width="12.28515625" bestFit="1" customWidth="1"/>
    <col min="157" max="157" width="11.28515625" bestFit="1" customWidth="1"/>
    <col min="158" max="158" width="12.28515625" bestFit="1" customWidth="1"/>
    <col min="159" max="159" width="11.28515625" bestFit="1" customWidth="1"/>
    <col min="160" max="160" width="12.28515625" bestFit="1" customWidth="1"/>
    <col min="161" max="161" width="11.28515625" bestFit="1" customWidth="1"/>
    <col min="162" max="162" width="12.28515625" bestFit="1" customWidth="1"/>
    <col min="163" max="163" width="11.28515625" bestFit="1" customWidth="1"/>
    <col min="164" max="164" width="12.28515625" bestFit="1" customWidth="1"/>
    <col min="165" max="165" width="11.28515625" bestFit="1" customWidth="1"/>
    <col min="166" max="166" width="12.28515625" bestFit="1" customWidth="1"/>
    <col min="167" max="167" width="11.28515625" bestFit="1" customWidth="1"/>
    <col min="168" max="168" width="12.28515625" bestFit="1" customWidth="1"/>
    <col min="169" max="169" width="11.28515625" bestFit="1" customWidth="1"/>
    <col min="170" max="170" width="12.28515625" bestFit="1" customWidth="1"/>
    <col min="171" max="171" width="11.28515625" bestFit="1" customWidth="1"/>
    <col min="172" max="172" width="12.28515625" bestFit="1" customWidth="1"/>
    <col min="173" max="173" width="11.28515625" bestFit="1" customWidth="1"/>
    <col min="174" max="174" width="12.28515625" bestFit="1" customWidth="1"/>
    <col min="175" max="175" width="11.28515625" bestFit="1" customWidth="1"/>
    <col min="176" max="176" width="12.28515625" bestFit="1" customWidth="1"/>
    <col min="177" max="177" width="11.28515625" bestFit="1" customWidth="1"/>
    <col min="178" max="178" width="12.28515625" bestFit="1" customWidth="1"/>
    <col min="179" max="179" width="11.28515625" bestFit="1" customWidth="1"/>
    <col min="180" max="180" width="12.28515625" bestFit="1" customWidth="1"/>
    <col min="181" max="181" width="11.28515625" bestFit="1" customWidth="1"/>
    <col min="182" max="182" width="12.28515625" bestFit="1" customWidth="1"/>
    <col min="183" max="183" width="11.28515625" bestFit="1" customWidth="1"/>
    <col min="184" max="184" width="12.28515625" bestFit="1" customWidth="1"/>
    <col min="185" max="185" width="11.28515625" bestFit="1" customWidth="1"/>
    <col min="186" max="186" width="12.28515625" bestFit="1" customWidth="1"/>
    <col min="187" max="187" width="11.28515625" bestFit="1" customWidth="1"/>
    <col min="188" max="188" width="12.28515625" bestFit="1" customWidth="1"/>
    <col min="189" max="189" width="11.28515625" bestFit="1" customWidth="1"/>
    <col min="190" max="190" width="12.28515625" bestFit="1" customWidth="1"/>
    <col min="191" max="191" width="11.28515625" bestFit="1" customWidth="1"/>
    <col min="192" max="192" width="12.28515625" bestFit="1" customWidth="1"/>
    <col min="193" max="193" width="11.28515625" bestFit="1" customWidth="1"/>
    <col min="194" max="194" width="12.28515625" bestFit="1" customWidth="1"/>
    <col min="195" max="195" width="11.28515625" bestFit="1" customWidth="1"/>
    <col min="196" max="196" width="12.28515625" bestFit="1" customWidth="1"/>
    <col min="197" max="197" width="11.28515625" bestFit="1" customWidth="1"/>
    <col min="198" max="198" width="12.28515625" bestFit="1" customWidth="1"/>
    <col min="199" max="199" width="11.28515625" bestFit="1" customWidth="1"/>
    <col min="200" max="200" width="12.28515625" bestFit="1" customWidth="1"/>
    <col min="201" max="201" width="11.28515625" bestFit="1" customWidth="1"/>
    <col min="202" max="202" width="12.28515625" bestFit="1" customWidth="1"/>
    <col min="203" max="203" width="11.28515625" bestFit="1" customWidth="1"/>
    <col min="204" max="204" width="12.28515625" bestFit="1" customWidth="1"/>
    <col min="205" max="205" width="11.28515625" bestFit="1" customWidth="1"/>
    <col min="206" max="206" width="12.28515625" bestFit="1" customWidth="1"/>
    <col min="207" max="207" width="11.28515625" bestFit="1" customWidth="1"/>
    <col min="208" max="208" width="12.28515625" bestFit="1" customWidth="1"/>
    <col min="209" max="209" width="11.28515625" bestFit="1" customWidth="1"/>
    <col min="210" max="210" width="12.28515625" bestFit="1" customWidth="1"/>
    <col min="211" max="211" width="11.28515625" bestFit="1" customWidth="1"/>
    <col min="212" max="212" width="12.28515625" bestFit="1" customWidth="1"/>
    <col min="213" max="213" width="11.28515625" bestFit="1" customWidth="1"/>
    <col min="214" max="214" width="12.28515625" bestFit="1" customWidth="1"/>
    <col min="215" max="215" width="11.28515625" bestFit="1" customWidth="1"/>
    <col min="216" max="216" width="12.28515625" bestFit="1" customWidth="1"/>
    <col min="217" max="217" width="11.28515625" bestFit="1" customWidth="1"/>
    <col min="218" max="218" width="12.28515625" bestFit="1" customWidth="1"/>
    <col min="219" max="219" width="11.28515625" bestFit="1" customWidth="1"/>
    <col min="220" max="220" width="12.28515625" bestFit="1" customWidth="1"/>
    <col min="221" max="221" width="11.28515625" bestFit="1" customWidth="1"/>
    <col min="222" max="222" width="12.28515625" bestFit="1" customWidth="1"/>
    <col min="223" max="223" width="11.28515625" bestFit="1" customWidth="1"/>
    <col min="224" max="224" width="12.28515625" bestFit="1" customWidth="1"/>
    <col min="225" max="225" width="11.28515625" bestFit="1" customWidth="1"/>
    <col min="226" max="226" width="12.28515625" bestFit="1" customWidth="1"/>
    <col min="227" max="227" width="11.28515625" bestFit="1" customWidth="1"/>
    <col min="228" max="228" width="12.28515625" bestFit="1" customWidth="1"/>
    <col min="229" max="229" width="11.28515625" bestFit="1" customWidth="1"/>
    <col min="230" max="230" width="12.28515625" bestFit="1" customWidth="1"/>
    <col min="231" max="231" width="11.28515625" bestFit="1" customWidth="1"/>
    <col min="232" max="232" width="12.28515625" bestFit="1" customWidth="1"/>
    <col min="233" max="233" width="11.28515625" bestFit="1" customWidth="1"/>
    <col min="234" max="234" width="12.28515625" bestFit="1" customWidth="1"/>
    <col min="235" max="235" width="11.28515625" bestFit="1" customWidth="1"/>
    <col min="236" max="236" width="12.28515625" bestFit="1" customWidth="1"/>
    <col min="237" max="237" width="11.28515625" bestFit="1" customWidth="1"/>
    <col min="238" max="238" width="12.28515625" bestFit="1" customWidth="1"/>
    <col min="239" max="239" width="11.28515625" bestFit="1" customWidth="1"/>
    <col min="240" max="240" width="12.28515625" bestFit="1" customWidth="1"/>
    <col min="241" max="241" width="11.28515625" bestFit="1" customWidth="1"/>
    <col min="242" max="242" width="12.28515625" bestFit="1" customWidth="1"/>
    <col min="243" max="243" width="11.28515625" bestFit="1" customWidth="1"/>
    <col min="244" max="244" width="12.28515625" bestFit="1" customWidth="1"/>
    <col min="245" max="245" width="11.28515625" bestFit="1" customWidth="1"/>
    <col min="246" max="246" width="12.28515625" bestFit="1" customWidth="1"/>
    <col min="247" max="247" width="11.28515625" bestFit="1" customWidth="1"/>
    <col min="248" max="248" width="12.28515625" bestFit="1" customWidth="1"/>
    <col min="249" max="249" width="11.28515625" bestFit="1" customWidth="1"/>
    <col min="250" max="250" width="12.28515625" bestFit="1" customWidth="1"/>
    <col min="251" max="251" width="11.28515625" bestFit="1" customWidth="1"/>
    <col min="252" max="252" width="12.28515625" bestFit="1" customWidth="1"/>
    <col min="253" max="253" width="11.28515625" bestFit="1" customWidth="1"/>
    <col min="254" max="254" width="12.28515625" bestFit="1" customWidth="1"/>
    <col min="255" max="255" width="11.28515625" bestFit="1" customWidth="1"/>
    <col min="256" max="256" width="12.28515625" bestFit="1" customWidth="1"/>
    <col min="257" max="257" width="11.28515625" bestFit="1" customWidth="1"/>
    <col min="258" max="258" width="12.28515625" bestFit="1" customWidth="1"/>
    <col min="259" max="259" width="11.28515625" bestFit="1" customWidth="1"/>
    <col min="260" max="260" width="12.28515625" bestFit="1" customWidth="1"/>
    <col min="261" max="261" width="11.28515625" bestFit="1" customWidth="1"/>
    <col min="262" max="262" width="12.28515625" bestFit="1" customWidth="1"/>
    <col min="263" max="263" width="11.28515625" bestFit="1" customWidth="1"/>
    <col min="264" max="264" width="12.28515625" bestFit="1" customWidth="1"/>
    <col min="265" max="265" width="11.28515625" bestFit="1" customWidth="1"/>
    <col min="266" max="266" width="12.28515625" bestFit="1" customWidth="1"/>
    <col min="267" max="267" width="11.28515625" bestFit="1" customWidth="1"/>
    <col min="268" max="268" width="12.28515625" bestFit="1" customWidth="1"/>
    <col min="269" max="269" width="11.28515625" bestFit="1" customWidth="1"/>
    <col min="270" max="270" width="12.28515625" bestFit="1" customWidth="1"/>
    <col min="271" max="271" width="11.28515625" bestFit="1" customWidth="1"/>
    <col min="272" max="272" width="12.28515625" bestFit="1" customWidth="1"/>
    <col min="273" max="273" width="11.28515625" bestFit="1" customWidth="1"/>
    <col min="274" max="274" width="12.28515625" bestFit="1" customWidth="1"/>
    <col min="275" max="275" width="11.28515625" bestFit="1" customWidth="1"/>
    <col min="276" max="276" width="12.28515625" bestFit="1" customWidth="1"/>
    <col min="277" max="277" width="11.28515625" bestFit="1" customWidth="1"/>
    <col min="278" max="278" width="12.28515625" bestFit="1" customWidth="1"/>
    <col min="279" max="279" width="11.28515625" bestFit="1" customWidth="1"/>
    <col min="280" max="280" width="12.28515625" bestFit="1" customWidth="1"/>
    <col min="281" max="281" width="11.28515625" bestFit="1" customWidth="1"/>
    <col min="282" max="282" width="12.28515625" bestFit="1" customWidth="1"/>
    <col min="283" max="283" width="11.28515625" bestFit="1" customWidth="1"/>
    <col min="284" max="284" width="12.28515625" bestFit="1" customWidth="1"/>
    <col min="285" max="285" width="11.28515625" bestFit="1" customWidth="1"/>
    <col min="286" max="286" width="12.28515625" bestFit="1" customWidth="1"/>
    <col min="287" max="287" width="11.28515625" bestFit="1" customWidth="1"/>
    <col min="288" max="288" width="12.28515625" bestFit="1" customWidth="1"/>
    <col min="289" max="289" width="11.28515625" bestFit="1" customWidth="1"/>
    <col min="290" max="290" width="12.28515625" bestFit="1" customWidth="1"/>
    <col min="291" max="291" width="11.28515625" bestFit="1" customWidth="1"/>
    <col min="292" max="292" width="12.28515625" bestFit="1" customWidth="1"/>
    <col min="293" max="293" width="11.28515625" bestFit="1" customWidth="1"/>
    <col min="294" max="294" width="12.28515625" bestFit="1" customWidth="1"/>
    <col min="295" max="295" width="11.28515625" bestFit="1" customWidth="1"/>
    <col min="296" max="296" width="12.28515625" bestFit="1" customWidth="1"/>
    <col min="297" max="297" width="11.28515625" bestFit="1" customWidth="1"/>
    <col min="298" max="298" width="12.28515625" bestFit="1" customWidth="1"/>
    <col min="299" max="299" width="11.28515625" bestFit="1" customWidth="1"/>
    <col min="300" max="300" width="12.28515625" bestFit="1" customWidth="1"/>
    <col min="301" max="301" width="11.28515625" bestFit="1" customWidth="1"/>
    <col min="302" max="302" width="12.28515625" bestFit="1" customWidth="1"/>
    <col min="303" max="303" width="11.28515625" bestFit="1" customWidth="1"/>
    <col min="304" max="304" width="12.28515625" bestFit="1" customWidth="1"/>
    <col min="305" max="305" width="11.28515625" bestFit="1" customWidth="1"/>
    <col min="306" max="306" width="12.28515625" bestFit="1" customWidth="1"/>
    <col min="307" max="307" width="11.28515625" bestFit="1" customWidth="1"/>
    <col min="308" max="308" width="12.28515625" bestFit="1" customWidth="1"/>
    <col min="309" max="309" width="11.28515625" bestFit="1" customWidth="1"/>
    <col min="310" max="310" width="12.28515625" bestFit="1" customWidth="1"/>
    <col min="311" max="311" width="11.28515625" bestFit="1" customWidth="1"/>
    <col min="312" max="312" width="12.28515625" bestFit="1" customWidth="1"/>
    <col min="313" max="313" width="11.28515625" bestFit="1" customWidth="1"/>
    <col min="314" max="314" width="12.28515625" bestFit="1" customWidth="1"/>
    <col min="315" max="315" width="11.28515625" bestFit="1" customWidth="1"/>
    <col min="316" max="316" width="12.28515625" bestFit="1" customWidth="1"/>
    <col min="317" max="317" width="11.28515625" bestFit="1" customWidth="1"/>
    <col min="318" max="318" width="12.28515625" bestFit="1" customWidth="1"/>
    <col min="319" max="319" width="11.28515625" bestFit="1" customWidth="1"/>
    <col min="320" max="320" width="12.28515625" bestFit="1" customWidth="1"/>
    <col min="321" max="321" width="11.28515625" bestFit="1" customWidth="1"/>
    <col min="322" max="322" width="12.28515625" bestFit="1" customWidth="1"/>
    <col min="323" max="323" width="11.28515625" bestFit="1" customWidth="1"/>
    <col min="324" max="324" width="12.28515625" bestFit="1" customWidth="1"/>
    <col min="325" max="325" width="11.28515625" bestFit="1" customWidth="1"/>
    <col min="326" max="326" width="12.28515625" bestFit="1" customWidth="1"/>
    <col min="327" max="327" width="11.28515625" bestFit="1" customWidth="1"/>
    <col min="328" max="328" width="12.28515625" bestFit="1" customWidth="1"/>
    <col min="329" max="329" width="11.28515625" bestFit="1" customWidth="1"/>
    <col min="330" max="330" width="12.28515625" bestFit="1" customWidth="1"/>
    <col min="331" max="331" width="11.28515625" bestFit="1" customWidth="1"/>
    <col min="332" max="332" width="12.28515625" bestFit="1" customWidth="1"/>
    <col min="333" max="333" width="11.28515625" bestFit="1" customWidth="1"/>
    <col min="334" max="334" width="12.28515625" bestFit="1" customWidth="1"/>
    <col min="335" max="335" width="11.28515625" bestFit="1" customWidth="1"/>
    <col min="336" max="336" width="12.28515625" bestFit="1" customWidth="1"/>
    <col min="337" max="337" width="11.28515625" bestFit="1" customWidth="1"/>
    <col min="338" max="338" width="12.28515625" bestFit="1" customWidth="1"/>
    <col min="339" max="339" width="11.28515625" bestFit="1" customWidth="1"/>
    <col min="340" max="340" width="12.28515625" bestFit="1" customWidth="1"/>
    <col min="341" max="341" width="11.28515625" bestFit="1" customWidth="1"/>
    <col min="342" max="342" width="12.28515625" bestFit="1" customWidth="1"/>
    <col min="343" max="343" width="11.28515625" bestFit="1" customWidth="1"/>
    <col min="344" max="344" width="12.28515625" bestFit="1" customWidth="1"/>
    <col min="345" max="345" width="11.28515625" bestFit="1" customWidth="1"/>
    <col min="346" max="346" width="12.28515625" bestFit="1" customWidth="1"/>
    <col min="347" max="347" width="11.28515625" bestFit="1" customWidth="1"/>
    <col min="348" max="348" width="12.28515625" bestFit="1" customWidth="1"/>
    <col min="349" max="349" width="11.28515625" bestFit="1" customWidth="1"/>
    <col min="350" max="350" width="12.28515625" bestFit="1" customWidth="1"/>
    <col min="351" max="351" width="11.28515625" bestFit="1" customWidth="1"/>
    <col min="352" max="352" width="12.28515625" bestFit="1" customWidth="1"/>
    <col min="353" max="353" width="11.28515625" bestFit="1" customWidth="1"/>
    <col min="354" max="354" width="12.28515625" bestFit="1" customWidth="1"/>
    <col min="355" max="355" width="11.28515625" bestFit="1" customWidth="1"/>
    <col min="356" max="356" width="12.28515625" bestFit="1" customWidth="1"/>
    <col min="357" max="357" width="11.28515625" bestFit="1" customWidth="1"/>
    <col min="358" max="358" width="12.28515625" bestFit="1" customWidth="1"/>
    <col min="359" max="359" width="10" bestFit="1" customWidth="1"/>
    <col min="360" max="360" width="12.28515625" bestFit="1" customWidth="1"/>
    <col min="361" max="361" width="11.28515625" bestFit="1" customWidth="1"/>
    <col min="362" max="362" width="12.28515625" bestFit="1" customWidth="1"/>
    <col min="363" max="363" width="11.28515625" bestFit="1" customWidth="1"/>
    <col min="364" max="364" width="12.28515625" bestFit="1" customWidth="1"/>
    <col min="365" max="365" width="11.28515625" bestFit="1" customWidth="1"/>
    <col min="366" max="366" width="12.28515625" bestFit="1" customWidth="1"/>
    <col min="367" max="367" width="11.28515625" bestFit="1" customWidth="1"/>
    <col min="368" max="368" width="12.28515625" bestFit="1" customWidth="1"/>
    <col min="369" max="369" width="10" bestFit="1" customWidth="1"/>
    <col min="370" max="370" width="12.28515625" bestFit="1" customWidth="1"/>
    <col min="371" max="371" width="11.28515625" bestFit="1" customWidth="1"/>
    <col min="372" max="372" width="12.28515625" bestFit="1" customWidth="1"/>
    <col min="373" max="373" width="11.28515625" bestFit="1" customWidth="1"/>
    <col min="374" max="374" width="12.28515625" bestFit="1" customWidth="1"/>
    <col min="375" max="375" width="11.28515625" bestFit="1" customWidth="1"/>
    <col min="376" max="376" width="12.28515625" bestFit="1" customWidth="1"/>
    <col min="377" max="377" width="11.28515625" bestFit="1" customWidth="1"/>
    <col min="378" max="378" width="12.28515625" bestFit="1" customWidth="1"/>
    <col min="379" max="379" width="10" bestFit="1" customWidth="1"/>
    <col min="380" max="380" width="12.28515625" bestFit="1" customWidth="1"/>
    <col min="381" max="381" width="11.28515625" bestFit="1" customWidth="1"/>
    <col min="382" max="382" width="12.28515625" bestFit="1" customWidth="1"/>
    <col min="383" max="383" width="11.28515625" bestFit="1" customWidth="1"/>
    <col min="384" max="384" width="12.28515625" bestFit="1" customWidth="1"/>
    <col min="385" max="385" width="10" bestFit="1" customWidth="1"/>
    <col min="386" max="386" width="12.28515625" bestFit="1" customWidth="1"/>
    <col min="387" max="387" width="11.28515625" bestFit="1" customWidth="1"/>
    <col min="388" max="388" width="12.28515625" bestFit="1" customWidth="1"/>
    <col min="389" max="389" width="11.28515625" bestFit="1" customWidth="1"/>
    <col min="390" max="390" width="12.28515625" bestFit="1" customWidth="1"/>
    <col min="391" max="391" width="11.28515625" bestFit="1" customWidth="1"/>
    <col min="392" max="392" width="12.28515625" bestFit="1" customWidth="1"/>
    <col min="393" max="393" width="11.28515625" bestFit="1" customWidth="1"/>
    <col min="394" max="394" width="12.28515625" bestFit="1" customWidth="1"/>
    <col min="395" max="395" width="10" bestFit="1" customWidth="1"/>
    <col min="396" max="396" width="12.28515625" bestFit="1" customWidth="1"/>
    <col min="397" max="397" width="11.28515625" bestFit="1" customWidth="1"/>
    <col min="398" max="398" width="12.28515625" bestFit="1" customWidth="1"/>
    <col min="399" max="399" width="10" bestFit="1" customWidth="1"/>
    <col min="400" max="400" width="12.28515625" bestFit="1" customWidth="1"/>
    <col min="401" max="401" width="11.28515625" bestFit="1" customWidth="1"/>
    <col min="402" max="402" width="12.28515625" bestFit="1" customWidth="1"/>
    <col min="403" max="403" width="11.28515625" bestFit="1" customWidth="1"/>
    <col min="404" max="404" width="12.28515625" bestFit="1" customWidth="1"/>
    <col min="405" max="405" width="10" bestFit="1" customWidth="1"/>
    <col min="406" max="406" width="12.28515625" bestFit="1" customWidth="1"/>
    <col min="407" max="407" width="10" bestFit="1" customWidth="1"/>
    <col min="408" max="408" width="12.28515625" bestFit="1" customWidth="1"/>
    <col min="409" max="409" width="11.28515625" bestFit="1" customWidth="1"/>
    <col min="410" max="410" width="12.28515625" bestFit="1" customWidth="1"/>
    <col min="411" max="411" width="10" bestFit="1" customWidth="1"/>
    <col min="412" max="412" width="12.28515625" bestFit="1" customWidth="1"/>
    <col min="413" max="413" width="11.28515625" bestFit="1" customWidth="1"/>
    <col min="414" max="414" width="12.28515625" bestFit="1" customWidth="1"/>
    <col min="415" max="415" width="10" bestFit="1" customWidth="1"/>
    <col min="416" max="416" width="12.28515625" bestFit="1" customWidth="1"/>
    <col min="417" max="417" width="10" bestFit="1" customWidth="1"/>
    <col min="418" max="418" width="12.28515625" bestFit="1" customWidth="1"/>
    <col min="419" max="419" width="10" bestFit="1" customWidth="1"/>
    <col min="420" max="420" width="12.28515625" bestFit="1" customWidth="1"/>
    <col min="421" max="421" width="10" bestFit="1" customWidth="1"/>
    <col min="422" max="422" width="12" bestFit="1" customWidth="1"/>
    <col min="423" max="423" width="10" bestFit="1" customWidth="1"/>
    <col min="424" max="424" width="12" bestFit="1" customWidth="1"/>
    <col min="425" max="425" width="10" bestFit="1" customWidth="1"/>
    <col min="426" max="426" width="12.28515625" bestFit="1" customWidth="1"/>
    <col min="427" max="427" width="10" bestFit="1" customWidth="1"/>
    <col min="428" max="428" width="12.28515625" bestFit="1" customWidth="1"/>
    <col min="429" max="429" width="10" bestFit="1" customWidth="1"/>
    <col min="430" max="430" width="12.28515625" bestFit="1" customWidth="1"/>
    <col min="431" max="431" width="10" bestFit="1" customWidth="1"/>
    <col min="432" max="432" width="12.28515625" bestFit="1" customWidth="1"/>
    <col min="433" max="433" width="10" bestFit="1" customWidth="1"/>
    <col min="434" max="434" width="12.28515625" bestFit="1" customWidth="1"/>
    <col min="435" max="435" width="10" bestFit="1" customWidth="1"/>
    <col min="436" max="436" width="12" bestFit="1" customWidth="1"/>
    <col min="437" max="437" width="10" bestFit="1" customWidth="1"/>
    <col min="438" max="438" width="12" bestFit="1" customWidth="1"/>
    <col min="439" max="439" width="10" bestFit="1" customWidth="1"/>
    <col min="440" max="440" width="12" bestFit="1" customWidth="1"/>
    <col min="441" max="441" width="10" bestFit="1" customWidth="1"/>
    <col min="442" max="442" width="12.28515625" bestFit="1" customWidth="1"/>
    <col min="443" max="443" width="10" bestFit="1" customWidth="1"/>
    <col min="444" max="444" width="12" bestFit="1" customWidth="1"/>
    <col min="445" max="445" width="10" bestFit="1" customWidth="1"/>
    <col min="446" max="446" width="12.28515625" bestFit="1" customWidth="1"/>
    <col min="447" max="447" width="10" bestFit="1" customWidth="1"/>
    <col min="448" max="448" width="12.28515625" bestFit="1" customWidth="1"/>
    <col min="449" max="449" width="10" bestFit="1" customWidth="1"/>
    <col min="450" max="450" width="12" bestFit="1" customWidth="1"/>
    <col min="451" max="451" width="10" bestFit="1" customWidth="1"/>
    <col min="452" max="452" width="12" bestFit="1" customWidth="1"/>
    <col min="453" max="453" width="10" bestFit="1" customWidth="1"/>
    <col min="454" max="454" width="12.28515625" bestFit="1" customWidth="1"/>
    <col min="455" max="455" width="10" bestFit="1" customWidth="1"/>
    <col min="456" max="456" width="12.28515625" bestFit="1" customWidth="1"/>
    <col min="457" max="457" width="10" bestFit="1" customWidth="1"/>
    <col min="458" max="458" width="12" bestFit="1" customWidth="1"/>
    <col min="459" max="459" width="10" bestFit="1" customWidth="1"/>
    <col min="460" max="460" width="12" bestFit="1" customWidth="1"/>
    <col min="461" max="461" width="10" bestFit="1" customWidth="1"/>
    <col min="462" max="462" width="12.28515625" bestFit="1" customWidth="1"/>
    <col min="463" max="463" width="10" bestFit="1" customWidth="1"/>
    <col min="464" max="464" width="12.28515625" bestFit="1" customWidth="1"/>
    <col min="465" max="465" width="11.28515625" bestFit="1" customWidth="1"/>
    <col min="466" max="466" width="12.28515625" bestFit="1" customWidth="1"/>
    <col min="467" max="467" width="10" bestFit="1" customWidth="1"/>
    <col min="468" max="468" width="12.28515625" bestFit="1" customWidth="1"/>
    <col min="469" max="469" width="10" bestFit="1" customWidth="1"/>
    <col min="470" max="470" width="12" bestFit="1" customWidth="1"/>
    <col min="471" max="471" width="10" bestFit="1" customWidth="1"/>
    <col min="472" max="472" width="12.28515625" bestFit="1" customWidth="1"/>
    <col min="473" max="473" width="10" bestFit="1" customWidth="1"/>
    <col min="474" max="474" width="12" bestFit="1" customWidth="1"/>
    <col min="475" max="475" width="10" bestFit="1" customWidth="1"/>
    <col min="476" max="476" width="12" bestFit="1" customWidth="1"/>
    <col min="477" max="477" width="10" bestFit="1" customWidth="1"/>
    <col min="478" max="478" width="12" bestFit="1" customWidth="1"/>
    <col min="479" max="479" width="10" bestFit="1" customWidth="1"/>
    <col min="480" max="480" width="12" bestFit="1" customWidth="1"/>
    <col min="481" max="481" width="10" bestFit="1" customWidth="1"/>
    <col min="482" max="482" width="12" bestFit="1" customWidth="1"/>
    <col min="483" max="483" width="10" bestFit="1" customWidth="1"/>
    <col min="484" max="484" width="12.28515625" bestFit="1" customWidth="1"/>
    <col min="485" max="485" width="10" bestFit="1" customWidth="1"/>
    <col min="486" max="486" width="12" bestFit="1" customWidth="1"/>
    <col min="487" max="487" width="10" bestFit="1" customWidth="1"/>
    <col min="488" max="488" width="12" bestFit="1" customWidth="1"/>
    <col min="489" max="489" width="10" bestFit="1" customWidth="1"/>
    <col min="490" max="490" width="12" bestFit="1" customWidth="1"/>
    <col min="491" max="491" width="10" bestFit="1" customWidth="1"/>
    <col min="492" max="492" width="12" bestFit="1" customWidth="1"/>
    <col min="493" max="493" width="10" bestFit="1" customWidth="1"/>
    <col min="494" max="494" width="12" bestFit="1" customWidth="1"/>
    <col min="495" max="495" width="10" bestFit="1" customWidth="1"/>
    <col min="496" max="496" width="12" bestFit="1" customWidth="1"/>
    <col min="497" max="497" width="10" bestFit="1" customWidth="1"/>
    <col min="498" max="498" width="12" bestFit="1" customWidth="1"/>
    <col min="499" max="499" width="10" bestFit="1" customWidth="1"/>
    <col min="500" max="500" width="12" bestFit="1" customWidth="1"/>
    <col min="501" max="501" width="10" bestFit="1" customWidth="1"/>
    <col min="502" max="502" width="12" bestFit="1" customWidth="1"/>
    <col min="503" max="503" width="10" bestFit="1" customWidth="1"/>
    <col min="504" max="504" width="12" bestFit="1" customWidth="1"/>
    <col min="505" max="505" width="10" bestFit="1" customWidth="1"/>
    <col min="506" max="506" width="12" bestFit="1" customWidth="1"/>
    <col min="507" max="507" width="10" bestFit="1" customWidth="1"/>
    <col min="508" max="508" width="12" bestFit="1" customWidth="1"/>
    <col min="509" max="509" width="10" bestFit="1" customWidth="1"/>
    <col min="510" max="510" width="12" bestFit="1" customWidth="1"/>
    <col min="511" max="511" width="10" bestFit="1" customWidth="1"/>
    <col min="512" max="512" width="12" bestFit="1" customWidth="1"/>
    <col min="513" max="513" width="10" bestFit="1" customWidth="1"/>
    <col min="514" max="514" width="12" bestFit="1" customWidth="1"/>
    <col min="515" max="515" width="10" bestFit="1" customWidth="1"/>
    <col min="516" max="516" width="12" bestFit="1" customWidth="1"/>
    <col min="517" max="517" width="10" bestFit="1" customWidth="1"/>
    <col min="518" max="518" width="12" bestFit="1" customWidth="1"/>
    <col min="519" max="519" width="10" bestFit="1" customWidth="1"/>
    <col min="520" max="520" width="12" bestFit="1" customWidth="1"/>
    <col min="521" max="521" width="10" bestFit="1" customWidth="1"/>
    <col min="522" max="522" width="12" bestFit="1" customWidth="1"/>
    <col min="523" max="523" width="10" bestFit="1" customWidth="1"/>
    <col min="524" max="524" width="12" bestFit="1" customWidth="1"/>
    <col min="525" max="525" width="10" bestFit="1" customWidth="1"/>
    <col min="526" max="526" width="12" bestFit="1" customWidth="1"/>
    <col min="527" max="527" width="10" bestFit="1" customWidth="1"/>
    <col min="528" max="528" width="12" bestFit="1" customWidth="1"/>
    <col min="529" max="529" width="10" bestFit="1" customWidth="1"/>
    <col min="530" max="530" width="12" bestFit="1" customWidth="1"/>
    <col min="531" max="531" width="10" bestFit="1" customWidth="1"/>
    <col min="532" max="532" width="12" bestFit="1" customWidth="1"/>
    <col min="533" max="533" width="10" bestFit="1" customWidth="1"/>
    <col min="534" max="534" width="12" bestFit="1" customWidth="1"/>
    <col min="535" max="535" width="10" bestFit="1" customWidth="1"/>
    <col min="536" max="536" width="12" bestFit="1" customWidth="1"/>
    <col min="537" max="537" width="10" bestFit="1" customWidth="1"/>
    <col min="538" max="538" width="12" bestFit="1" customWidth="1"/>
    <col min="539" max="539" width="10" bestFit="1" customWidth="1"/>
    <col min="540" max="540" width="12" bestFit="1" customWidth="1"/>
    <col min="541" max="541" width="10" bestFit="1" customWidth="1"/>
    <col min="542" max="542" width="12" bestFit="1" customWidth="1"/>
    <col min="543" max="543" width="10" bestFit="1" customWidth="1"/>
    <col min="544" max="544" width="12" bestFit="1" customWidth="1"/>
    <col min="545" max="545" width="10" bestFit="1" customWidth="1"/>
    <col min="546" max="546" width="12" bestFit="1" customWidth="1"/>
    <col min="547" max="547" width="10" bestFit="1" customWidth="1"/>
    <col min="548" max="548" width="12" bestFit="1" customWidth="1"/>
    <col min="549" max="549" width="10" bestFit="1" customWidth="1"/>
    <col min="550" max="550" width="12" bestFit="1" customWidth="1"/>
    <col min="551" max="551" width="10" bestFit="1" customWidth="1"/>
    <col min="552" max="552" width="12" bestFit="1" customWidth="1"/>
    <col min="553" max="553" width="10" bestFit="1" customWidth="1"/>
    <col min="554" max="554" width="12" bestFit="1" customWidth="1"/>
    <col min="555" max="555" width="10" bestFit="1" customWidth="1"/>
    <col min="556" max="556" width="12" bestFit="1" customWidth="1"/>
    <col min="557" max="557" width="10" bestFit="1" customWidth="1"/>
    <col min="558" max="558" width="12" bestFit="1" customWidth="1"/>
    <col min="559" max="559" width="10" bestFit="1" customWidth="1"/>
    <col min="560" max="560" width="12" bestFit="1" customWidth="1"/>
    <col min="561" max="561" width="10" bestFit="1" customWidth="1"/>
    <col min="562" max="562" width="12" bestFit="1" customWidth="1"/>
    <col min="563" max="563" width="10" bestFit="1" customWidth="1"/>
    <col min="564" max="564" width="12" bestFit="1" customWidth="1"/>
    <col min="565" max="565" width="10" bestFit="1" customWidth="1"/>
    <col min="566" max="566" width="12" bestFit="1" customWidth="1"/>
    <col min="567" max="567" width="10" bestFit="1" customWidth="1"/>
    <col min="568" max="568" width="12" bestFit="1" customWidth="1"/>
    <col min="569" max="569" width="10" bestFit="1" customWidth="1"/>
    <col min="570" max="570" width="12" bestFit="1" customWidth="1"/>
    <col min="571" max="571" width="10" bestFit="1" customWidth="1"/>
    <col min="572" max="572" width="12" bestFit="1" customWidth="1"/>
    <col min="573" max="573" width="10" bestFit="1" customWidth="1"/>
    <col min="574" max="574" width="12" bestFit="1" customWidth="1"/>
    <col min="575" max="575" width="10" bestFit="1" customWidth="1"/>
    <col min="576" max="576" width="12" bestFit="1" customWidth="1"/>
    <col min="577" max="577" width="10" bestFit="1" customWidth="1"/>
    <col min="578" max="578" width="12.5703125" bestFit="1" customWidth="1"/>
    <col min="579" max="579" width="11.5703125" bestFit="1" customWidth="1"/>
    <col min="580" max="580" width="12.5703125" bestFit="1" customWidth="1"/>
    <col min="581" max="581" width="11.5703125" bestFit="1" customWidth="1"/>
    <col min="582" max="582" width="12.5703125" bestFit="1" customWidth="1"/>
    <col min="583" max="583" width="11.5703125" bestFit="1" customWidth="1"/>
    <col min="584" max="584" width="12.5703125" bestFit="1" customWidth="1"/>
    <col min="585" max="585" width="11.5703125" bestFit="1" customWidth="1"/>
    <col min="586" max="586" width="12.5703125" bestFit="1" customWidth="1"/>
    <col min="587" max="587" width="11.5703125" bestFit="1" customWidth="1"/>
    <col min="588" max="588" width="12.5703125" bestFit="1" customWidth="1"/>
    <col min="589" max="589" width="11.5703125" bestFit="1" customWidth="1"/>
    <col min="590" max="590" width="12.5703125" bestFit="1" customWidth="1"/>
    <col min="591" max="591" width="11.5703125" bestFit="1" customWidth="1"/>
    <col min="592" max="592" width="12.5703125" bestFit="1" customWidth="1"/>
    <col min="593" max="593" width="11.5703125" bestFit="1" customWidth="1"/>
    <col min="594" max="594" width="12.5703125" bestFit="1" customWidth="1"/>
    <col min="595" max="595" width="11.5703125" bestFit="1" customWidth="1"/>
    <col min="596" max="596" width="12.5703125" bestFit="1" customWidth="1"/>
    <col min="597" max="597" width="11.5703125" bestFit="1" customWidth="1"/>
    <col min="598" max="598" width="12.5703125" bestFit="1" customWidth="1"/>
    <col min="599" max="599" width="11.5703125" bestFit="1" customWidth="1"/>
    <col min="600" max="600" width="12.5703125" bestFit="1" customWidth="1"/>
    <col min="601" max="601" width="11.5703125" bestFit="1" customWidth="1"/>
    <col min="602" max="602" width="12.5703125" bestFit="1" customWidth="1"/>
    <col min="603" max="603" width="11.5703125" bestFit="1" customWidth="1"/>
    <col min="604" max="604" width="12.5703125" bestFit="1" customWidth="1"/>
    <col min="605" max="605" width="11.5703125" bestFit="1" customWidth="1"/>
    <col min="606" max="606" width="12.5703125" bestFit="1" customWidth="1"/>
    <col min="607" max="607" width="11.5703125" bestFit="1" customWidth="1"/>
    <col min="608" max="608" width="12.5703125" bestFit="1" customWidth="1"/>
    <col min="609" max="609" width="11.5703125" bestFit="1" customWidth="1"/>
    <col min="610" max="610" width="12.5703125" bestFit="1" customWidth="1"/>
    <col min="611" max="611" width="11.5703125" bestFit="1" customWidth="1"/>
    <col min="612" max="612" width="12.5703125" bestFit="1" customWidth="1"/>
    <col min="613" max="613" width="11.5703125" bestFit="1" customWidth="1"/>
    <col min="614" max="614" width="12.5703125" bestFit="1" customWidth="1"/>
    <col min="615" max="615" width="11.5703125" bestFit="1" customWidth="1"/>
    <col min="616" max="616" width="12.5703125" bestFit="1" customWidth="1"/>
    <col min="617" max="617" width="11.5703125" bestFit="1" customWidth="1"/>
    <col min="618" max="618" width="12.5703125" bestFit="1" customWidth="1"/>
    <col min="619" max="619" width="11.5703125" bestFit="1" customWidth="1"/>
    <col min="620" max="620" width="12.5703125" bestFit="1" customWidth="1"/>
    <col min="621" max="621" width="11.5703125" bestFit="1" customWidth="1"/>
    <col min="622" max="622" width="12.5703125" bestFit="1" customWidth="1"/>
    <col min="623" max="623" width="11.5703125" bestFit="1" customWidth="1"/>
    <col min="624" max="624" width="12.5703125" bestFit="1" customWidth="1"/>
    <col min="625" max="625" width="11.5703125" bestFit="1" customWidth="1"/>
    <col min="626" max="626" width="12.5703125" bestFit="1" customWidth="1"/>
    <col min="627" max="627" width="11.5703125" bestFit="1" customWidth="1"/>
    <col min="628" max="628" width="12.5703125" bestFit="1" customWidth="1"/>
    <col min="629" max="629" width="11.5703125" bestFit="1" customWidth="1"/>
    <col min="630" max="630" width="12.5703125" bestFit="1" customWidth="1"/>
    <col min="631" max="631" width="11.5703125" bestFit="1" customWidth="1"/>
    <col min="632" max="632" width="12.5703125" bestFit="1" customWidth="1"/>
    <col min="633" max="633" width="11.5703125" bestFit="1" customWidth="1"/>
    <col min="634" max="634" width="12.5703125" bestFit="1" customWidth="1"/>
    <col min="635" max="635" width="11.5703125" bestFit="1" customWidth="1"/>
    <col min="636" max="636" width="12.5703125" bestFit="1" customWidth="1"/>
    <col min="637" max="637" width="11.5703125" bestFit="1" customWidth="1"/>
    <col min="638" max="638" width="12.5703125" bestFit="1" customWidth="1"/>
    <col min="639" max="639" width="11.5703125" bestFit="1" customWidth="1"/>
    <col min="640" max="640" width="12.5703125" bestFit="1" customWidth="1"/>
    <col min="641" max="641" width="11.5703125" bestFit="1" customWidth="1"/>
    <col min="642" max="642" width="12.5703125" bestFit="1" customWidth="1"/>
    <col min="643" max="643" width="11.5703125" bestFit="1" customWidth="1"/>
    <col min="644" max="644" width="12.5703125" bestFit="1" customWidth="1"/>
    <col min="645" max="645" width="11.5703125" bestFit="1" customWidth="1"/>
    <col min="646" max="646" width="12.5703125" bestFit="1" customWidth="1"/>
    <col min="647" max="647" width="11.5703125" bestFit="1" customWidth="1"/>
    <col min="648" max="648" width="12.5703125" bestFit="1" customWidth="1"/>
    <col min="649" max="649" width="11.5703125" bestFit="1" customWidth="1"/>
    <col min="650" max="650" width="17" bestFit="1" customWidth="1"/>
    <col min="651" max="651" width="15" bestFit="1" customWidth="1"/>
  </cols>
  <sheetData>
    <row r="1" spans="1:36" ht="15.75" thickBot="1" x14ac:dyDescent="0.3">
      <c r="A1" s="7" t="s">
        <v>4</v>
      </c>
      <c r="B1" s="9" t="s">
        <v>59</v>
      </c>
    </row>
    <row r="2" spans="1:36" ht="19.5" thickBot="1" x14ac:dyDescent="0.35">
      <c r="A2" s="20" t="s">
        <v>46</v>
      </c>
      <c r="B2" s="21"/>
      <c r="C2" s="21"/>
      <c r="D2" s="21"/>
      <c r="E2" s="21"/>
      <c r="F2" s="21"/>
      <c r="G2" s="21"/>
      <c r="H2" s="21"/>
      <c r="I2" s="21"/>
      <c r="J2" s="21"/>
      <c r="K2" s="21"/>
      <c r="L2" s="21"/>
      <c r="M2" s="21"/>
      <c r="N2" s="22"/>
      <c r="AJ2" t="s">
        <v>55</v>
      </c>
    </row>
    <row r="3" spans="1:36" ht="15.75" thickBot="1" x14ac:dyDescent="0.3">
      <c r="A3" s="23" t="s">
        <v>44</v>
      </c>
      <c r="B3" s="23" t="s">
        <v>41</v>
      </c>
      <c r="C3" s="24"/>
      <c r="D3" s="25"/>
      <c r="E3" s="25"/>
      <c r="F3" s="25"/>
      <c r="G3" s="25"/>
      <c r="H3" s="25"/>
      <c r="I3" s="25"/>
      <c r="J3" s="25"/>
      <c r="K3" s="25"/>
      <c r="L3" s="25"/>
      <c r="M3" s="25"/>
      <c r="N3" s="26"/>
    </row>
    <row r="4" spans="1:36" ht="15.75" thickBot="1" x14ac:dyDescent="0.3">
      <c r="A4" s="27" t="s">
        <v>45</v>
      </c>
      <c r="B4" s="28">
        <v>2012</v>
      </c>
      <c r="C4" s="29">
        <v>2013</v>
      </c>
      <c r="D4" s="29">
        <v>2014</v>
      </c>
      <c r="E4" s="29">
        <v>2015</v>
      </c>
      <c r="F4" s="29">
        <v>2016</v>
      </c>
      <c r="G4" s="29">
        <v>2017</v>
      </c>
      <c r="H4" s="29">
        <v>2018</v>
      </c>
      <c r="I4" s="29">
        <v>2019</v>
      </c>
      <c r="J4" s="29">
        <v>2020</v>
      </c>
      <c r="K4" s="29">
        <v>2021</v>
      </c>
      <c r="L4" s="29">
        <v>2022</v>
      </c>
      <c r="M4" s="30">
        <v>2023</v>
      </c>
      <c r="N4" s="27" t="s">
        <v>40</v>
      </c>
    </row>
    <row r="5" spans="1:36" ht="15.75" thickBot="1" x14ac:dyDescent="0.3">
      <c r="A5" s="16" t="s">
        <v>17</v>
      </c>
      <c r="B5" s="18">
        <v>1554060692.8400002</v>
      </c>
      <c r="C5" s="14">
        <v>1455983738.5</v>
      </c>
      <c r="D5" s="14">
        <v>1375727437.4300001</v>
      </c>
      <c r="E5" s="14">
        <v>1399039074.9299998</v>
      </c>
      <c r="F5" s="14">
        <v>1558807001.6500001</v>
      </c>
      <c r="G5" s="14">
        <v>1556849117.54</v>
      </c>
      <c r="H5" s="14">
        <v>1424818589.3600001</v>
      </c>
      <c r="I5" s="14">
        <v>1458739710.99</v>
      </c>
      <c r="J5" s="14">
        <v>1251656781.54</v>
      </c>
      <c r="K5" s="14">
        <v>1377022936.0999999</v>
      </c>
      <c r="L5" s="14">
        <v>1495748375.01</v>
      </c>
      <c r="M5" s="14">
        <v>1410238352.99</v>
      </c>
      <c r="N5" s="15">
        <v>17318691808.880001</v>
      </c>
    </row>
    <row r="7" spans="1:36" ht="15.75" thickBot="1" x14ac:dyDescent="0.3">
      <c r="A7" s="7" t="s">
        <v>4</v>
      </c>
      <c r="B7" s="9" t="s">
        <v>59</v>
      </c>
    </row>
    <row r="8" spans="1:36" ht="19.5" thickBot="1" x14ac:dyDescent="0.35">
      <c r="A8" s="20" t="s">
        <v>48</v>
      </c>
      <c r="B8" s="21"/>
      <c r="C8" s="21"/>
      <c r="D8" s="21"/>
      <c r="E8" s="21"/>
      <c r="F8" s="21"/>
      <c r="G8" s="21"/>
      <c r="H8" s="21"/>
      <c r="I8" s="21"/>
      <c r="J8" s="21"/>
      <c r="K8" s="21"/>
      <c r="L8" s="21"/>
      <c r="M8" s="21"/>
      <c r="N8" s="22"/>
    </row>
    <row r="9" spans="1:36" ht="15.75" thickBot="1" x14ac:dyDescent="0.3">
      <c r="A9" s="23" t="s">
        <v>44</v>
      </c>
      <c r="B9" s="23" t="s">
        <v>41</v>
      </c>
      <c r="C9" s="24"/>
      <c r="D9" s="25"/>
      <c r="E9" s="25"/>
      <c r="F9" s="25"/>
      <c r="G9" s="25"/>
      <c r="H9" s="25"/>
      <c r="I9" s="25"/>
      <c r="J9" s="25"/>
      <c r="K9" s="25"/>
      <c r="L9" s="25"/>
      <c r="M9" s="25"/>
      <c r="N9" s="26"/>
    </row>
    <row r="10" spans="1:36" ht="15.75" thickBot="1" x14ac:dyDescent="0.3">
      <c r="A10" s="27" t="s">
        <v>45</v>
      </c>
      <c r="B10" s="28">
        <v>2012</v>
      </c>
      <c r="C10" s="29">
        <v>2013</v>
      </c>
      <c r="D10" s="29">
        <v>2014</v>
      </c>
      <c r="E10" s="29">
        <v>2015</v>
      </c>
      <c r="F10" s="29">
        <v>2016</v>
      </c>
      <c r="G10" s="29">
        <v>2017</v>
      </c>
      <c r="H10" s="29">
        <v>2018</v>
      </c>
      <c r="I10" s="29">
        <v>2019</v>
      </c>
      <c r="J10" s="29">
        <v>2020</v>
      </c>
      <c r="K10" s="29">
        <v>2021</v>
      </c>
      <c r="L10" s="29">
        <v>2022</v>
      </c>
      <c r="M10" s="30">
        <v>2023</v>
      </c>
      <c r="N10" s="27" t="s">
        <v>40</v>
      </c>
    </row>
    <row r="11" spans="1:36" ht="15.75" thickBot="1" x14ac:dyDescent="0.3">
      <c r="A11" s="16" t="s">
        <v>22</v>
      </c>
      <c r="B11" s="18">
        <v>-68903236</v>
      </c>
      <c r="C11" s="14">
        <v>-64615991</v>
      </c>
      <c r="D11" s="14">
        <v>-63017247</v>
      </c>
      <c r="E11" s="14">
        <v>-62207760</v>
      </c>
      <c r="F11" s="14">
        <v>-69071123</v>
      </c>
      <c r="G11" s="14">
        <v>-69558911</v>
      </c>
      <c r="H11" s="14">
        <v>-65021569</v>
      </c>
      <c r="I11" s="14">
        <v>-66917151</v>
      </c>
      <c r="J11" s="14">
        <v>-56301265</v>
      </c>
      <c r="K11" s="14">
        <v>-61891760</v>
      </c>
      <c r="L11" s="14">
        <v>-66901573</v>
      </c>
      <c r="M11" s="14">
        <v>-64530614</v>
      </c>
      <c r="N11" s="15">
        <v>-778938200</v>
      </c>
    </row>
    <row r="13" spans="1:36" ht="15.75" thickBot="1" x14ac:dyDescent="0.3">
      <c r="A13" s="7" t="s">
        <v>4</v>
      </c>
      <c r="B13" s="9" t="s">
        <v>59</v>
      </c>
    </row>
    <row r="14" spans="1:36" ht="19.5" thickBot="1" x14ac:dyDescent="0.35">
      <c r="A14" s="20" t="s">
        <v>47</v>
      </c>
      <c r="B14" s="21"/>
      <c r="C14" s="21"/>
      <c r="D14" s="21"/>
      <c r="E14" s="21"/>
      <c r="F14" s="21"/>
      <c r="G14" s="21"/>
      <c r="H14" s="21"/>
      <c r="I14" s="21"/>
      <c r="J14" s="21"/>
      <c r="K14" s="21"/>
      <c r="L14" s="21"/>
      <c r="M14" s="21"/>
      <c r="N14" s="22"/>
    </row>
    <row r="15" spans="1:36" ht="15.75" thickBot="1" x14ac:dyDescent="0.3">
      <c r="A15" s="23" t="s">
        <v>44</v>
      </c>
      <c r="B15" s="23" t="s">
        <v>41</v>
      </c>
      <c r="C15" s="24"/>
      <c r="D15" s="25"/>
      <c r="E15" s="25"/>
      <c r="F15" s="25"/>
      <c r="G15" s="25"/>
      <c r="H15" s="25"/>
      <c r="I15" s="25"/>
      <c r="J15" s="25"/>
      <c r="K15" s="25"/>
      <c r="L15" s="25"/>
      <c r="M15" s="25"/>
      <c r="N15" s="26"/>
    </row>
    <row r="16" spans="1:36" ht="15.75" thickBot="1" x14ac:dyDescent="0.3">
      <c r="A16" s="27" t="s">
        <v>45</v>
      </c>
      <c r="B16" s="28">
        <v>2012</v>
      </c>
      <c r="C16" s="29">
        <v>2013</v>
      </c>
      <c r="D16" s="29">
        <v>2014</v>
      </c>
      <c r="E16" s="29">
        <v>2015</v>
      </c>
      <c r="F16" s="29">
        <v>2016</v>
      </c>
      <c r="G16" s="29">
        <v>2017</v>
      </c>
      <c r="H16" s="29">
        <v>2018</v>
      </c>
      <c r="I16" s="29">
        <v>2019</v>
      </c>
      <c r="J16" s="29">
        <v>2020</v>
      </c>
      <c r="K16" s="29">
        <v>2021</v>
      </c>
      <c r="L16" s="29">
        <v>2022</v>
      </c>
      <c r="M16" s="30">
        <v>2023</v>
      </c>
      <c r="N16" s="27" t="s">
        <v>40</v>
      </c>
    </row>
    <row r="17" spans="1:14" ht="15.75" thickBot="1" x14ac:dyDescent="0.3">
      <c r="A17" s="16" t="s">
        <v>26</v>
      </c>
      <c r="B17" s="18">
        <v>-87509289</v>
      </c>
      <c r="C17" s="14">
        <v>-82734247</v>
      </c>
      <c r="D17" s="14">
        <v>-77454549</v>
      </c>
      <c r="E17" s="14">
        <v>-77964736</v>
      </c>
      <c r="F17" s="14">
        <v>-89187569</v>
      </c>
      <c r="G17" s="14">
        <v>-90257291</v>
      </c>
      <c r="H17" s="14">
        <v>-82136687</v>
      </c>
      <c r="I17" s="14">
        <v>-81272794</v>
      </c>
      <c r="J17" s="14">
        <v>-69937214</v>
      </c>
      <c r="K17" s="14">
        <v>-76475438</v>
      </c>
      <c r="L17" s="14">
        <v>-83169383</v>
      </c>
      <c r="M17" s="14">
        <v>-78477502</v>
      </c>
      <c r="N17" s="15">
        <v>-976576699</v>
      </c>
    </row>
    <row r="19" spans="1:14" ht="15.75" thickBot="1" x14ac:dyDescent="0.3">
      <c r="A19" s="7" t="s">
        <v>4</v>
      </c>
      <c r="B19" s="9" t="s">
        <v>59</v>
      </c>
    </row>
    <row r="20" spans="1:14" ht="19.5" thickBot="1" x14ac:dyDescent="0.35">
      <c r="A20" s="20" t="s">
        <v>49</v>
      </c>
      <c r="B20" s="21"/>
      <c r="C20" s="21"/>
      <c r="D20" s="21"/>
      <c r="E20" s="21"/>
      <c r="F20" s="21"/>
      <c r="G20" s="21"/>
      <c r="H20" s="21"/>
      <c r="I20" s="21"/>
      <c r="J20" s="21"/>
      <c r="K20" s="21"/>
      <c r="L20" s="21"/>
      <c r="M20" s="21"/>
      <c r="N20" s="22"/>
    </row>
    <row r="21" spans="1:14" ht="15.75" thickBot="1" x14ac:dyDescent="0.3">
      <c r="A21" s="23" t="s">
        <v>44</v>
      </c>
      <c r="B21" s="23" t="s">
        <v>41</v>
      </c>
      <c r="C21" s="24"/>
      <c r="D21" s="25"/>
      <c r="E21" s="25"/>
      <c r="F21" s="25"/>
      <c r="G21" s="25"/>
      <c r="H21" s="25"/>
      <c r="I21" s="25"/>
      <c r="J21" s="25"/>
      <c r="K21" s="25"/>
      <c r="L21" s="25"/>
      <c r="M21" s="25"/>
      <c r="N21" s="26"/>
    </row>
    <row r="22" spans="1:14" ht="15.75" thickBot="1" x14ac:dyDescent="0.3">
      <c r="A22" s="27" t="s">
        <v>45</v>
      </c>
      <c r="B22" s="28">
        <v>2012</v>
      </c>
      <c r="C22" s="29">
        <v>2013</v>
      </c>
      <c r="D22" s="29">
        <v>2014</v>
      </c>
      <c r="E22" s="29">
        <v>2015</v>
      </c>
      <c r="F22" s="29">
        <v>2016</v>
      </c>
      <c r="G22" s="29">
        <v>2017</v>
      </c>
      <c r="H22" s="29">
        <v>2018</v>
      </c>
      <c r="I22" s="29">
        <v>2019</v>
      </c>
      <c r="J22" s="29">
        <v>2020</v>
      </c>
      <c r="K22" s="29">
        <v>2021</v>
      </c>
      <c r="L22" s="29">
        <v>2022</v>
      </c>
      <c r="M22" s="30">
        <v>2023</v>
      </c>
      <c r="N22" s="27" t="s">
        <v>40</v>
      </c>
    </row>
    <row r="23" spans="1:14" ht="15.75" thickBot="1" x14ac:dyDescent="0.3">
      <c r="A23" s="16" t="s">
        <v>21</v>
      </c>
      <c r="B23" s="18">
        <v>-710647336</v>
      </c>
      <c r="C23" s="14">
        <v>-653065582</v>
      </c>
      <c r="D23" s="14">
        <v>-634665373</v>
      </c>
      <c r="E23" s="14">
        <v>-625700313</v>
      </c>
      <c r="F23" s="14">
        <v>-699128421</v>
      </c>
      <c r="G23" s="14">
        <v>-698946667</v>
      </c>
      <c r="H23" s="14">
        <v>-646623308</v>
      </c>
      <c r="I23" s="14">
        <v>-643337258</v>
      </c>
      <c r="J23" s="14">
        <v>-552890328</v>
      </c>
      <c r="K23" s="14">
        <v>-620393836</v>
      </c>
      <c r="L23" s="14">
        <v>-668284004</v>
      </c>
      <c r="M23" s="14">
        <v>-633621718</v>
      </c>
      <c r="N23" s="15">
        <v>-7787304144</v>
      </c>
    </row>
    <row r="25" spans="1:14" ht="15.75" thickBot="1" x14ac:dyDescent="0.3">
      <c r="A25" s="7" t="s">
        <v>4</v>
      </c>
      <c r="B25" s="9" t="s">
        <v>59</v>
      </c>
    </row>
    <row r="26" spans="1:14" ht="19.5" thickBot="1" x14ac:dyDescent="0.35">
      <c r="A26" s="20" t="s">
        <v>50</v>
      </c>
      <c r="B26" s="21"/>
      <c r="C26" s="21"/>
      <c r="D26" s="21"/>
      <c r="E26" s="21"/>
      <c r="F26" s="21"/>
      <c r="G26" s="21"/>
      <c r="H26" s="21"/>
      <c r="I26" s="21"/>
      <c r="J26" s="21"/>
      <c r="K26" s="21"/>
      <c r="L26" s="21"/>
      <c r="M26" s="21"/>
      <c r="N26" s="22"/>
    </row>
    <row r="27" spans="1:14" ht="15.75" thickBot="1" x14ac:dyDescent="0.3">
      <c r="A27" s="23" t="s">
        <v>44</v>
      </c>
      <c r="B27" s="23" t="s">
        <v>41</v>
      </c>
      <c r="C27" s="24"/>
      <c r="D27" s="25"/>
      <c r="E27" s="25"/>
      <c r="F27" s="25"/>
      <c r="G27" s="25"/>
      <c r="H27" s="25"/>
      <c r="I27" s="25"/>
      <c r="J27" s="25"/>
      <c r="K27" s="25"/>
      <c r="L27" s="25"/>
      <c r="M27" s="25"/>
      <c r="N27" s="26"/>
    </row>
    <row r="28" spans="1:14" ht="15.75" thickBot="1" x14ac:dyDescent="0.3">
      <c r="A28" s="27" t="s">
        <v>45</v>
      </c>
      <c r="B28" s="28">
        <v>2012</v>
      </c>
      <c r="C28" s="29">
        <v>2013</v>
      </c>
      <c r="D28" s="29">
        <v>2014</v>
      </c>
      <c r="E28" s="29">
        <v>2015</v>
      </c>
      <c r="F28" s="29">
        <v>2016</v>
      </c>
      <c r="G28" s="29">
        <v>2017</v>
      </c>
      <c r="H28" s="29">
        <v>2018</v>
      </c>
      <c r="I28" s="29">
        <v>2019</v>
      </c>
      <c r="J28" s="29">
        <v>2020</v>
      </c>
      <c r="K28" s="29">
        <v>2021</v>
      </c>
      <c r="L28" s="29">
        <v>2022</v>
      </c>
      <c r="M28" s="30">
        <v>2023</v>
      </c>
      <c r="N28" s="27" t="s">
        <v>40</v>
      </c>
    </row>
    <row r="29" spans="1:14" ht="15.75" thickBot="1" x14ac:dyDescent="0.3">
      <c r="A29" s="16" t="s">
        <v>28</v>
      </c>
      <c r="B29" s="18">
        <v>-34913520</v>
      </c>
      <c r="C29" s="14">
        <v>-32321741</v>
      </c>
      <c r="D29" s="14">
        <v>-31002926</v>
      </c>
      <c r="E29" s="14">
        <v>-31483316</v>
      </c>
      <c r="F29" s="14">
        <v>-34825591</v>
      </c>
      <c r="G29" s="14">
        <v>-34829734</v>
      </c>
      <c r="H29" s="14">
        <v>-31984101</v>
      </c>
      <c r="I29" s="14">
        <v>-32426586</v>
      </c>
      <c r="J29" s="14">
        <v>-27646813</v>
      </c>
      <c r="K29" s="14">
        <v>-31923344</v>
      </c>
      <c r="L29" s="14">
        <v>-33273948</v>
      </c>
      <c r="M29" s="14">
        <v>-31903383</v>
      </c>
      <c r="N29" s="15">
        <v>-388535003</v>
      </c>
    </row>
    <row r="31" spans="1:14" ht="15.75" thickBot="1" x14ac:dyDescent="0.3">
      <c r="A31" s="7" t="s">
        <v>4</v>
      </c>
      <c r="B31" s="9" t="s">
        <v>59</v>
      </c>
    </row>
    <row r="32" spans="1:14" ht="19.5" thickBot="1" x14ac:dyDescent="0.35">
      <c r="A32" s="20" t="s">
        <v>51</v>
      </c>
      <c r="B32" s="21"/>
      <c r="C32" s="21"/>
      <c r="D32" s="21"/>
      <c r="E32" s="21"/>
      <c r="F32" s="21"/>
      <c r="G32" s="21"/>
      <c r="H32" s="21"/>
      <c r="I32" s="21"/>
      <c r="J32" s="21"/>
      <c r="K32" s="21"/>
      <c r="L32" s="21"/>
      <c r="M32" s="21"/>
      <c r="N32" s="22"/>
    </row>
    <row r="33" spans="1:14" ht="15.75" thickBot="1" x14ac:dyDescent="0.3">
      <c r="A33" s="23" t="s">
        <v>44</v>
      </c>
      <c r="B33" s="23" t="s">
        <v>41</v>
      </c>
      <c r="C33" s="24"/>
      <c r="D33" s="25"/>
      <c r="E33" s="25"/>
      <c r="F33" s="25"/>
      <c r="G33" s="25"/>
      <c r="H33" s="25"/>
      <c r="I33" s="25"/>
      <c r="J33" s="25"/>
      <c r="K33" s="25"/>
      <c r="L33" s="25"/>
      <c r="M33" s="25"/>
      <c r="N33" s="26"/>
    </row>
    <row r="34" spans="1:14" ht="15.75" thickBot="1" x14ac:dyDescent="0.3">
      <c r="A34" s="27" t="s">
        <v>45</v>
      </c>
      <c r="B34" s="28">
        <v>2012</v>
      </c>
      <c r="C34" s="29">
        <v>2013</v>
      </c>
      <c r="D34" s="29">
        <v>2014</v>
      </c>
      <c r="E34" s="29">
        <v>2015</v>
      </c>
      <c r="F34" s="29">
        <v>2016</v>
      </c>
      <c r="G34" s="29">
        <v>2017</v>
      </c>
      <c r="H34" s="29">
        <v>2018</v>
      </c>
      <c r="I34" s="29">
        <v>2019</v>
      </c>
      <c r="J34" s="29">
        <v>2020</v>
      </c>
      <c r="K34" s="29">
        <v>2021</v>
      </c>
      <c r="L34" s="29">
        <v>2022</v>
      </c>
      <c r="M34" s="30">
        <v>2023</v>
      </c>
      <c r="N34" s="27" t="s">
        <v>40</v>
      </c>
    </row>
    <row r="35" spans="1:14" ht="15.75" thickBot="1" x14ac:dyDescent="0.3">
      <c r="A35" s="16" t="s">
        <v>23</v>
      </c>
      <c r="B35" s="18">
        <v>-175269402</v>
      </c>
      <c r="C35" s="14">
        <v>-164731331</v>
      </c>
      <c r="D35" s="14">
        <v>-153082449</v>
      </c>
      <c r="E35" s="14">
        <v>-158692973</v>
      </c>
      <c r="F35" s="14">
        <v>-174588556</v>
      </c>
      <c r="G35" s="14">
        <v>-176750635</v>
      </c>
      <c r="H35" s="14">
        <v>-162739504</v>
      </c>
      <c r="I35" s="14">
        <v>-161300646</v>
      </c>
      <c r="J35" s="14">
        <v>-143416712</v>
      </c>
      <c r="K35" s="14">
        <v>-154765773</v>
      </c>
      <c r="L35" s="14">
        <v>-168813050</v>
      </c>
      <c r="M35" s="14">
        <v>-163158432</v>
      </c>
      <c r="N35" s="15">
        <v>-1957309463</v>
      </c>
    </row>
    <row r="37" spans="1:14" ht="15.75" thickBot="1" x14ac:dyDescent="0.3">
      <c r="A37" s="7" t="s">
        <v>4</v>
      </c>
      <c r="B37" s="9" t="s">
        <v>59</v>
      </c>
    </row>
    <row r="38" spans="1:14" ht="19.5" thickBot="1" x14ac:dyDescent="0.35">
      <c r="A38" s="20" t="s">
        <v>52</v>
      </c>
      <c r="B38" s="21"/>
      <c r="C38" s="21"/>
      <c r="D38" s="21"/>
      <c r="E38" s="21"/>
      <c r="F38" s="21"/>
      <c r="G38" s="21"/>
      <c r="H38" s="21"/>
      <c r="I38" s="21"/>
      <c r="J38" s="21"/>
      <c r="K38" s="21"/>
      <c r="L38" s="21"/>
      <c r="M38" s="21"/>
      <c r="N38" s="22"/>
    </row>
    <row r="39" spans="1:14" ht="15.75" thickBot="1" x14ac:dyDescent="0.3">
      <c r="A39" s="23" t="s">
        <v>44</v>
      </c>
      <c r="B39" s="23" t="s">
        <v>41</v>
      </c>
      <c r="C39" s="24"/>
      <c r="D39" s="25"/>
      <c r="E39" s="25"/>
      <c r="F39" s="25"/>
      <c r="G39" s="25"/>
      <c r="H39" s="25"/>
      <c r="I39" s="25"/>
      <c r="J39" s="25"/>
      <c r="K39" s="25"/>
      <c r="L39" s="25"/>
      <c r="M39" s="25"/>
      <c r="N39" s="26"/>
    </row>
    <row r="40" spans="1:14" ht="15.75" thickBot="1" x14ac:dyDescent="0.3">
      <c r="A40" s="27" t="s">
        <v>45</v>
      </c>
      <c r="B40" s="28">
        <v>2012</v>
      </c>
      <c r="C40" s="29">
        <v>2013</v>
      </c>
      <c r="D40" s="29">
        <v>2014</v>
      </c>
      <c r="E40" s="29">
        <v>2015</v>
      </c>
      <c r="F40" s="29">
        <v>2016</v>
      </c>
      <c r="G40" s="29">
        <v>2017</v>
      </c>
      <c r="H40" s="29">
        <v>2018</v>
      </c>
      <c r="I40" s="29">
        <v>2019</v>
      </c>
      <c r="J40" s="29">
        <v>2020</v>
      </c>
      <c r="K40" s="29">
        <v>2021</v>
      </c>
      <c r="L40" s="29">
        <v>2022</v>
      </c>
      <c r="M40" s="30">
        <v>2023</v>
      </c>
      <c r="N40" s="27" t="s">
        <v>40</v>
      </c>
    </row>
    <row r="41" spans="1:14" ht="15.75" thickBot="1" x14ac:dyDescent="0.3">
      <c r="A41" s="16" t="s">
        <v>25</v>
      </c>
      <c r="B41" s="18">
        <v>-69495870</v>
      </c>
      <c r="C41" s="14">
        <v>-65669773</v>
      </c>
      <c r="D41" s="14">
        <v>-61474446</v>
      </c>
      <c r="E41" s="14">
        <v>-62619365</v>
      </c>
      <c r="F41" s="14">
        <v>-70121790</v>
      </c>
      <c r="G41" s="14">
        <v>-69701211</v>
      </c>
      <c r="H41" s="14">
        <v>-64916496</v>
      </c>
      <c r="I41" s="14">
        <v>-66383753</v>
      </c>
      <c r="J41" s="14">
        <v>-56349171</v>
      </c>
      <c r="K41" s="14">
        <v>-62600291</v>
      </c>
      <c r="L41" s="14">
        <v>-67652023</v>
      </c>
      <c r="M41" s="14">
        <v>-63511432</v>
      </c>
      <c r="N41" s="15">
        <v>-780495621</v>
      </c>
    </row>
    <row r="43" spans="1:14" ht="15.75" thickBot="1" x14ac:dyDescent="0.3">
      <c r="A43" s="7" t="s">
        <v>4</v>
      </c>
      <c r="B43" s="9" t="s">
        <v>59</v>
      </c>
    </row>
    <row r="44" spans="1:14" ht="19.5" thickBot="1" x14ac:dyDescent="0.35">
      <c r="A44" s="20" t="s">
        <v>53</v>
      </c>
      <c r="B44" s="21"/>
      <c r="C44" s="21"/>
      <c r="D44" s="21"/>
      <c r="E44" s="21"/>
      <c r="F44" s="21"/>
      <c r="G44" s="21"/>
      <c r="H44" s="21"/>
      <c r="I44" s="21"/>
      <c r="J44" s="21"/>
      <c r="K44" s="21"/>
      <c r="L44" s="21"/>
      <c r="M44" s="21"/>
      <c r="N44" s="22"/>
    </row>
    <row r="45" spans="1:14" ht="15.75" thickBot="1" x14ac:dyDescent="0.3">
      <c r="A45" s="23" t="s">
        <v>44</v>
      </c>
      <c r="B45" s="23" t="s">
        <v>41</v>
      </c>
      <c r="C45" s="24"/>
      <c r="D45" s="25"/>
      <c r="E45" s="25"/>
      <c r="F45" s="25"/>
      <c r="G45" s="25"/>
      <c r="H45" s="25"/>
      <c r="I45" s="25"/>
      <c r="J45" s="25"/>
      <c r="K45" s="25"/>
      <c r="L45" s="25"/>
      <c r="M45" s="25"/>
      <c r="N45" s="26"/>
    </row>
    <row r="46" spans="1:14" ht="15.75" thickBot="1" x14ac:dyDescent="0.3">
      <c r="A46" s="27" t="s">
        <v>45</v>
      </c>
      <c r="B46" s="28">
        <v>2012</v>
      </c>
      <c r="C46" s="29">
        <v>2013</v>
      </c>
      <c r="D46" s="29">
        <v>2014</v>
      </c>
      <c r="E46" s="29">
        <v>2015</v>
      </c>
      <c r="F46" s="29">
        <v>2016</v>
      </c>
      <c r="G46" s="29">
        <v>2017</v>
      </c>
      <c r="H46" s="29">
        <v>2018</v>
      </c>
      <c r="I46" s="29">
        <v>2019</v>
      </c>
      <c r="J46" s="29">
        <v>2020</v>
      </c>
      <c r="K46" s="29">
        <v>2021</v>
      </c>
      <c r="L46" s="29">
        <v>2022</v>
      </c>
      <c r="M46" s="30">
        <v>2023</v>
      </c>
      <c r="N46" s="27" t="s">
        <v>40</v>
      </c>
    </row>
    <row r="47" spans="1:14" ht="15.75" thickBot="1" x14ac:dyDescent="0.3">
      <c r="A47" s="16" t="s">
        <v>27</v>
      </c>
      <c r="B47" s="18">
        <v>-122752802</v>
      </c>
      <c r="C47" s="14">
        <v>-114041366</v>
      </c>
      <c r="D47" s="14">
        <v>-107203348</v>
      </c>
      <c r="E47" s="14">
        <v>-110653820</v>
      </c>
      <c r="F47" s="14">
        <v>-124662567</v>
      </c>
      <c r="G47" s="14">
        <v>-120139658</v>
      </c>
      <c r="H47" s="14">
        <v>-110149741</v>
      </c>
      <c r="I47" s="14">
        <v>-114205762</v>
      </c>
      <c r="J47" s="14">
        <v>-99160471</v>
      </c>
      <c r="K47" s="14">
        <v>-107074061</v>
      </c>
      <c r="L47" s="14">
        <v>-120405301</v>
      </c>
      <c r="M47" s="14">
        <v>-111237220</v>
      </c>
      <c r="N47" s="15">
        <v>-1361686117</v>
      </c>
    </row>
    <row r="49" spans="1:14" ht="15.75" thickBot="1" x14ac:dyDescent="0.3">
      <c r="A49" s="7" t="s">
        <v>4</v>
      </c>
      <c r="B49" s="9" t="s">
        <v>59</v>
      </c>
    </row>
    <row r="50" spans="1:14" ht="19.5" thickBot="1" x14ac:dyDescent="0.35">
      <c r="A50" s="20" t="s">
        <v>54</v>
      </c>
      <c r="B50" s="21"/>
      <c r="C50" s="21"/>
      <c r="D50" s="21"/>
      <c r="E50" s="21"/>
      <c r="F50" s="21"/>
      <c r="G50" s="21"/>
      <c r="H50" s="21"/>
      <c r="I50" s="21"/>
      <c r="J50" s="21"/>
      <c r="K50" s="21"/>
      <c r="L50" s="21"/>
      <c r="M50" s="21"/>
      <c r="N50" s="22"/>
    </row>
    <row r="51" spans="1:14" ht="15.75" thickBot="1" x14ac:dyDescent="0.3">
      <c r="A51" s="23" t="s">
        <v>44</v>
      </c>
      <c r="B51" s="23" t="s">
        <v>41</v>
      </c>
      <c r="C51" s="24"/>
      <c r="D51" s="25"/>
      <c r="E51" s="25"/>
      <c r="F51" s="25"/>
      <c r="G51" s="25"/>
      <c r="H51" s="25"/>
      <c r="I51" s="25"/>
      <c r="J51" s="25"/>
      <c r="K51" s="25"/>
      <c r="L51" s="25"/>
      <c r="M51" s="25"/>
      <c r="N51" s="26"/>
    </row>
    <row r="52" spans="1:14" ht="15.75" thickBot="1" x14ac:dyDescent="0.3">
      <c r="A52" s="27" t="s">
        <v>45</v>
      </c>
      <c r="B52" s="28">
        <v>2012</v>
      </c>
      <c r="C52" s="29">
        <v>2013</v>
      </c>
      <c r="D52" s="29">
        <v>2014</v>
      </c>
      <c r="E52" s="29">
        <v>2015</v>
      </c>
      <c r="F52" s="29">
        <v>2016</v>
      </c>
      <c r="G52" s="29">
        <v>2017</v>
      </c>
      <c r="H52" s="29">
        <v>2018</v>
      </c>
      <c r="I52" s="29">
        <v>2019</v>
      </c>
      <c r="J52" s="29">
        <v>2020</v>
      </c>
      <c r="K52" s="29">
        <v>2021</v>
      </c>
      <c r="L52" s="29">
        <v>2022</v>
      </c>
      <c r="M52" s="30">
        <v>2023</v>
      </c>
      <c r="N52" s="27" t="s">
        <v>40</v>
      </c>
    </row>
    <row r="53" spans="1:14" ht="15.75" thickBot="1" x14ac:dyDescent="0.3">
      <c r="A53" s="16" t="s">
        <v>24</v>
      </c>
      <c r="B53" s="18">
        <v>-17484956</v>
      </c>
      <c r="C53" s="14">
        <v>-16551924</v>
      </c>
      <c r="D53" s="14">
        <v>-15490242</v>
      </c>
      <c r="E53" s="14">
        <v>-15446805</v>
      </c>
      <c r="F53" s="14">
        <v>-17443683</v>
      </c>
      <c r="G53" s="14">
        <v>-17203010</v>
      </c>
      <c r="H53" s="14">
        <v>-16167459</v>
      </c>
      <c r="I53" s="14">
        <v>-16183629</v>
      </c>
      <c r="J53" s="14">
        <v>-14206558</v>
      </c>
      <c r="K53" s="14">
        <v>-15759812</v>
      </c>
      <c r="L53" s="14">
        <v>-17102315</v>
      </c>
      <c r="M53" s="14">
        <v>-16154797</v>
      </c>
      <c r="N53" s="15">
        <v>-195195190</v>
      </c>
    </row>
    <row r="54" spans="1:14" ht="15.75" thickBot="1" x14ac:dyDescent="0.3">
      <c r="A54" s="11"/>
      <c r="B54" s="14"/>
      <c r="C54" s="12"/>
      <c r="D54" s="12"/>
      <c r="E54" s="12"/>
      <c r="F54" s="12"/>
      <c r="G54" s="12"/>
      <c r="H54" s="12"/>
      <c r="I54" s="12"/>
      <c r="J54" s="12"/>
      <c r="K54" s="12"/>
      <c r="L54" s="12"/>
      <c r="M54" s="12"/>
      <c r="N54" s="12"/>
    </row>
    <row r="55" spans="1:14" ht="15.75" thickBot="1" x14ac:dyDescent="0.3">
      <c r="A55" s="7" t="s">
        <v>42</v>
      </c>
      <c r="B55" s="9" t="s">
        <v>57</v>
      </c>
    </row>
    <row r="56" spans="1:14" ht="15.75" thickBot="1" x14ac:dyDescent="0.3">
      <c r="A56" s="7" t="s">
        <v>4</v>
      </c>
      <c r="B56" s="9" t="s">
        <v>59</v>
      </c>
    </row>
    <row r="57" spans="1:14" ht="19.5" thickBot="1" x14ac:dyDescent="0.35">
      <c r="A57" s="20" t="s">
        <v>58</v>
      </c>
      <c r="B57" s="21"/>
      <c r="C57" s="21"/>
      <c r="D57" s="21"/>
      <c r="E57" s="21"/>
      <c r="F57" s="21"/>
      <c r="G57" s="21"/>
      <c r="H57" s="21"/>
      <c r="I57" s="21"/>
      <c r="J57" s="21"/>
      <c r="K57" s="21"/>
      <c r="L57" s="21"/>
      <c r="M57" s="21"/>
      <c r="N57" s="22"/>
    </row>
    <row r="58" spans="1:14" ht="15.75" thickBot="1" x14ac:dyDescent="0.3">
      <c r="A58" s="23" t="s">
        <v>44</v>
      </c>
      <c r="B58" s="23" t="s">
        <v>41</v>
      </c>
      <c r="C58" s="24"/>
      <c r="D58" s="25"/>
      <c r="E58" s="25"/>
      <c r="F58" s="25"/>
      <c r="G58" s="25"/>
      <c r="H58" s="25"/>
      <c r="I58" s="25"/>
      <c r="J58" s="25"/>
      <c r="K58" s="25"/>
      <c r="L58" s="25"/>
      <c r="M58" s="25"/>
      <c r="N58" s="26"/>
    </row>
    <row r="59" spans="1:14" ht="15.75" thickBot="1" x14ac:dyDescent="0.3">
      <c r="A59" s="27" t="s">
        <v>45</v>
      </c>
      <c r="B59" s="28">
        <v>2012</v>
      </c>
      <c r="C59" s="29">
        <v>2013</v>
      </c>
      <c r="D59" s="29">
        <v>2014</v>
      </c>
      <c r="E59" s="29">
        <v>2015</v>
      </c>
      <c r="F59" s="29">
        <v>2016</v>
      </c>
      <c r="G59" s="29">
        <v>2017</v>
      </c>
      <c r="H59" s="29">
        <v>2018</v>
      </c>
      <c r="I59" s="29">
        <v>2019</v>
      </c>
      <c r="J59" s="29">
        <v>2020</v>
      </c>
      <c r="K59" s="29">
        <v>2021</v>
      </c>
      <c r="L59" s="29">
        <v>2022</v>
      </c>
      <c r="M59" s="30">
        <v>2023</v>
      </c>
      <c r="N59" s="27" t="s">
        <v>40</v>
      </c>
    </row>
    <row r="60" spans="1:14" x14ac:dyDescent="0.25">
      <c r="A60" s="10" t="s">
        <v>22</v>
      </c>
      <c r="B60" s="17">
        <v>-68903236</v>
      </c>
      <c r="C60" s="12">
        <v>-64615991</v>
      </c>
      <c r="D60" s="12">
        <v>-63017247</v>
      </c>
      <c r="E60" s="12">
        <v>-62207760</v>
      </c>
      <c r="F60" s="12">
        <v>-69071123</v>
      </c>
      <c r="G60" s="12">
        <v>-69558911</v>
      </c>
      <c r="H60" s="12">
        <v>-65021569</v>
      </c>
      <c r="I60" s="12">
        <v>-66917151</v>
      </c>
      <c r="J60" s="12">
        <v>-56301265</v>
      </c>
      <c r="K60" s="12">
        <v>-61891760</v>
      </c>
      <c r="L60" s="12">
        <v>-66901573</v>
      </c>
      <c r="M60" s="12">
        <v>-64530614</v>
      </c>
      <c r="N60" s="13">
        <v>-778938200</v>
      </c>
    </row>
    <row r="61" spans="1:14" x14ac:dyDescent="0.25">
      <c r="A61" s="10" t="s">
        <v>26</v>
      </c>
      <c r="B61" s="17">
        <v>-87509289</v>
      </c>
      <c r="C61" s="12">
        <v>-82734247</v>
      </c>
      <c r="D61" s="12">
        <v>-77454549</v>
      </c>
      <c r="E61" s="12">
        <v>-77964736</v>
      </c>
      <c r="F61" s="12">
        <v>-89187569</v>
      </c>
      <c r="G61" s="12">
        <v>-90257291</v>
      </c>
      <c r="H61" s="12">
        <v>-82136687</v>
      </c>
      <c r="I61" s="12">
        <v>-81272794</v>
      </c>
      <c r="J61" s="12">
        <v>-69937214</v>
      </c>
      <c r="K61" s="12">
        <v>-76475438</v>
      </c>
      <c r="L61" s="12">
        <v>-83169383</v>
      </c>
      <c r="M61" s="12">
        <v>-78477502</v>
      </c>
      <c r="N61" s="13">
        <v>-976576699</v>
      </c>
    </row>
    <row r="62" spans="1:14" x14ac:dyDescent="0.25">
      <c r="A62" s="10" t="s">
        <v>21</v>
      </c>
      <c r="B62" s="17">
        <v>-710647336</v>
      </c>
      <c r="C62" s="12">
        <v>-653065582</v>
      </c>
      <c r="D62" s="12">
        <v>-634665373</v>
      </c>
      <c r="E62" s="12">
        <v>-625700313</v>
      </c>
      <c r="F62" s="12">
        <v>-699128421</v>
      </c>
      <c r="G62" s="12">
        <v>-698946667</v>
      </c>
      <c r="H62" s="12">
        <v>-646623308</v>
      </c>
      <c r="I62" s="12">
        <v>-643337258</v>
      </c>
      <c r="J62" s="12">
        <v>-552890328</v>
      </c>
      <c r="K62" s="12">
        <v>-620393836</v>
      </c>
      <c r="L62" s="12">
        <v>-668284004</v>
      </c>
      <c r="M62" s="12">
        <v>-633621718</v>
      </c>
      <c r="N62" s="13">
        <v>-7787304144</v>
      </c>
    </row>
    <row r="63" spans="1:14" x14ac:dyDescent="0.25">
      <c r="A63" s="10" t="s">
        <v>28</v>
      </c>
      <c r="B63" s="17">
        <v>-34913520</v>
      </c>
      <c r="C63" s="12">
        <v>-32321741</v>
      </c>
      <c r="D63" s="12">
        <v>-31002926</v>
      </c>
      <c r="E63" s="12">
        <v>-31483316</v>
      </c>
      <c r="F63" s="12">
        <v>-34825591</v>
      </c>
      <c r="G63" s="12">
        <v>-34829734</v>
      </c>
      <c r="H63" s="12">
        <v>-31984101</v>
      </c>
      <c r="I63" s="12">
        <v>-32426586</v>
      </c>
      <c r="J63" s="12">
        <v>-27646813</v>
      </c>
      <c r="K63" s="12">
        <v>-31923344</v>
      </c>
      <c r="L63" s="12">
        <v>-33273948</v>
      </c>
      <c r="M63" s="12">
        <v>-31903383</v>
      </c>
      <c r="N63" s="13">
        <v>-388535003</v>
      </c>
    </row>
    <row r="64" spans="1:14" x14ac:dyDescent="0.25">
      <c r="A64" s="10" t="s">
        <v>23</v>
      </c>
      <c r="B64" s="17">
        <v>-175269402</v>
      </c>
      <c r="C64" s="12">
        <v>-164731331</v>
      </c>
      <c r="D64" s="12">
        <v>-153082449</v>
      </c>
      <c r="E64" s="12">
        <v>-158692973</v>
      </c>
      <c r="F64" s="12">
        <v>-174588556</v>
      </c>
      <c r="G64" s="12">
        <v>-176750635</v>
      </c>
      <c r="H64" s="12">
        <v>-162739504</v>
      </c>
      <c r="I64" s="12">
        <v>-161300646</v>
      </c>
      <c r="J64" s="12">
        <v>-143416712</v>
      </c>
      <c r="K64" s="12">
        <v>-154765773</v>
      </c>
      <c r="L64" s="12">
        <v>-168813050</v>
      </c>
      <c r="M64" s="12">
        <v>-163158432</v>
      </c>
      <c r="N64" s="13">
        <v>-1957309463</v>
      </c>
    </row>
    <row r="65" spans="1:14" x14ac:dyDescent="0.25">
      <c r="A65" s="10" t="s">
        <v>25</v>
      </c>
      <c r="B65" s="17">
        <v>-69495870</v>
      </c>
      <c r="C65" s="12">
        <v>-65669773</v>
      </c>
      <c r="D65" s="12">
        <v>-61474446</v>
      </c>
      <c r="E65" s="12">
        <v>-62619365</v>
      </c>
      <c r="F65" s="12">
        <v>-70121790</v>
      </c>
      <c r="G65" s="12">
        <v>-69701211</v>
      </c>
      <c r="H65" s="12">
        <v>-64916496</v>
      </c>
      <c r="I65" s="12">
        <v>-66383753</v>
      </c>
      <c r="J65" s="12">
        <v>-56349171</v>
      </c>
      <c r="K65" s="12">
        <v>-62600291</v>
      </c>
      <c r="L65" s="12">
        <v>-67652023</v>
      </c>
      <c r="M65" s="12">
        <v>-63511432</v>
      </c>
      <c r="N65" s="13">
        <v>-780495621</v>
      </c>
    </row>
    <row r="66" spans="1:14" x14ac:dyDescent="0.25">
      <c r="A66" s="10" t="s">
        <v>17</v>
      </c>
      <c r="B66" s="17">
        <v>1554060692.8400002</v>
      </c>
      <c r="C66" s="12">
        <v>1455983738.5</v>
      </c>
      <c r="D66" s="12">
        <v>1375727437.4300001</v>
      </c>
      <c r="E66" s="12">
        <v>1399039074.9300001</v>
      </c>
      <c r="F66" s="12">
        <v>1558807001.6499999</v>
      </c>
      <c r="G66" s="12">
        <v>1556849117.5400002</v>
      </c>
      <c r="H66" s="12">
        <v>1424818589.3600001</v>
      </c>
      <c r="I66" s="12">
        <v>1458739710.9900002</v>
      </c>
      <c r="J66" s="12">
        <v>1251656781.54</v>
      </c>
      <c r="K66" s="12">
        <v>1377022936.0999999</v>
      </c>
      <c r="L66" s="12">
        <v>1495748375.01</v>
      </c>
      <c r="M66" s="12">
        <v>1410238352.99</v>
      </c>
      <c r="N66" s="13">
        <v>17318691808.880005</v>
      </c>
    </row>
    <row r="67" spans="1:14" x14ac:dyDescent="0.25">
      <c r="A67" s="10" t="s">
        <v>27</v>
      </c>
      <c r="B67" s="17">
        <v>-122752802</v>
      </c>
      <c r="C67" s="12">
        <v>-114041366</v>
      </c>
      <c r="D67" s="12">
        <v>-107203348</v>
      </c>
      <c r="E67" s="12">
        <v>-110653820</v>
      </c>
      <c r="F67" s="12">
        <v>-124662567</v>
      </c>
      <c r="G67" s="12">
        <v>-120139658</v>
      </c>
      <c r="H67" s="12">
        <v>-110149741</v>
      </c>
      <c r="I67" s="12">
        <v>-114205762</v>
      </c>
      <c r="J67" s="12">
        <v>-99160471</v>
      </c>
      <c r="K67" s="12">
        <v>-107074061</v>
      </c>
      <c r="L67" s="12">
        <v>-120405301</v>
      </c>
      <c r="M67" s="12">
        <v>-111237220</v>
      </c>
      <c r="N67" s="13">
        <v>-1361686117</v>
      </c>
    </row>
    <row r="68" spans="1:14" x14ac:dyDescent="0.25">
      <c r="A68" s="10" t="s">
        <v>24</v>
      </c>
      <c r="B68" s="17">
        <v>-17484956</v>
      </c>
      <c r="C68" s="12">
        <v>-16551924</v>
      </c>
      <c r="D68" s="12">
        <v>-15490242</v>
      </c>
      <c r="E68" s="12">
        <v>-15446805</v>
      </c>
      <c r="F68" s="12">
        <v>-17443683</v>
      </c>
      <c r="G68" s="12">
        <v>-17203010</v>
      </c>
      <c r="H68" s="12">
        <v>-16167459</v>
      </c>
      <c r="I68" s="12">
        <v>-16183629</v>
      </c>
      <c r="J68" s="12">
        <v>-14206558</v>
      </c>
      <c r="K68" s="12">
        <v>-15759812</v>
      </c>
      <c r="L68" s="12">
        <v>-17102315</v>
      </c>
      <c r="M68" s="12">
        <v>-16154797</v>
      </c>
      <c r="N68" s="13">
        <v>-195195190</v>
      </c>
    </row>
    <row r="69" spans="1:14" ht="15.75" thickBot="1" x14ac:dyDescent="0.3">
      <c r="A69" s="16" t="s">
        <v>40</v>
      </c>
      <c r="B69" s="18">
        <v>267084281.84000015</v>
      </c>
      <c r="C69" s="14">
        <v>262251783.5</v>
      </c>
      <c r="D69" s="14">
        <v>232336857.43000007</v>
      </c>
      <c r="E69" s="14">
        <v>254269986.93000007</v>
      </c>
      <c r="F69" s="14">
        <v>279777701.64999986</v>
      </c>
      <c r="G69" s="14">
        <v>279462000.5400002</v>
      </c>
      <c r="H69" s="14">
        <v>245079724.36000013</v>
      </c>
      <c r="I69" s="14">
        <v>276712131.99000025</v>
      </c>
      <c r="J69" s="14">
        <v>231748249.53999996</v>
      </c>
      <c r="K69" s="14">
        <v>246138621.0999999</v>
      </c>
      <c r="L69" s="14">
        <v>270146778.00999999</v>
      </c>
      <c r="M69" s="14">
        <v>247643254.99000001</v>
      </c>
      <c r="N69" s="15">
        <v>3092651371.8800049</v>
      </c>
    </row>
    <row r="72" spans="1:14" ht="15.75" thickBot="1" x14ac:dyDescent="0.3">
      <c r="A72" s="7" t="s">
        <v>42</v>
      </c>
      <c r="B72" s="9" t="s">
        <v>57</v>
      </c>
    </row>
    <row r="73" spans="1:14" ht="15.75" thickBot="1" x14ac:dyDescent="0.3">
      <c r="A73" s="7" t="s">
        <v>4</v>
      </c>
      <c r="B73" s="9" t="s">
        <v>59</v>
      </c>
    </row>
    <row r="74" spans="1:14" ht="15.75" thickBot="1" x14ac:dyDescent="0.3">
      <c r="A74" s="34" t="s">
        <v>3</v>
      </c>
      <c r="B74" s="9" t="s">
        <v>57</v>
      </c>
    </row>
    <row r="75" spans="1:14" ht="19.5" thickBot="1" x14ac:dyDescent="0.35">
      <c r="A75" s="20" t="s">
        <v>64</v>
      </c>
      <c r="B75" s="21"/>
      <c r="C75" s="21"/>
      <c r="D75" s="21"/>
      <c r="E75" s="21"/>
      <c r="F75" s="22"/>
      <c r="G75" s="33"/>
      <c r="H75" s="33"/>
      <c r="I75" s="33"/>
      <c r="J75" s="33"/>
      <c r="K75" s="33"/>
      <c r="L75" s="33"/>
      <c r="M75" s="33"/>
      <c r="N75" s="33"/>
    </row>
    <row r="76" spans="1:14" ht="15.75" thickBot="1" x14ac:dyDescent="0.3">
      <c r="A76" s="27" t="s">
        <v>0</v>
      </c>
      <c r="B76" s="35" t="s">
        <v>60</v>
      </c>
      <c r="C76" s="24" t="s">
        <v>61</v>
      </c>
      <c r="D76" s="23" t="s">
        <v>62</v>
      </c>
      <c r="E76" s="26" t="s">
        <v>63</v>
      </c>
      <c r="F76" s="30" t="s">
        <v>65</v>
      </c>
    </row>
    <row r="77" spans="1:14" x14ac:dyDescent="0.25">
      <c r="A77" s="36" t="s">
        <v>22</v>
      </c>
      <c r="B77" s="17">
        <v>-62489443.666666679</v>
      </c>
      <c r="C77" s="12">
        <v>-64795042.333333328</v>
      </c>
      <c r="D77" s="12">
        <v>-67960148.333333328</v>
      </c>
      <c r="E77" s="12">
        <v>-64401432.333333343</v>
      </c>
      <c r="F77" s="13">
        <v>-259646066.66666666</v>
      </c>
    </row>
    <row r="78" spans="1:14" x14ac:dyDescent="0.25">
      <c r="A78" s="36" t="s">
        <v>26</v>
      </c>
      <c r="B78" s="17">
        <v>-79680388.333333343</v>
      </c>
      <c r="C78" s="12">
        <v>-81137847.333333328</v>
      </c>
      <c r="D78" s="12">
        <v>-85555445.666666672</v>
      </c>
      <c r="E78" s="12">
        <v>-79151885</v>
      </c>
      <c r="F78" s="13">
        <v>-325525566.33333337</v>
      </c>
    </row>
    <row r="79" spans="1:14" x14ac:dyDescent="0.25">
      <c r="A79" s="36" t="s">
        <v>21</v>
      </c>
      <c r="B79" s="17">
        <v>-626948932</v>
      </c>
      <c r="C79" s="12">
        <v>-646591669.33333337</v>
      </c>
      <c r="D79" s="12">
        <v>-685501772.66666687</v>
      </c>
      <c r="E79" s="12">
        <v>-636725674</v>
      </c>
      <c r="F79" s="13">
        <v>-2595768048.0000005</v>
      </c>
    </row>
    <row r="80" spans="1:14" x14ac:dyDescent="0.25">
      <c r="A80" s="36" t="s">
        <v>28</v>
      </c>
      <c r="B80" s="17">
        <v>-31594300.666666668</v>
      </c>
      <c r="C80" s="12">
        <v>-31857015</v>
      </c>
      <c r="D80" s="12">
        <v>-34342657.333333328</v>
      </c>
      <c r="E80" s="12">
        <v>-31717694.666666668</v>
      </c>
      <c r="F80" s="13">
        <v>-129511667.66666667</v>
      </c>
    </row>
    <row r="81" spans="1:6" x14ac:dyDescent="0.25">
      <c r="A81" s="36" t="s">
        <v>23</v>
      </c>
      <c r="B81" s="17">
        <v>-157417206.33333334</v>
      </c>
      <c r="C81" s="12">
        <v>-163145081</v>
      </c>
      <c r="D81" s="12">
        <v>-170149735.66666666</v>
      </c>
      <c r="E81" s="12">
        <v>-161724464.66666672</v>
      </c>
      <c r="F81" s="13">
        <v>-652436487.66666675</v>
      </c>
    </row>
    <row r="82" spans="1:6" x14ac:dyDescent="0.25">
      <c r="A82" s="36" t="s">
        <v>25</v>
      </c>
      <c r="B82" s="17">
        <v>-63724294.333333328</v>
      </c>
      <c r="C82" s="12">
        <v>-64861810.333333328</v>
      </c>
      <c r="D82" s="12">
        <v>-67927955.666666672</v>
      </c>
      <c r="E82" s="12">
        <v>-63651146.666666664</v>
      </c>
      <c r="F82" s="13">
        <v>-260165206.99999997</v>
      </c>
    </row>
    <row r="83" spans="1:6" x14ac:dyDescent="0.25">
      <c r="A83" s="36" t="s">
        <v>17</v>
      </c>
      <c r="B83" s="17">
        <v>1400533475.6699998</v>
      </c>
      <c r="C83" s="12">
        <v>1435730962.1366663</v>
      </c>
      <c r="D83" s="12">
        <v>1513750745.6633334</v>
      </c>
      <c r="E83" s="12">
        <v>1422882086.1566668</v>
      </c>
      <c r="F83" s="13">
        <v>5772897269.6266661</v>
      </c>
    </row>
    <row r="84" spans="1:6" x14ac:dyDescent="0.25">
      <c r="A84" s="36" t="s">
        <v>27</v>
      </c>
      <c r="B84" s="17">
        <v>-109923013.66666664</v>
      </c>
      <c r="C84" s="12">
        <v>-113224876.99999999</v>
      </c>
      <c r="D84" s="12">
        <v>-119178049.00000001</v>
      </c>
      <c r="E84" s="12">
        <v>-111569432.66666666</v>
      </c>
      <c r="F84" s="13">
        <v>-453895372.33333325</v>
      </c>
    </row>
    <row r="85" spans="1:6" x14ac:dyDescent="0.25">
      <c r="A85" s="36" t="s">
        <v>24</v>
      </c>
      <c r="B85" s="17">
        <v>-15723868.000000002</v>
      </c>
      <c r="C85" s="12">
        <v>-16035449.000000002</v>
      </c>
      <c r="D85" s="12">
        <v>-17117846</v>
      </c>
      <c r="E85" s="12">
        <v>-16187900.333333336</v>
      </c>
      <c r="F85" s="13">
        <v>-65065063.333333336</v>
      </c>
    </row>
    <row r="86" spans="1:6" ht="15.75" thickBot="1" x14ac:dyDescent="0.3">
      <c r="A86" s="31" t="s">
        <v>40</v>
      </c>
      <c r="B86" s="18">
        <v>253032028.66999984</v>
      </c>
      <c r="C86" s="14">
        <v>254082170.80333292</v>
      </c>
      <c r="D86" s="14">
        <v>266017135.32999992</v>
      </c>
      <c r="E86" s="14">
        <v>257752455.82333341</v>
      </c>
      <c r="F86" s="15">
        <v>1030883790.626668</v>
      </c>
    </row>
    <row r="409" ht="15.75" thickBot="1" x14ac:dyDescent="0.3"/>
    <row r="732" ht="15.75" thickBot="1" x14ac:dyDescent="0.3"/>
  </sheetData>
  <mergeCells count="11">
    <mergeCell ref="A32:N32"/>
    <mergeCell ref="A38:N38"/>
    <mergeCell ref="A44:N44"/>
    <mergeCell ref="A50:N50"/>
    <mergeCell ref="A57:N57"/>
    <mergeCell ref="A75:F75"/>
    <mergeCell ref="A2:N2"/>
    <mergeCell ref="A8:N8"/>
    <mergeCell ref="A14:N14"/>
    <mergeCell ref="A20:N20"/>
    <mergeCell ref="A26:N26"/>
  </mergeCells>
  <pageMargins left="0.7" right="0.7" top="0.75" bottom="0.75" header="0.3" footer="0.3"/>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F4577-B6D2-491F-8059-0813C72D94F9}">
  <dimension ref="B1:AH30"/>
  <sheetViews>
    <sheetView showGridLines="0" tabSelected="1" topLeftCell="B1" workbookViewId="0">
      <selection activeCell="M35" sqref="M35"/>
    </sheetView>
  </sheetViews>
  <sheetFormatPr defaultRowHeight="15" x14ac:dyDescent="0.25"/>
  <cols>
    <col min="6" max="6" width="30.140625" bestFit="1" customWidth="1"/>
    <col min="7" max="7" width="16.28515625" bestFit="1" customWidth="1"/>
    <col min="8" max="18" width="14.28515625" bestFit="1" customWidth="1"/>
    <col min="19" max="19" width="15.28515625" bestFit="1" customWidth="1"/>
    <col min="20" max="23" width="5" bestFit="1" customWidth="1"/>
    <col min="24" max="24" width="11.28515625" bestFit="1" customWidth="1"/>
  </cols>
  <sheetData>
    <row r="1" spans="2:34" ht="15.75" thickBot="1" x14ac:dyDescent="0.3"/>
    <row r="2" spans="2:34" ht="15" customHeight="1" x14ac:dyDescent="0.25">
      <c r="B2" s="42" t="s">
        <v>66</v>
      </c>
      <c r="C2" s="43"/>
      <c r="D2" s="43"/>
      <c r="E2" s="43"/>
      <c r="F2" s="43"/>
      <c r="G2" s="43"/>
      <c r="H2" s="43"/>
      <c r="I2" s="43"/>
      <c r="J2" s="43"/>
      <c r="K2" s="43"/>
      <c r="L2" s="43"/>
      <c r="M2" s="43"/>
      <c r="N2" s="43"/>
      <c r="O2" s="43"/>
      <c r="P2" s="43"/>
      <c r="Q2" s="43"/>
      <c r="R2" s="43"/>
      <c r="S2" s="44"/>
      <c r="T2" s="37"/>
      <c r="U2" s="37"/>
      <c r="V2" s="37"/>
      <c r="W2" s="37"/>
      <c r="X2" s="37"/>
      <c r="Y2" s="37"/>
      <c r="Z2" s="37"/>
      <c r="AA2" s="37"/>
      <c r="AB2" s="37"/>
      <c r="AC2" s="37"/>
      <c r="AD2" s="37"/>
      <c r="AE2" s="37"/>
      <c r="AF2" s="37"/>
      <c r="AG2" s="37"/>
      <c r="AH2" s="37"/>
    </row>
    <row r="3" spans="2:34" ht="15.75" customHeight="1" thickBot="1" x14ac:dyDescent="0.3">
      <c r="B3" s="45"/>
      <c r="C3" s="46"/>
      <c r="D3" s="46"/>
      <c r="E3" s="46"/>
      <c r="F3" s="46"/>
      <c r="G3" s="46"/>
      <c r="H3" s="46"/>
      <c r="I3" s="46"/>
      <c r="J3" s="46"/>
      <c r="K3" s="46"/>
      <c r="L3" s="46"/>
      <c r="M3" s="46"/>
      <c r="N3" s="46"/>
      <c r="O3" s="46"/>
      <c r="P3" s="46"/>
      <c r="Q3" s="46"/>
      <c r="R3" s="46"/>
      <c r="S3" s="47"/>
      <c r="T3" s="37"/>
      <c r="U3" s="37"/>
      <c r="V3" s="37"/>
      <c r="W3" s="37"/>
      <c r="X3" s="37"/>
      <c r="Y3" s="37"/>
      <c r="Z3" s="37"/>
      <c r="AA3" s="37"/>
      <c r="AB3" s="37"/>
      <c r="AC3" s="37"/>
      <c r="AD3" s="37"/>
      <c r="AE3" s="37"/>
      <c r="AF3" s="37"/>
      <c r="AG3" s="37"/>
      <c r="AH3" s="37"/>
    </row>
    <row r="4" spans="2:34" x14ac:dyDescent="0.25">
      <c r="B4" s="36"/>
      <c r="C4" s="5"/>
      <c r="D4" s="5"/>
      <c r="E4" s="5"/>
      <c r="F4" s="5"/>
      <c r="G4" s="5"/>
      <c r="H4" s="5"/>
      <c r="I4" s="5"/>
      <c r="J4" s="5"/>
      <c r="K4" s="5"/>
      <c r="L4" s="5"/>
      <c r="M4" s="5"/>
      <c r="N4" s="5"/>
      <c r="O4" s="5"/>
      <c r="P4" s="5"/>
      <c r="Q4" s="5"/>
      <c r="R4" s="5"/>
      <c r="S4" s="6"/>
    </row>
    <row r="5" spans="2:34" x14ac:dyDescent="0.25">
      <c r="B5" s="36"/>
      <c r="C5" s="5"/>
      <c r="D5" s="5"/>
      <c r="E5" s="5"/>
      <c r="F5" s="5"/>
      <c r="G5" s="5"/>
      <c r="H5" s="5"/>
      <c r="I5" s="5"/>
      <c r="J5" s="5"/>
      <c r="K5" s="5"/>
      <c r="L5" s="5"/>
      <c r="M5" s="5"/>
      <c r="N5" s="5"/>
      <c r="O5" s="5"/>
      <c r="P5" s="5"/>
      <c r="Q5" s="5"/>
      <c r="R5" s="5"/>
      <c r="S5" s="6"/>
    </row>
    <row r="6" spans="2:34" x14ac:dyDescent="0.25">
      <c r="B6" s="36"/>
      <c r="C6" s="5"/>
      <c r="D6" s="5"/>
      <c r="E6" s="5"/>
      <c r="F6" s="5"/>
      <c r="G6" s="5"/>
      <c r="H6" s="5"/>
      <c r="I6" s="5"/>
      <c r="J6" s="5"/>
      <c r="K6" s="5"/>
      <c r="L6" s="5"/>
      <c r="M6" s="5"/>
      <c r="N6" s="5"/>
      <c r="O6" s="5"/>
      <c r="P6" s="5"/>
      <c r="Q6" s="5"/>
      <c r="R6" s="5"/>
      <c r="S6" s="6"/>
    </row>
    <row r="7" spans="2:34" x14ac:dyDescent="0.25">
      <c r="B7" s="36"/>
      <c r="C7" s="5"/>
      <c r="D7" s="5"/>
      <c r="E7" s="5"/>
      <c r="F7" s="5"/>
      <c r="G7" s="5"/>
      <c r="H7" s="5"/>
      <c r="I7" s="5"/>
      <c r="J7" s="5"/>
      <c r="K7" s="5"/>
      <c r="L7" s="5"/>
      <c r="M7" s="5"/>
      <c r="N7" s="5"/>
      <c r="O7" s="5"/>
      <c r="P7" s="5"/>
      <c r="Q7" s="5"/>
      <c r="R7" s="5"/>
      <c r="S7" s="6"/>
    </row>
    <row r="8" spans="2:34" x14ac:dyDescent="0.25">
      <c r="B8" s="36"/>
      <c r="C8" s="5"/>
      <c r="D8" s="5"/>
      <c r="E8" s="5"/>
      <c r="F8" s="5"/>
      <c r="G8" s="5"/>
      <c r="H8" s="5"/>
      <c r="I8" s="5"/>
      <c r="J8" s="5"/>
      <c r="K8" s="5"/>
      <c r="L8" s="5"/>
      <c r="M8" s="5"/>
      <c r="N8" s="5"/>
      <c r="O8" s="5"/>
      <c r="P8" s="5"/>
      <c r="Q8" s="5"/>
      <c r="R8" s="5"/>
      <c r="S8" s="6"/>
    </row>
    <row r="9" spans="2:34" x14ac:dyDescent="0.25">
      <c r="B9" s="36"/>
      <c r="C9" s="5"/>
      <c r="D9" s="5"/>
      <c r="E9" s="5"/>
      <c r="F9" s="5"/>
      <c r="G9" s="5"/>
      <c r="H9" s="5"/>
      <c r="I9" s="5"/>
      <c r="J9" s="5"/>
      <c r="K9" s="5"/>
      <c r="L9" s="5"/>
      <c r="M9" s="5"/>
      <c r="N9" s="5"/>
      <c r="O9" s="5"/>
      <c r="P9" s="5"/>
      <c r="Q9" s="5"/>
      <c r="R9" s="5"/>
      <c r="S9" s="6"/>
    </row>
    <row r="10" spans="2:34" x14ac:dyDescent="0.25">
      <c r="B10" s="36"/>
      <c r="C10" s="5"/>
      <c r="D10" s="5"/>
      <c r="E10" s="5"/>
      <c r="F10" s="5"/>
      <c r="G10" s="5"/>
      <c r="H10" s="5"/>
      <c r="I10" s="5"/>
      <c r="J10" s="5"/>
      <c r="K10" s="5"/>
      <c r="L10" s="5"/>
      <c r="M10" s="5"/>
      <c r="N10" s="5"/>
      <c r="O10" s="5"/>
      <c r="P10" s="5"/>
      <c r="Q10" s="5"/>
      <c r="R10" s="5"/>
      <c r="S10" s="6"/>
    </row>
    <row r="11" spans="2:34" x14ac:dyDescent="0.25">
      <c r="B11" s="36"/>
      <c r="C11" s="5"/>
      <c r="D11" s="5"/>
      <c r="E11" s="5"/>
      <c r="F11" s="5"/>
      <c r="G11" s="5"/>
      <c r="H11" s="5"/>
      <c r="I11" s="5"/>
      <c r="J11" s="5"/>
      <c r="K11" s="5"/>
      <c r="L11" s="5"/>
      <c r="M11" s="5"/>
      <c r="N11" s="5"/>
      <c r="O11" s="5"/>
      <c r="P11" s="5"/>
      <c r="Q11" s="5"/>
      <c r="R11" s="5"/>
      <c r="S11" s="6"/>
    </row>
    <row r="12" spans="2:34" x14ac:dyDescent="0.25">
      <c r="B12" s="36"/>
      <c r="C12" s="5"/>
      <c r="D12" s="5"/>
      <c r="E12" s="5"/>
      <c r="F12" s="5"/>
      <c r="G12" s="5"/>
      <c r="H12" s="5"/>
      <c r="I12" s="5"/>
      <c r="J12" s="5"/>
      <c r="K12" s="5"/>
      <c r="L12" s="5"/>
      <c r="M12" s="5"/>
      <c r="N12" s="5"/>
      <c r="O12" s="5"/>
      <c r="P12" s="5"/>
      <c r="Q12" s="5"/>
      <c r="R12" s="5"/>
      <c r="S12" s="6"/>
    </row>
    <row r="13" spans="2:34" x14ac:dyDescent="0.25">
      <c r="B13" s="36"/>
      <c r="C13" s="5"/>
      <c r="D13" s="5"/>
      <c r="E13" s="5"/>
      <c r="F13" s="5"/>
      <c r="G13" s="5"/>
      <c r="H13" s="5"/>
      <c r="I13" s="5"/>
      <c r="J13" s="5"/>
      <c r="K13" s="5"/>
      <c r="L13" s="5"/>
      <c r="M13" s="5"/>
      <c r="N13" s="5"/>
      <c r="O13" s="5"/>
      <c r="P13" s="5"/>
      <c r="Q13" s="5"/>
      <c r="R13" s="5"/>
      <c r="S13" s="6"/>
    </row>
    <row r="14" spans="2:34" x14ac:dyDescent="0.25">
      <c r="B14" s="36"/>
      <c r="C14" s="5"/>
      <c r="D14" s="5"/>
      <c r="E14" s="5"/>
      <c r="F14" s="5"/>
      <c r="G14" s="5"/>
      <c r="H14" s="5"/>
      <c r="I14" s="5"/>
      <c r="J14" s="5"/>
      <c r="K14" s="5"/>
      <c r="L14" s="5"/>
      <c r="M14" s="5"/>
      <c r="N14" s="5"/>
      <c r="O14" s="5"/>
      <c r="P14" s="5"/>
      <c r="Q14" s="5"/>
      <c r="R14" s="5"/>
      <c r="S14" s="6"/>
    </row>
    <row r="15" spans="2:34" x14ac:dyDescent="0.25">
      <c r="B15" s="36"/>
      <c r="C15" s="5"/>
      <c r="D15" s="5"/>
      <c r="E15" s="5"/>
      <c r="F15" s="5"/>
      <c r="G15" s="5"/>
      <c r="H15" s="5"/>
      <c r="I15" s="5"/>
      <c r="J15" s="5"/>
      <c r="K15" s="5"/>
      <c r="L15" s="5"/>
      <c r="M15" s="5"/>
      <c r="N15" s="5"/>
      <c r="O15" s="5"/>
      <c r="P15" s="5"/>
      <c r="Q15" s="5"/>
      <c r="R15" s="5"/>
      <c r="S15" s="6"/>
    </row>
    <row r="16" spans="2:34" x14ac:dyDescent="0.25">
      <c r="B16" s="36"/>
      <c r="C16" s="5"/>
      <c r="D16" s="5"/>
      <c r="E16" s="5"/>
      <c r="F16" s="5"/>
      <c r="G16" s="5"/>
      <c r="H16" s="5"/>
      <c r="I16" s="5"/>
      <c r="J16" s="5"/>
      <c r="K16" s="5"/>
      <c r="L16" s="5"/>
      <c r="M16" s="5"/>
      <c r="N16" s="5"/>
      <c r="O16" s="5"/>
      <c r="P16" s="5"/>
      <c r="Q16" s="5"/>
      <c r="R16" s="5"/>
      <c r="S16" s="6"/>
    </row>
    <row r="17" spans="2:19" x14ac:dyDescent="0.25">
      <c r="B17" s="36"/>
      <c r="C17" s="5"/>
      <c r="D17" s="5"/>
      <c r="E17" s="5"/>
      <c r="F17" s="5"/>
      <c r="G17" s="5"/>
      <c r="H17" s="5"/>
      <c r="I17" s="5"/>
      <c r="J17" s="5"/>
      <c r="K17" s="5"/>
      <c r="L17" s="5"/>
      <c r="M17" s="5"/>
      <c r="N17" s="5"/>
      <c r="O17" s="5"/>
      <c r="P17" s="5"/>
      <c r="Q17" s="5"/>
      <c r="R17" s="5"/>
      <c r="S17" s="6"/>
    </row>
    <row r="18" spans="2:19" x14ac:dyDescent="0.25">
      <c r="B18" s="36"/>
      <c r="C18" s="5"/>
      <c r="D18" s="5"/>
      <c r="E18" s="5"/>
      <c r="F18" s="5"/>
      <c r="G18" s="5"/>
      <c r="H18" s="5"/>
      <c r="I18" s="5"/>
      <c r="J18" s="5"/>
      <c r="K18" s="5"/>
      <c r="L18" s="5"/>
      <c r="M18" s="5"/>
      <c r="N18" s="5"/>
      <c r="O18" s="5"/>
      <c r="P18" s="5"/>
      <c r="Q18" s="5"/>
      <c r="R18" s="5"/>
      <c r="S18" s="6"/>
    </row>
    <row r="19" spans="2:19" ht="15.75" thickBot="1" x14ac:dyDescent="0.3">
      <c r="B19" s="36"/>
      <c r="C19" s="5"/>
      <c r="D19" s="5"/>
      <c r="E19" s="5"/>
      <c r="F19" s="39" t="s">
        <v>44</v>
      </c>
      <c r="G19" s="39" t="s">
        <v>41</v>
      </c>
      <c r="H19" s="32"/>
      <c r="I19" s="8"/>
      <c r="J19" s="8"/>
      <c r="K19" s="8"/>
      <c r="L19" s="8"/>
      <c r="M19" s="8"/>
      <c r="N19" s="8"/>
      <c r="O19" s="8"/>
      <c r="P19" s="8"/>
      <c r="Q19" s="8"/>
      <c r="R19" s="8"/>
      <c r="S19" s="9"/>
    </row>
    <row r="20" spans="2:19" ht="16.5" thickBot="1" x14ac:dyDescent="0.3">
      <c r="B20" s="36"/>
      <c r="C20" s="5"/>
      <c r="D20" s="5"/>
      <c r="E20" s="5"/>
      <c r="F20" s="50" t="s">
        <v>39</v>
      </c>
      <c r="G20" s="51">
        <v>2012</v>
      </c>
      <c r="H20" s="52">
        <v>2013</v>
      </c>
      <c r="I20" s="52">
        <v>2014</v>
      </c>
      <c r="J20" s="52">
        <v>2015</v>
      </c>
      <c r="K20" s="52">
        <v>2016</v>
      </c>
      <c r="L20" s="52">
        <v>2017</v>
      </c>
      <c r="M20" s="52">
        <v>2018</v>
      </c>
      <c r="N20" s="52">
        <v>2019</v>
      </c>
      <c r="O20" s="52">
        <v>2020</v>
      </c>
      <c r="P20" s="52">
        <v>2021</v>
      </c>
      <c r="Q20" s="52">
        <v>2022</v>
      </c>
      <c r="R20" s="53">
        <v>2023</v>
      </c>
      <c r="S20" s="54" t="s">
        <v>40</v>
      </c>
    </row>
    <row r="21" spans="2:19" x14ac:dyDescent="0.25">
      <c r="B21" s="36"/>
      <c r="C21" s="5"/>
      <c r="D21" s="5"/>
      <c r="E21" s="5"/>
      <c r="F21" s="19" t="s">
        <v>22</v>
      </c>
      <c r="G21" s="40">
        <v>-68903236</v>
      </c>
      <c r="H21" s="38">
        <v>-64615991</v>
      </c>
      <c r="I21" s="38">
        <v>-63017247</v>
      </c>
      <c r="J21" s="38">
        <v>-62207760</v>
      </c>
      <c r="K21" s="38">
        <v>-69071123</v>
      </c>
      <c r="L21" s="38">
        <v>-69558911</v>
      </c>
      <c r="M21" s="38">
        <v>-65021569</v>
      </c>
      <c r="N21" s="38">
        <v>-66917151</v>
      </c>
      <c r="O21" s="38">
        <v>-56301265</v>
      </c>
      <c r="P21" s="38">
        <v>-61891760</v>
      </c>
      <c r="Q21" s="38">
        <v>-66901573</v>
      </c>
      <c r="R21" s="38">
        <v>-64530614</v>
      </c>
      <c r="S21" s="41">
        <v>-778938200</v>
      </c>
    </row>
    <row r="22" spans="2:19" x14ac:dyDescent="0.25">
      <c r="B22" s="36"/>
      <c r="C22" s="5"/>
      <c r="D22" s="5"/>
      <c r="E22" s="5"/>
      <c r="F22" s="19" t="s">
        <v>26</v>
      </c>
      <c r="G22" s="40">
        <v>-87509289</v>
      </c>
      <c r="H22" s="38">
        <v>-82734247</v>
      </c>
      <c r="I22" s="38">
        <v>-77454549</v>
      </c>
      <c r="J22" s="38">
        <v>-77964736</v>
      </c>
      <c r="K22" s="38">
        <v>-89187569</v>
      </c>
      <c r="L22" s="38">
        <v>-90257291</v>
      </c>
      <c r="M22" s="38">
        <v>-82136687</v>
      </c>
      <c r="N22" s="38">
        <v>-81272794</v>
      </c>
      <c r="O22" s="38">
        <v>-69937214</v>
      </c>
      <c r="P22" s="38">
        <v>-76475438</v>
      </c>
      <c r="Q22" s="38">
        <v>-83169383</v>
      </c>
      <c r="R22" s="38">
        <v>-78477502</v>
      </c>
      <c r="S22" s="41">
        <v>-976576699</v>
      </c>
    </row>
    <row r="23" spans="2:19" x14ac:dyDescent="0.25">
      <c r="B23" s="36"/>
      <c r="C23" s="5"/>
      <c r="D23" s="5"/>
      <c r="E23" s="5"/>
      <c r="F23" s="19" t="s">
        <v>21</v>
      </c>
      <c r="G23" s="40">
        <v>-710647336</v>
      </c>
      <c r="H23" s="38">
        <v>-653065582</v>
      </c>
      <c r="I23" s="38">
        <v>-634665373</v>
      </c>
      <c r="J23" s="38">
        <v>-625700313</v>
      </c>
      <c r="K23" s="38">
        <v>-699128421</v>
      </c>
      <c r="L23" s="38">
        <v>-698946667</v>
      </c>
      <c r="M23" s="38">
        <v>-646623308</v>
      </c>
      <c r="N23" s="38">
        <v>-643337258</v>
      </c>
      <c r="O23" s="38">
        <v>-552890328</v>
      </c>
      <c r="P23" s="38">
        <v>-620393836</v>
      </c>
      <c r="Q23" s="38">
        <v>-668284004</v>
      </c>
      <c r="R23" s="38">
        <v>-633621718</v>
      </c>
      <c r="S23" s="41">
        <v>-7787304144</v>
      </c>
    </row>
    <row r="24" spans="2:19" x14ac:dyDescent="0.25">
      <c r="B24" s="36"/>
      <c r="C24" s="5"/>
      <c r="D24" s="5"/>
      <c r="E24" s="5"/>
      <c r="F24" s="19" t="s">
        <v>28</v>
      </c>
      <c r="G24" s="40">
        <v>-34913520</v>
      </c>
      <c r="H24" s="38">
        <v>-32321741</v>
      </c>
      <c r="I24" s="38">
        <v>-31002926</v>
      </c>
      <c r="J24" s="38">
        <v>-31483316</v>
      </c>
      <c r="K24" s="38">
        <v>-34825591</v>
      </c>
      <c r="L24" s="38">
        <v>-34829734</v>
      </c>
      <c r="M24" s="38">
        <v>-31984101</v>
      </c>
      <c r="N24" s="38">
        <v>-32426586</v>
      </c>
      <c r="O24" s="38">
        <v>-27646813</v>
      </c>
      <c r="P24" s="38">
        <v>-31923344</v>
      </c>
      <c r="Q24" s="38">
        <v>-33273948</v>
      </c>
      <c r="R24" s="38">
        <v>-31903383</v>
      </c>
      <c r="S24" s="41">
        <v>-388535003</v>
      </c>
    </row>
    <row r="25" spans="2:19" x14ac:dyDescent="0.25">
      <c r="B25" s="36"/>
      <c r="C25" s="5"/>
      <c r="D25" s="5"/>
      <c r="E25" s="5"/>
      <c r="F25" s="19" t="s">
        <v>23</v>
      </c>
      <c r="G25" s="40">
        <v>-175269402</v>
      </c>
      <c r="H25" s="38">
        <v>-164731331</v>
      </c>
      <c r="I25" s="38">
        <v>-153082449</v>
      </c>
      <c r="J25" s="38">
        <v>-158692973</v>
      </c>
      <c r="K25" s="38">
        <v>-174588556</v>
      </c>
      <c r="L25" s="38">
        <v>-176750635</v>
      </c>
      <c r="M25" s="38">
        <v>-162739504</v>
      </c>
      <c r="N25" s="38">
        <v>-161300646</v>
      </c>
      <c r="O25" s="38">
        <v>-143416712</v>
      </c>
      <c r="P25" s="38">
        <v>-154765773</v>
      </c>
      <c r="Q25" s="38">
        <v>-168813050</v>
      </c>
      <c r="R25" s="38">
        <v>-163158432</v>
      </c>
      <c r="S25" s="41">
        <v>-1957309463</v>
      </c>
    </row>
    <row r="26" spans="2:19" x14ac:dyDescent="0.25">
      <c r="B26" s="36"/>
      <c r="C26" s="5"/>
      <c r="D26" s="5"/>
      <c r="E26" s="5"/>
      <c r="F26" s="19" t="s">
        <v>25</v>
      </c>
      <c r="G26" s="40">
        <v>-69495870</v>
      </c>
      <c r="H26" s="38">
        <v>-65669773</v>
      </c>
      <c r="I26" s="38">
        <v>-61474446</v>
      </c>
      <c r="J26" s="38">
        <v>-62619365</v>
      </c>
      <c r="K26" s="38">
        <v>-70121790</v>
      </c>
      <c r="L26" s="38">
        <v>-69701211</v>
      </c>
      <c r="M26" s="38">
        <v>-64916496</v>
      </c>
      <c r="N26" s="38">
        <v>-66383753</v>
      </c>
      <c r="O26" s="38">
        <v>-56349171</v>
      </c>
      <c r="P26" s="38">
        <v>-62600291</v>
      </c>
      <c r="Q26" s="38">
        <v>-67652023</v>
      </c>
      <c r="R26" s="38">
        <v>-63511432</v>
      </c>
      <c r="S26" s="41">
        <v>-780495621</v>
      </c>
    </row>
    <row r="27" spans="2:19" x14ac:dyDescent="0.25">
      <c r="B27" s="36"/>
      <c r="C27" s="5"/>
      <c r="D27" s="5"/>
      <c r="E27" s="5"/>
      <c r="F27" s="19" t="s">
        <v>17</v>
      </c>
      <c r="G27" s="40">
        <v>1554060692.8400002</v>
      </c>
      <c r="H27" s="38">
        <v>1455983738.5</v>
      </c>
      <c r="I27" s="38">
        <v>1375727437.4300001</v>
      </c>
      <c r="J27" s="38">
        <v>1399039074.9300001</v>
      </c>
      <c r="K27" s="38">
        <v>1558807001.6499999</v>
      </c>
      <c r="L27" s="38">
        <v>1556849117.5400002</v>
      </c>
      <c r="M27" s="38">
        <v>1424818589.3600001</v>
      </c>
      <c r="N27" s="38">
        <v>1458739710.9900002</v>
      </c>
      <c r="O27" s="38">
        <v>1251656781.54</v>
      </c>
      <c r="P27" s="38">
        <v>1377022936.0999999</v>
      </c>
      <c r="Q27" s="38">
        <v>1495748375.01</v>
      </c>
      <c r="R27" s="38">
        <v>1410238352.99</v>
      </c>
      <c r="S27" s="41">
        <v>17318691808.880001</v>
      </c>
    </row>
    <row r="28" spans="2:19" x14ac:dyDescent="0.25">
      <c r="B28" s="36"/>
      <c r="C28" s="5"/>
      <c r="D28" s="5"/>
      <c r="E28" s="5"/>
      <c r="F28" s="19" t="s">
        <v>27</v>
      </c>
      <c r="G28" s="40">
        <v>-122752802</v>
      </c>
      <c r="H28" s="38">
        <v>-114041366</v>
      </c>
      <c r="I28" s="38">
        <v>-107203348</v>
      </c>
      <c r="J28" s="38">
        <v>-110653820</v>
      </c>
      <c r="K28" s="38">
        <v>-124662567</v>
      </c>
      <c r="L28" s="38">
        <v>-120139658</v>
      </c>
      <c r="M28" s="38">
        <v>-110149741</v>
      </c>
      <c r="N28" s="38">
        <v>-114205762</v>
      </c>
      <c r="O28" s="38">
        <v>-99160471</v>
      </c>
      <c r="P28" s="38">
        <v>-107074061</v>
      </c>
      <c r="Q28" s="38">
        <v>-120405301</v>
      </c>
      <c r="R28" s="38">
        <v>-111237220</v>
      </c>
      <c r="S28" s="41">
        <v>-1361686117</v>
      </c>
    </row>
    <row r="29" spans="2:19" ht="15.75" thickBot="1" x14ac:dyDescent="0.3">
      <c r="B29" s="36"/>
      <c r="C29" s="5"/>
      <c r="D29" s="5"/>
      <c r="E29" s="5"/>
      <c r="F29" s="16" t="s">
        <v>24</v>
      </c>
      <c r="G29" s="40">
        <v>-17484956</v>
      </c>
      <c r="H29" s="38">
        <v>-16551924</v>
      </c>
      <c r="I29" s="38">
        <v>-15490242</v>
      </c>
      <c r="J29" s="38">
        <v>-15446805</v>
      </c>
      <c r="K29" s="38">
        <v>-17443683</v>
      </c>
      <c r="L29" s="38">
        <v>-17203010</v>
      </c>
      <c r="M29" s="38">
        <v>-16167459</v>
      </c>
      <c r="N29" s="38">
        <v>-16183629</v>
      </c>
      <c r="O29" s="38">
        <v>-14206558</v>
      </c>
      <c r="P29" s="38">
        <v>-15759812</v>
      </c>
      <c r="Q29" s="38">
        <v>-17102315</v>
      </c>
      <c r="R29" s="38">
        <v>-16154797</v>
      </c>
      <c r="S29" s="41">
        <v>-195195190</v>
      </c>
    </row>
    <row r="30" spans="2:19" ht="15.75" thickBot="1" x14ac:dyDescent="0.3">
      <c r="B30" s="32"/>
      <c r="C30" s="8"/>
      <c r="D30" s="8"/>
      <c r="E30" s="8"/>
      <c r="F30" s="48" t="s">
        <v>40</v>
      </c>
      <c r="G30" s="55">
        <v>267084281.84000015</v>
      </c>
      <c r="H30" s="56">
        <v>262251783.50000006</v>
      </c>
      <c r="I30" s="56">
        <v>232336857.43000007</v>
      </c>
      <c r="J30" s="56">
        <v>254269986.92999995</v>
      </c>
      <c r="K30" s="56">
        <v>279777701.64999986</v>
      </c>
      <c r="L30" s="56">
        <v>279462000.54000008</v>
      </c>
      <c r="M30" s="56">
        <v>245079724.36000001</v>
      </c>
      <c r="N30" s="56">
        <v>276712131.99000001</v>
      </c>
      <c r="O30" s="56">
        <v>231748249.53999996</v>
      </c>
      <c r="P30" s="56">
        <v>246138621.09999996</v>
      </c>
      <c r="Q30" s="56">
        <v>270146778.00999999</v>
      </c>
      <c r="R30" s="56">
        <v>247643254.98999995</v>
      </c>
      <c r="S30" s="49">
        <v>3092651371.8800006</v>
      </c>
    </row>
  </sheetData>
  <mergeCells count="1">
    <mergeCell ref="B2:S3"/>
  </mergeCells>
  <conditionalFormatting pivot="1" sqref="G30:R30">
    <cfRule type="colorScale" priority="1">
      <colorScale>
        <cfvo type="min"/>
        <cfvo type="max"/>
        <color rgb="FFFF7128"/>
        <color rgb="FFFFEF9C"/>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F7D6B-3C58-4771-9309-64B8082E4526}">
  <dimension ref="B1:M15"/>
  <sheetViews>
    <sheetView showGridLines="0" workbookViewId="0">
      <selection activeCell="P7" sqref="P7"/>
    </sheetView>
  </sheetViews>
  <sheetFormatPr defaultRowHeight="15" x14ac:dyDescent="0.25"/>
  <cols>
    <col min="10" max="10" width="16.140625" customWidth="1"/>
    <col min="11" max="12" width="15.7109375" customWidth="1"/>
    <col min="13" max="13" width="17.28515625" customWidth="1"/>
  </cols>
  <sheetData>
    <row r="1" spans="2:13" ht="15.75" thickBot="1" x14ac:dyDescent="0.3"/>
    <row r="2" spans="2:13" ht="21.75" thickBot="1" x14ac:dyDescent="0.4">
      <c r="B2" s="78" t="s">
        <v>69</v>
      </c>
      <c r="C2" s="79"/>
      <c r="D2" s="79"/>
      <c r="E2" s="79"/>
      <c r="F2" s="79"/>
      <c r="G2" s="79"/>
      <c r="H2" s="79"/>
      <c r="I2" s="79"/>
      <c r="J2" s="79"/>
      <c r="K2" s="79"/>
      <c r="L2" s="79"/>
      <c r="M2" s="80"/>
    </row>
    <row r="3" spans="2:13" ht="46.5" customHeight="1" x14ac:dyDescent="0.25">
      <c r="B3" s="57" t="s">
        <v>67</v>
      </c>
      <c r="C3" s="58"/>
      <c r="D3" s="58"/>
      <c r="E3" s="58"/>
      <c r="F3" s="58"/>
      <c r="G3" s="58"/>
      <c r="H3" s="58"/>
      <c r="I3" s="58"/>
      <c r="J3" s="58"/>
      <c r="K3" s="58"/>
      <c r="L3" s="58"/>
      <c r="M3" s="59"/>
    </row>
    <row r="4" spans="2:13" ht="48" customHeight="1" x14ac:dyDescent="0.25">
      <c r="B4" s="63" t="s">
        <v>74</v>
      </c>
      <c r="C4" s="64"/>
      <c r="D4" s="64"/>
      <c r="E4" s="64"/>
      <c r="F4" s="64"/>
      <c r="G4" s="64"/>
      <c r="H4" s="64"/>
      <c r="I4" s="64"/>
      <c r="J4" s="64"/>
      <c r="K4" s="64"/>
      <c r="L4" s="64"/>
      <c r="M4" s="65"/>
    </row>
    <row r="5" spans="2:13" x14ac:dyDescent="0.25">
      <c r="B5" s="63"/>
      <c r="C5" s="64"/>
      <c r="D5" s="64"/>
      <c r="E5" s="64"/>
      <c r="F5" s="64"/>
      <c r="G5" s="64"/>
      <c r="H5" s="64"/>
      <c r="I5" s="64"/>
      <c r="J5" s="64"/>
      <c r="K5" s="64"/>
      <c r="L5" s="64"/>
      <c r="M5" s="65"/>
    </row>
    <row r="6" spans="2:13" x14ac:dyDescent="0.25">
      <c r="B6" s="63"/>
      <c r="C6" s="64"/>
      <c r="D6" s="64"/>
      <c r="E6" s="64"/>
      <c r="F6" s="64"/>
      <c r="G6" s="64"/>
      <c r="H6" s="64"/>
      <c r="I6" s="64"/>
      <c r="J6" s="64"/>
      <c r="K6" s="64"/>
      <c r="L6" s="64"/>
      <c r="M6" s="65"/>
    </row>
    <row r="7" spans="2:13" ht="51" customHeight="1" x14ac:dyDescent="0.35">
      <c r="B7" s="66" t="s">
        <v>73</v>
      </c>
      <c r="C7" s="67"/>
      <c r="D7" s="67"/>
      <c r="E7" s="67"/>
      <c r="F7" s="67"/>
      <c r="G7" s="67"/>
      <c r="H7" s="67"/>
      <c r="I7" s="67"/>
      <c r="J7" s="67"/>
      <c r="K7" s="67"/>
      <c r="L7" s="67"/>
      <c r="M7" s="68"/>
    </row>
    <row r="8" spans="2:13" ht="39.75" customHeight="1" x14ac:dyDescent="0.35">
      <c r="B8" s="60"/>
      <c r="C8" s="69" t="s">
        <v>71</v>
      </c>
      <c r="D8" s="69"/>
      <c r="E8" s="69"/>
      <c r="F8" s="69"/>
      <c r="G8" s="69"/>
      <c r="H8" s="69"/>
      <c r="I8" s="69"/>
      <c r="J8" s="69"/>
      <c r="K8" s="69"/>
      <c r="L8" s="69"/>
      <c r="M8" s="70"/>
    </row>
    <row r="9" spans="2:13" ht="21" x14ac:dyDescent="0.35">
      <c r="B9" s="60"/>
      <c r="C9" s="71" t="s">
        <v>72</v>
      </c>
      <c r="D9" s="71"/>
      <c r="E9" s="71"/>
      <c r="F9" s="71"/>
      <c r="G9" s="71"/>
      <c r="H9" s="71"/>
      <c r="I9" s="71"/>
      <c r="J9" s="71"/>
      <c r="K9" s="71"/>
      <c r="L9" s="71"/>
      <c r="M9" s="72"/>
    </row>
    <row r="10" spans="2:13" ht="21" x14ac:dyDescent="0.35">
      <c r="B10" s="60"/>
      <c r="C10" s="61"/>
      <c r="D10" s="61"/>
      <c r="E10" s="61"/>
      <c r="F10" s="61"/>
      <c r="G10" s="61"/>
      <c r="H10" s="61"/>
      <c r="I10" s="61"/>
      <c r="J10" s="61"/>
      <c r="K10" s="61"/>
      <c r="L10" s="61"/>
      <c r="M10" s="62"/>
    </row>
    <row r="11" spans="2:13" ht="21" x14ac:dyDescent="0.35">
      <c r="B11" s="73" t="s">
        <v>68</v>
      </c>
      <c r="C11" s="61"/>
      <c r="D11" s="61"/>
      <c r="E11" s="61"/>
      <c r="F11" s="61"/>
      <c r="G11" s="61"/>
      <c r="H11" s="61"/>
      <c r="I11" s="61"/>
      <c r="J11" s="61"/>
      <c r="K11" s="61"/>
      <c r="L11" s="61"/>
      <c r="M11" s="62"/>
    </row>
    <row r="12" spans="2:13" ht="15" customHeight="1" x14ac:dyDescent="0.25">
      <c r="B12" s="74" t="s">
        <v>70</v>
      </c>
      <c r="C12" s="69"/>
      <c r="D12" s="69"/>
      <c r="E12" s="69"/>
      <c r="F12" s="69"/>
      <c r="G12" s="69"/>
      <c r="H12" s="69"/>
      <c r="I12" s="69"/>
      <c r="J12" s="69"/>
      <c r="K12" s="69"/>
      <c r="L12" s="69"/>
      <c r="M12" s="70"/>
    </row>
    <row r="13" spans="2:13" ht="42" customHeight="1" x14ac:dyDescent="0.25">
      <c r="B13" s="74"/>
      <c r="C13" s="69"/>
      <c r="D13" s="69"/>
      <c r="E13" s="69"/>
      <c r="F13" s="69"/>
      <c r="G13" s="69"/>
      <c r="H13" s="69"/>
      <c r="I13" s="69"/>
      <c r="J13" s="69"/>
      <c r="K13" s="69"/>
      <c r="L13" s="69"/>
      <c r="M13" s="70"/>
    </row>
    <row r="14" spans="2:13" ht="45.75" customHeight="1" x14ac:dyDescent="0.25">
      <c r="B14" s="74"/>
      <c r="C14" s="69"/>
      <c r="D14" s="69"/>
      <c r="E14" s="69"/>
      <c r="F14" s="69"/>
      <c r="G14" s="69"/>
      <c r="H14" s="69"/>
      <c r="I14" s="69"/>
      <c r="J14" s="69"/>
      <c r="K14" s="69"/>
      <c r="L14" s="69"/>
      <c r="M14" s="70"/>
    </row>
    <row r="15" spans="2:13" ht="61.5" customHeight="1" thickBot="1" x14ac:dyDescent="0.3">
      <c r="B15" s="75"/>
      <c r="C15" s="76"/>
      <c r="D15" s="76"/>
      <c r="E15" s="76"/>
      <c r="F15" s="76"/>
      <c r="G15" s="76"/>
      <c r="H15" s="76"/>
      <c r="I15" s="76"/>
      <c r="J15" s="76"/>
      <c r="K15" s="76"/>
      <c r="L15" s="76"/>
      <c r="M15" s="77"/>
    </row>
  </sheetData>
  <mergeCells count="7">
    <mergeCell ref="B2:M2"/>
    <mergeCell ref="B12:M15"/>
    <mergeCell ref="C8:M8"/>
    <mergeCell ref="C9:M9"/>
    <mergeCell ref="B4:M6"/>
    <mergeCell ref="B3:M3"/>
    <mergeCell ref="B7:M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3 3 ] ] > < / 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 F e b < / K e y > < / D i a g r a m O b j e c t K e y > < D i a g r a m O b j e c t K e y > < K e y > M e a s u r e s \ S u m   o f   F e b \ T a g I n f o \ F o r m u l a < / K e y > < / D i a g r a m O b j e c t K e y > < D i a g r a m O b j e c t K e y > < K e y > M e a s u r e s \ S u m   o f   F e b \ T a g I n f o \ V a l u e < / K e y > < / D i a g r a m O b j e c t K e y > < D i a g r a m O b j e c t K e y > < K e y > M e a s u r e s \ S u m   o f   Q 1 < / K e y > < / D i a g r a m O b j e c t K e y > < D i a g r a m O b j e c t K e y > < K e y > M e a s u r e s \ S u m   o f   Q 1 \ T a g I n f o \ F o r m u l a < / K e y > < / D i a g r a m O b j e c t K e y > < D i a g r a m O b j e c t K e y > < K e y > M e a s u r e s \ S u m   o f   Q 1 \ T a g I n f o \ V a l u e < / K e y > < / D i a g r a m O b j e c t K e y > < D i a g r a m O b j e c t K e y > < K e y > M e a s u r e s \ S u m   o f   T o t a l < / K e y > < / D i a g r a m O b j e c t K e y > < D i a g r a m O b j e c t K e y > < K e y > M e a s u r e s \ S u m   o f   T o t a l \ T a g I n f o \ F o r m u l a < / K e y > < / D i a g r a m O b j e c t K e y > < D i a g r a m O b j e c t K e y > < K e y > M e a s u r e s \ S u m   o f   T o t a l \ T a g I n f o \ V a l u e < / K e y > < / D i a g r a m O b j e c t K e y > < D i a g r a m O b j e c t K e y > < K e y > M e a s u r e s \ S u m   o f   Y e a r   A v e r a g e < / K e y > < / D i a g r a m O b j e c t K e y > < D i a g r a m O b j e c t K e y > < K e y > M e a s u r e s \ S u m   o f   Y e a r   A v e r a g e \ T a g I n f o \ F o r m u l a < / K e y > < / D i a g r a m O b j e c t K e y > < D i a g r a m O b j e c t K e y > < K e y > M e a s u r e s \ S u m   o f   Y e a r   A v e r a g e \ T a g I n f o \ V a l u e < / K e y > < / D i a g r a m O b j e c t K e y > < D i a g r a m O b j e c t K e y > < K e y > C o l u m n s \ A c c o u n t < / K e y > < / D i a g r a m O b j e c t K e y > < D i a g r a m O b j e c t K e y > < K e y > C o l u m n s \ B u s i n e s s   U n i t < / K e y > < / D i a g r a m O b j e c t K e y > < D i a g r a m O b j e c t K e y > < K e y > C o l u m n s \ C u r r e n c y < / K e y > < / D i a g r a m O b j e c t K e y > < D i a g r a m O b j e c t K e y > < K e y > C o l u m n s \ Y e a r < / K e y > < / D i a g r a m O b j e c t K e y > < D i a g r a m O b j e c t K e y > < K e y > C o l u m n s \ S c e n a r i o < / 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 C o l u m n s \ Q 1 < / K e y > < / D i a g r a m O b j e c t K e y > < D i a g r a m O b j e c t K e y > < K e y > C o l u m n s \ Q 2 < / K e y > < / D i a g r a m O b j e c t K e y > < D i a g r a m O b j e c t K e y > < K e y > C o l u m n s \ Q 3 < / K e y > < / D i a g r a m O b j e c t K e y > < D i a g r a m O b j e c t K e y > < K e y > C o l u m n s \ Q 4 < / K e y > < / D i a g r a m O b j e c t K e y > < D i a g r a m O b j e c t K e y > < K e y > C o l u m n s \ S 1 < / K e y > < / D i a g r a m O b j e c t K e y > < D i a g r a m O b j e c t K e y > < K e y > C o l u m n s \ S 2 < / K e y > < / D i a g r a m O b j e c t K e y > < D i a g r a m O b j e c t K e y > < K e y > C o l u m n s \ Y e a r   A v e r a g e < / K e y > < / D i a g r a m O b j e c t K e y > < D i a g r a m O b j e c t K e y > < K e y > C o l u m n s \ T o t a l < / 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 Q 1 & g t ; - & l t ; M e a s u r e s \ Q 1 & g t ; < / K e y > < / D i a g r a m O b j e c t K e y > < D i a g r a m O b j e c t K e y > < K e y > L i n k s \ & l t ; C o l u m n s \ S u m   o f   Q 1 & g t ; - & l t ; M e a s u r e s \ Q 1 & g t ; \ C O L U M N < / K e y > < / D i a g r a m O b j e c t K e y > < D i a g r a m O b j e c t K e y > < K e y > L i n k s \ & l t ; C o l u m n s \ S u m   o f   Q 1 & g t ; - & l t ; M e a s u r e s \ Q 1 & g t ; \ M E A S U R E 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 Y e a r   A v e r a g e & g t ; - & l t ; M e a s u r e s \ Y e a r   A v e r a g e & g t ; < / K e y > < / D i a g r a m O b j e c t K e y > < D i a g r a m O b j e c t K e y > < K e y > L i n k s \ & l t ; C o l u m n s \ S u m   o f   Y e a r   A v e r a g e & g t ; - & l t ; M e a s u r e s \ Y e a r   A v e r a g e & g t ; \ C O L U M N < / K e y > < / D i a g r a m O b j e c t K e y > < D i a g r a m O b j e c t K e y > < K e y > L i n k s \ & l t ; C o l u m n s \ S u m   o f   Y e a r   A v e r a g e & g t ; - & l t ; M e a s u r e s \ Y e a r   A v e r a g e & g t ; \ M E A S U R E 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 3 < / 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 F e b < / K e y > < / a : K e y > < a : V a l u e   i : t y p e = " M e a s u r e G r i d N o d e V i e w S t a t e " > < C o l u m n > 6 < / 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 Q 1 < / K e y > < / a : K e y > < a : V a l u e   i : t y p e = " M e a s u r e G r i d N o d e V i e w S t a t e " > < C o l u m n > 1 7 < / C o l u m n > < L a y e d O u t > t r u e < / L a y e d O u t > < W a s U I I n v i s i b l e > t r u e < / W a s U I I n v i s i b l e > < / a : V a l u e > < / a : K e y V a l u e O f D i a g r a m O b j e c t K e y a n y T y p e z b w N T n L X > < a : K e y V a l u e O f D i a g r a m O b j e c t K e y a n y T y p e z b w N T n L X > < a : K e y > < K e y > M e a s u r e s \ S u m   o f   Q 1 \ T a g I n f o \ F o r m u l a < / K e y > < / a : K e y > < a : V a l u e   i : t y p e = " M e a s u r e G r i d V i e w S t a t e I D i a g r a m T a g A d d i t i o n a l I n f o " / > < / a : K e y V a l u e O f D i a g r a m O b j e c t K e y a n y T y p e z b w N T n L X > < a : K e y V a l u e O f D i a g r a m O b j e c t K e y a n y T y p e z b w N T n L X > < a : K e y > < K e y > M e a s u r e s \ S u m   o f   Q 1 \ T a g I n f o \ V a l u e < / K e y > < / a : K e y > < a : V a l u e   i : t y p e = " M e a s u r e G r i d V i e w S t a t e I D i a g r a m T a g A d d i t i o n a l I n f o " / > < / a : K e y V a l u e O f D i a g r a m O b j e c t K e y a n y T y p e z b w N T n L X > < a : K e y V a l u e O f D i a g r a m O b j e c t K e y a n y T y p e z b w N T n L X > < a : K e y > < K e y > M e a s u r e s \ S u m   o f   T o t a l < / K e y > < / a : K e y > < a : V a l u e   i : t y p e = " M e a s u r e G r i d N o d e V i e w S t a t e " > < C o l u m n > 2 4 < / 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 Y e a r   A v e r a g e < / K e y > < / a : K e y > < a : V a l u e   i : t y p e = " M e a s u r e G r i d N o d e V i e w S t a t e " > < C o l u m n > 2 3 < / C o l u m n > < L a y e d O u t > t r u e < / L a y e d O u t > < W a s U I I n v i s i b l e > t r u e < / W a s U I I n v i s i b l e > < / a : V a l u e > < / a : K e y V a l u e O f D i a g r a m O b j e c t K e y a n y T y p e z b w N T n L X > < a : K e y V a l u e O f D i a g r a m O b j e c t K e y a n y T y p e z b w N T n L X > < a : K e y > < K e y > M e a s u r e s \ S u m   o f   Y e a r   A v e r a g e \ T a g I n f o \ F o r m u l a < / K e y > < / a : K e y > < a : V a l u e   i : t y p e = " M e a s u r e G r i d V i e w S t a t e I D i a g r a m T a g A d d i t i o n a l I n f o " / > < / a : K e y V a l u e O f D i a g r a m O b j e c t K e y a n y T y p e z b w N T n L X > < a : K e y V a l u e O f D i a g r a m O b j e c t K e y a n y T y p e z b w N T n L X > < a : K e y > < K e y > M e a s u r e s \ S u m   o f   Y e a r   A v e r a g e \ T a g I n f o \ V a l u e < / K e y > < / a : K e y > < a : V a l u e   i : t y p e = " M e a s u r e G r i d V i e w S t a t e I D i a g r a m T a g A d d i t i o n a l I n f o " / > < / a : K e y V a l u e O f D i a g r a m O b j e c t K e y a n y T y p e z b w N T n L X > < a : K e y V a l u e O f D i a g r a m O b j e c t K e y a n y T y p e z b w N T n L X > < a : K e y > < K e y > C o l u m n s \ A c c o u n t < / K e y > < / a : K e y > < a : V a l u e   i : t y p e = " M e a s u r e G r i d N o d e V i e w S t a t e " > < L a y e d O u t > t r u e < / L a y e d O u t > < / a : V a l u e > < / a : K e y V a l u e O f D i a g r a m O b j e c t K e y a n y T y p e z b w N T n L X > < a : K e y V a l u e O f D i a g r a m O b j e c t K e y a n y T y p e z b w N T n L X > < a : K e y > < K e y > C o l u m n s \ B u s i n e s s   U n i t < / K e y > < / a : K e y > < a : V a l u e   i : t y p e = " M e a s u r e G r i d N o d e V i e w S t a t e " > < C o l u m n > 1 < / C o l u m n > < L a y e d O u t > t r u e < / L a y e d O u t > < / a : V a l u e > < / a : K e y V a l u e O f D i a g r a m O b j e c t K e y a n y T y p e z b w N T n L X > < a : K e y V a l u e O f D i a g r a m O b j e c t K e y a n y T y p e z b w N T n L X > < a : K e y > < K e y > C o l u m n s \ C u r r e n c y < / 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 C o l u m n s \ S c e n a r i o < / K e y > < / a : K e y > < a : V a l u e   i : t y p e = " M e a s u r e G r i d N o d e V i e w S t a t e " > < C o l u m n > 4 < / C o l u m n > < L a y e d O u t > t r u e < / L a y e d O u t > < / a : V a l u e > < / a : K e y V a l u e O f D i a g r a m O b j e c t K e y a n y T y p e z b w N T n L X > < a : K e y V a l u e O f D i a g r a m O b j e c t K e y a n y T y p e z b w N T n L X > < a : K e y > < K e y > C o l u m n s \ J a n < / K e y > < / a : K e y > < a : V a l u e   i : t y p e = " M e a s u r e G r i d N o d e V i e w S t a t e " > < C o l u m n > 5 < / C o l u m n > < L a y e d O u t > t r u e < / L a y e d O u t > < / a : V a l u e > < / a : K e y V a l u e O f D i a g r a m O b j e c t K e y a n y T y p e z b w N T n L X > < a : K e y V a l u e O f D i a g r a m O b j e c t K e y a n y T y p e z b w N T n L X > < a : K e y > < K e y > C o l u m n s \ F e b < / K e y > < / a : K e y > < a : V a l u e   i : t y p e = " M e a s u r e G r i d N o d e V i e w S t a t e " > < C o l u m n > 6 < / C o l u m n > < L a y e d O u t > t r u e < / L a y e d O u t > < / a : V a l u e > < / a : K e y V a l u e O f D i a g r a m O b j e c t K e y a n y T y p e z b w N T n L X > < a : K e y V a l u e O f D i a g r a m O b j e c t K e y a n y T y p e z b w N T n L X > < a : K e y > < K e y > C o l u m n s \ M a r < / K e y > < / a : K e y > < a : V a l u e   i : t y p e = " M e a s u r e G r i d N o d e V i e w S t a t e " > < C o l u m n > 7 < / C o l u m n > < L a y e d O u t > t r u e < / L a y e d O u t > < / a : V a l u e > < / a : K e y V a l u e O f D i a g r a m O b j e c t K e y a n y T y p e z b w N T n L X > < a : K e y V a l u e O f D i a g r a m O b j e c t K e y a n y T y p e z b w N T n L X > < a : K e y > < K e y > C o l u m n s \ A p r < / K e y > < / a : K e y > < a : V a l u e   i : t y p e = " M e a s u r e G r i d N o d e V i e w S t a t e " > < C o l u m n > 8 < / C o l u m n > < L a y e d O u t > t r u e < / L a y e d O u t > < / a : V a l u e > < / a : K e y V a l u e O f D i a g r a m O b j e c t K e y a n y T y p e z b w N T n L X > < a : K e y V a l u e O f D i a g r a m O b j e c t K e y a n y T y p e z b w N T n L X > < a : K e y > < K e y > C o l u m n s \ M a y < / K e y > < / a : K e y > < a : V a l u e   i : t y p e = " M e a s u r e G r i d N o d e V i e w S t a t e " > < C o l u m n > 9 < / C o l u m n > < L a y e d O u t > t r u e < / L a y e d O u t > < / a : V a l u e > < / a : K e y V a l u e O f D i a g r a m O b j e c t K e y a n y T y p e z b w N T n L X > < a : K e y V a l u e O f D i a g r a m O b j e c t K e y a n y T y p e z b w N T n L X > < a : K e y > < K e y > C o l u m n s \ J u n < / K e y > < / a : K e y > < a : V a l u e   i : t y p e = " M e a s u r e G r i d N o d e V i e w S t a t e " > < C o l u m n > 1 0 < / C o l u m n > < L a y e d O u t > t r u e < / L a y e d O u t > < / a : V a l u e > < / a : K e y V a l u e O f D i a g r a m O b j e c t K e y a n y T y p e z b w N T n L X > < a : K e y V a l u e O f D i a g r a m O b j e c t K e y a n y T y p e z b w N T n L X > < a : K e y > < K e y > C o l u m n s \ J u l < / K e y > < / a : K e y > < a : V a l u e   i : t y p e = " M e a s u r e G r i d N o d e V i e w S t a t e " > < C o l u m n > 1 1 < / C o l u m n > < L a y e d O u t > t r u e < / L a y e d O u t > < / a : V a l u e > < / a : K e y V a l u e O f D i a g r a m O b j e c t K e y a n y T y p e z b w N T n L X > < a : K e y V a l u e O f D i a g r a m O b j e c t K e y a n y T y p e z b w N T n L X > < a : K e y > < K e y > C o l u m n s \ A u g < / K e y > < / a : K e y > < a : V a l u e   i : t y p e = " M e a s u r e G r i d N o d e V i e w S t a t e " > < C o l u m n > 1 2 < / C o l u m n > < L a y e d O u t > t r u e < / L a y e d O u t > < / a : V a l u e > < / a : K e y V a l u e O f D i a g r a m O b j e c t K e y a n y T y p e z b w N T n L X > < a : K e y V a l u e O f D i a g r a m O b j e c t K e y a n y T y p e z b w N T n L X > < a : K e y > < K e y > C o l u m n s \ S e p < / K e y > < / a : K e y > < a : V a l u e   i : t y p e = " M e a s u r e G r i d N o d e V i e w S t a t e " > < C o l u m n > 1 3 < / C o l u m n > < L a y e d O u t > t r u e < / L a y e d O u t > < / a : V a l u e > < / a : K e y V a l u e O f D i a g r a m O b j e c t K e y a n y T y p e z b w N T n L X > < a : K e y V a l u e O f D i a g r a m O b j e c t K e y a n y T y p e z b w N T n L X > < a : K e y > < K e y > C o l u m n s \ O c t < / K e y > < / a : K e y > < a : V a l u e   i : t y p e = " M e a s u r e G r i d N o d e V i e w S t a t e " > < C o l u m n > 1 4 < / C o l u m n > < L a y e d O u t > t r u e < / L a y e d O u t > < / a : V a l u e > < / a : K e y V a l u e O f D i a g r a m O b j e c t K e y a n y T y p e z b w N T n L X > < a : K e y V a l u e O f D i a g r a m O b j e c t K e y a n y T y p e z b w N T n L X > < a : K e y > < K e y > C o l u m n s \ N o v < / K e y > < / a : K e y > < a : V a l u e   i : t y p e = " M e a s u r e G r i d N o d e V i e w S t a t e " > < C o l u m n > 1 5 < / C o l u m n > < L a y e d O u t > t r u e < / L a y e d O u t > < / a : V a l u e > < / a : K e y V a l u e O f D i a g r a m O b j e c t K e y a n y T y p e z b w N T n L X > < a : K e y V a l u e O f D i a g r a m O b j e c t K e y a n y T y p e z b w N T n L X > < a : K e y > < K e y > C o l u m n s \ D e c < / K e y > < / a : K e y > < a : V a l u e   i : t y p e = " M e a s u r e G r i d N o d e V i e w S t a t e " > < C o l u m n > 1 6 < / C o l u m n > < L a y e d O u t > t r u e < / L a y e d O u t > < / a : V a l u e > < / a : K e y V a l u e O f D i a g r a m O b j e c t K e y a n y T y p e z b w N T n L X > < a : K e y V a l u e O f D i a g r a m O b j e c t K e y a n y T y p e z b w N T n L X > < a : K e y > < K e y > C o l u m n s \ Q 1 < / K e y > < / a : K e y > < a : V a l u e   i : t y p e = " M e a s u r e G r i d N o d e V i e w S t a t e " > < C o l u m n > 1 7 < / C o l u m n > < L a y e d O u t > t r u e < / L a y e d O u t > < / a : V a l u e > < / a : K e y V a l u e O f D i a g r a m O b j e c t K e y a n y T y p e z b w N T n L X > < a : K e y V a l u e O f D i a g r a m O b j e c t K e y a n y T y p e z b w N T n L X > < a : K e y > < K e y > C o l u m n s \ Q 2 < / K e y > < / a : K e y > < a : V a l u e   i : t y p e = " M e a s u r e G r i d N o d e V i e w S t a t e " > < C o l u m n > 1 8 < / C o l u m n > < L a y e d O u t > t r u e < / L a y e d O u t > < / a : V a l u e > < / a : K e y V a l u e O f D i a g r a m O b j e c t K e y a n y T y p e z b w N T n L X > < a : K e y V a l u e O f D i a g r a m O b j e c t K e y a n y T y p e z b w N T n L X > < a : K e y > < K e y > C o l u m n s \ Q 3 < / K e y > < / a : K e y > < a : V a l u e   i : t y p e = " M e a s u r e G r i d N o d e V i e w S t a t e " > < C o l u m n > 1 9 < / C o l u m n > < L a y e d O u t > t r u e < / L a y e d O u t > < / a : V a l u e > < / a : K e y V a l u e O f D i a g r a m O b j e c t K e y a n y T y p e z b w N T n L X > < a : K e y V a l u e O f D i a g r a m O b j e c t K e y a n y T y p e z b w N T n L X > < a : K e y > < K e y > C o l u m n s \ Q 4 < / K e y > < / a : K e y > < a : V a l u e   i : t y p e = " M e a s u r e G r i d N o d e V i e w S t a t e " > < C o l u m n > 2 0 < / C o l u m n > < L a y e d O u t > t r u e < / L a y e d O u t > < / a : V a l u e > < / a : K e y V a l u e O f D i a g r a m O b j e c t K e y a n y T y p e z b w N T n L X > < a : K e y V a l u e O f D i a g r a m O b j e c t K e y a n y T y p e z b w N T n L X > < a : K e y > < K e y > C o l u m n s \ S 1 < / K e y > < / a : K e y > < a : V a l u e   i : t y p e = " M e a s u r e G r i d N o d e V i e w S t a t e " > < C o l u m n > 2 1 < / C o l u m n > < L a y e d O u t > t r u e < / L a y e d O u t > < / a : V a l u e > < / a : K e y V a l u e O f D i a g r a m O b j e c t K e y a n y T y p e z b w N T n L X > < a : K e y V a l u e O f D i a g r a m O b j e c t K e y a n y T y p e z b w N T n L X > < a : K e y > < K e y > C o l u m n s \ S 2 < / K e y > < / a : K e y > < a : V a l u e   i : t y p e = " M e a s u r e G r i d N o d e V i e w S t a t e " > < C o l u m n > 2 2 < / C o l u m n > < L a y e d O u t > t r u e < / L a y e d O u t > < / a : V a l u e > < / a : K e y V a l u e O f D i a g r a m O b j e c t K e y a n y T y p e z b w N T n L X > < a : K e y V a l u e O f D i a g r a m O b j e c t K e y a n y T y p e z b w N T n L X > < a : K e y > < K e y > C o l u m n s \ Y e a r   A v e r a g e < / K e y > < / a : K e y > < a : V a l u e   i : t y p e = " M e a s u r e G r i d N o d e V i e w S t a t e " > < C o l u m n > 2 3 < / C o l u m n > < L a y e d O u t > t r u e < / L a y e d O u t > < / a : V a l u e > < / a : K e y V a l u e O f D i a g r a m O b j e c t K e y a n y T y p e z b w N T n L X > < a : K e y V a l u e O f D i a g r a m O b j e c t K e y a n y T y p e z b w N T n L X > < a : K e y > < K e y > C o l u m n s \ T o t a l < / K e y > < / a : K e y > < a : V a l u e   i : t y p e = " M e a s u r e G r i d N o d e V i e w S t a t e " > < C o l u m n > 2 4 < / 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 Q 1 & g t ; - & l t ; M e a s u r e s \ Q 1 & g t ; < / K e y > < / a : K e y > < a : V a l u e   i : t y p e = " M e a s u r e G r i d V i e w S t a t e I D i a g r a m L i n k " / > < / a : K e y V a l u e O f D i a g r a m O b j e c t K e y a n y T y p e z b w N T n L X > < a : K e y V a l u e O f D i a g r a m O b j e c t K e y a n y T y p e z b w N T n L X > < a : K e y > < K e y > L i n k s \ & l t ; C o l u m n s \ S u m   o f   Q 1 & g t ; - & l t ; M e a s u r e s \ Q 1 & g t ; \ C O L U M N < / K e y > < / a : K e y > < a : V a l u e   i : t y p e = " M e a s u r e G r i d V i e w S t a t e I D i a g r a m L i n k E n d p o i n t " / > < / a : K e y V a l u e O f D i a g r a m O b j e c t K e y a n y T y p e z b w N T n L X > < a : K e y V a l u e O f D i a g r a m O b j e c t K e y a n y T y p e z b w N T n L X > < a : K e y > < K e y > L i n k s \ & l t ; C o l u m n s \ S u m   o f   Q 1 & g t ; - & l t ; M e a s u r e s \ Q 1 & g t ; \ M E A S U R E 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 Y e a r   A v e r a g e & g t ; - & l t ; M e a s u r e s \ Y e a r   A v e r a g e & g t ; < / K e y > < / a : K e y > < a : V a l u e   i : t y p e = " M e a s u r e G r i d V i e w S t a t e I D i a g r a m L i n k " / > < / a : K e y V a l u e O f D i a g r a m O b j e c t K e y a n y T y p e z b w N T n L X > < a : K e y V a l u e O f D i a g r a m O b j e c t K e y a n y T y p e z b w N T n L X > < a : K e y > < K e y > L i n k s \ & l t ; C o l u m n s \ S u m   o f   Y e a r   A v e r a g e & g t ; - & l t ; M e a s u r e s \ Y e a r   A v e r a g e & g t ; \ C O L U M N < / K e y > < / a : K e y > < a : V a l u e   i : t y p e = " M e a s u r e G r i d V i e w S t a t e I D i a g r a m L i n k E n d p o i n t " / > < / a : K e y V a l u e O f D i a g r a m O b j e c t K e y a n y T y p e z b w N T n L X > < a : K e y V a l u e O f D i a g r a m O b j e c t K e y a n y T y p e z b w N T n L X > < a : K e y > < K e y > L i n k s \ & l t ; C o l u m n s \ S u m   o f   Y e a r   A v e r a g e & g t ; - & l t ; M e a s u r e s \ Y e a r   A v e r a g e & g t ; \ M E A S U R E 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1 5 2 6 ] ] > < / 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 2 0 2 3 - 1 1 - 2 0 T 2 1 : 5 1 : 2 2 . 6 4 3 3 3 5 6 - 0 5 : 0 0 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T a b l e 3 3 ] ] > < / 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 C o l u m n s \ B u s i n e s s   U n i t < / 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 C o l u m n s \ S c e n a r i o < / 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 C o l u m n s \ Q 1 < / K e y > < / a : K e y > < a : V a l u e   i : t y p e = " T a b l e W i d g e t B a s e V i e w S t a t e " / > < / a : K e y V a l u e O f D i a g r a m O b j e c t K e y a n y T y p e z b w N T n L X > < a : K e y V a l u e O f D i a g r a m O b j e c t K e y a n y T y p e z b w N T n L X > < a : K e y > < K e y > C o l u m n s \ Q 2 < / K e y > < / a : K e y > < a : V a l u e   i : t y p e = " T a b l e W i d g e t B a s e V i e w S t a t e " / > < / a : K e y V a l u e O f D i a g r a m O b j e c t K e y a n y T y p e z b w N T n L X > < a : K e y V a l u e O f D i a g r a m O b j e c t K e y a n y T y p e z b w N T n L X > < a : K e y > < K e y > C o l u m n s \ Q 3 < / K e y > < / a : K e y > < a : V a l u e   i : t y p e = " T a b l e W i d g e t B a s e V i e w S t a t e " / > < / a : K e y V a l u e O f D i a g r a m O b j e c t K e y a n y T y p e z b w N T n L X > < a : K e y V a l u e O f D i a g r a m O b j e c t K e y a n y T y p e z b w N T n L X > < a : K e y > < K e y > C o l u m n s \ Q 4 < / K e y > < / a : K e y > < a : V a l u e   i : t y p e = " T a b l e W i d g e t B a s e V i e w S t a t e " / > < / a : K e y V a l u e O f D i a g r a m O b j e c t K e y a n y T y p e z b w N T n L X > < a : K e y V a l u e O f D i a g r a m O b j e c t K e y a n y T y p e z b w N T n L X > < a : K e y > < K e y > C o l u m n s \ S 1 < / K e y > < / a : K e y > < a : V a l u e   i : t y p e = " T a b l e W i d g e t B a s e V i e w S t a t e " / > < / a : K e y V a l u e O f D i a g r a m O b j e c t K e y a n y T y p e z b w N T n L X > < a : K e y V a l u e O f D i a g r a m O b j e c t K e y a n y T y p e z b w N T n L X > < a : K e y > < K e y > C o l u m n s \ S 2 < / K e y > < / a : K e y > < a : V a l u e   i : t y p e = " T a b l e W i d g e t B a s e V i e w S t a t e " / > < / a : K e y V a l u e O f D i a g r a m O b j e c t K e y a n y T y p e z b w N T n L X > < a : K e y V a l u e O f D i a g r a m O b j e c t K e y a n y T y p e z b w N T n L X > < a : K e y > < K e y > C o l u m n s \ Y e a r   A v e r a g e 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3 3 " > < C u s t o m C o n t e n t > < ! [ C D A T A [ < T a b l e W i d g e t G r i d S e r i a l i z a t i o n   x m l n s : x s d = " h t t p : / / w w w . w 3 . o r g / 2 0 0 1 / X M L S c h e m a "   x m l n s : x s i = " h t t p : / / w w w . w 3 . o r g / 2 0 0 1 / X M L S c h e m a - i n s t a n c e " > < C o l u m n S u g g e s t e d T y p e > < i t e m > < k e y > < s t r i n g > Y e a r   A v e r a g e < / s t r i n g > < / k e y > < v a l u e > < s t r i n g > E m p t y < / s t r i n g > < / v a l u e > < / i t e m > < i t e m > < k e y > < s t r i n g > T o t a l < / s t r i n g > < / k e y > < v a l u e > < s t r i n g > E m p t y < / s t r i n g > < / v a l u e > < / i t e m > < i t e m > < k e y > < s t r i n g > J a n < / s t r i n g > < / k e y > < v a l u e > < s t r i n g > E m p t y < / s t r i n g > < / v a l u e > < / i t e m > < i t e m > < k e y > < s t r i n g > F e b < / s t r i n g > < / k e y > < v a l u e > < s t r i n g > E m p t y < / s t r i n g > < / v a l u e > < / i t e m > < i t e m > < k e y > < s t r i n g > M a r < / s t r i n g > < / k e y > < v a l u e > < s t r i n g > E m p t y < / s t r i n g > < / v a l u e > < / i t e m > < i t e m > < k e y > < s t r i n g > A p r < / s t r i n g > < / k e y > < v a l u e > < s t r i n g > E m p t y < / s t r i n g > < / v a l u e > < / i t e m > < i t e m > < k e y > < s t r i n g > M a y < / s t r i n g > < / k e y > < v a l u e > < s t r i n g > E m p t y < / s t r i n g > < / v a l u e > < / i t e m > < i t e m > < k e y > < s t r i n g > J u n < / s t r i n g > < / k e y > < v a l u e > < s t r i n g > E m p t y < / s t r i n g > < / v a l u e > < / i t e m > < i t e m > < k e y > < s t r i n g > J u l < / s t r i n g > < / k e y > < v a l u e > < s t r i n g > E m p t y < / s t r i n g > < / v a l u e > < / i t e m > < i t e m > < k e y > < s t r i n g > A u g < / s t r i n g > < / k e y > < v a l u e > < s t r i n g > E m p t y < / s t r i n g > < / v a l u e > < / i t e m > < i t e m > < k e y > < s t r i n g > S e p < / s t r i n g > < / k e y > < v a l u e > < s t r i n g > E m p t y < / s t r i n g > < / v a l u e > < / i t e m > < i t e m > < k e y > < s t r i n g > O c t < / s t r i n g > < / k e y > < v a l u e > < s t r i n g > E m p t y < / s t r i n g > < / v a l u e > < / i t e m > < i t e m > < k e y > < s t r i n g > N o v < / s t r i n g > < / k e y > < v a l u e > < s t r i n g > E m p t y < / s t r i n g > < / v a l u e > < / i t e m > < i t e m > < k e y > < s t r i n g > D e c < / s t r i n g > < / k e y > < v a l u e > < s t r i n g > E m p t y < / s t r i n g > < / v a l u e > < / i t e m > < i t e m > < k e y > < s t r i n g > Q 1 < / s t r i n g > < / k e y > < v a l u e > < s t r i n g > E m p t y < / s t r i n g > < / v a l u e > < / i t e m > < i t e m > < k e y > < s t r i n g > Q 2 < / s t r i n g > < / k e y > < v a l u e > < s t r i n g > E m p t y < / s t r i n g > < / v a l u e > < / i t e m > < i t e m > < k e y > < s t r i n g > Q 3 < / s t r i n g > < / k e y > < v a l u e > < s t r i n g > E m p t y < / s t r i n g > < / v a l u e > < / i t e m > < i t e m > < k e y > < s t r i n g > Q 4 < / s t r i n g > < / k e y > < v a l u e > < s t r i n g > E m p t y < / s t r i n g > < / v a l u e > < / i t e m > < i t e m > < k e y > < s t r i n g > S 1 < / s t r i n g > < / k e y > < v a l u e > < s t r i n g > E m p t y < / s t r i n g > < / v a l u e > < / i t e m > < i t e m > < k e y > < s t r i n g > S 2 < / s t r i n g > < / k e y > < v a l u e > < s t r i n g > E m p t y < / s t r i n g > < / v a l u e > < / i t e m > < i t e m > < k e y > < s t r i n g > Y e a r < / s t r i n g > < / k e y > < v a l u e > < s t r i n g > E m p t y < / s t r i n g > < / v a l u e > < / i t e m > < / C o l u m n S u g g e s t e d T y p e > < C o l u m n F o r m a t   / > < C o l u m n A c c u r a c y   / > < C o l u m n C u r r e n c y S y m b o l   / > < C o l u m n P o s i t i v e P a t t e r n   / > < C o l u m n N e g a t i v e P a t t e r n   / > < C o l u m n W i d t h s > < i t e m > < k e y > < s t r i n g > A c c o u n t < / s t r i n g > < / k e y > < v a l u e > < i n t > 8 6 < / i n t > < / v a l u e > < / i t e m > < i t e m > < k e y > < s t r i n g > B u s i n e s s   U n i t < / s t r i n g > < / k e y > < v a l u e > < i n t > 1 1 9 < / i n t > < / v a l u e > < / i t e m > < i t e m > < k e y > < s t r i n g > C u r r e n c y < / s t r i n g > < / k e y > < v a l u e > < i n t > 9 1 < / i n t > < / v a l u e > < / i t e m > < i t e m > < k e y > < s t r i n g > Y e a r < / s t r i n g > < / k e y > < v a l u e > < i n t > 6 2 < / i n t > < / v a l u e > < / i t e m > < i t e m > < k e y > < s t r i n g > S c e n a r i o < / s t r i n g > < / k e y > < v a l u e > < i n t > 8 9 < / i n t > < / v a l u e > < / i t e m > < i t e m > < k e y > < s t r i n g > J a n < / s t r i n g > < / k e y > < v a l u e > < i n t > 1 0 6 < / i n t > < / v a l u e > < / i t e m > < i t e m > < k e y > < s t r i n g > F e b < / s t r i n g > < / k e y > < v a l u e > < i n t > 1 0 6 < / i n t > < / v a l u e > < / i t e m > < i t e m > < k e y > < s t r i n g > M a r < / s t r i n g > < / k e y > < v a l u e > < i n t > 1 0 6 < / i n t > < / v a l u e > < / i t e m > < i t e m > < k e y > < s t r i n g > A p r < / s t r i n g > < / k e y > < v a l u e > < i n t > 1 0 6 < / i n t > < / v a l u e > < / i t e m > < i t e m > < k e y > < s t r i n g > M a y < / s t r i n g > < / k e y > < v a l u e > < i n t > 1 0 6 < / i n t > < / v a l u e > < / i t e m > < i t e m > < k e y > < s t r i n g > J u n < / s t r i n g > < / k e y > < v a l u e > < i n t > 1 0 6 < / i n t > < / v a l u e > < / i t e m > < i t e m > < k e y > < s t r i n g > J u l < / s t r i n g > < / k e y > < v a l u e > < i n t > 1 0 6 < / i n t > < / v a l u e > < / i t e m > < i t e m > < k e y > < s t r i n g > A u g < / s t r i n g > < / k e y > < v a l u e > < i n t > 1 0 6 < / i n t > < / v a l u e > < / i t e m > < i t e m > < k e y > < s t r i n g > S e p < / s t r i n g > < / k e y > < v a l u e > < i n t > 1 0 6 < / i n t > < / v a l u e > < / i t e m > < i t e m > < k e y > < s t r i n g > O c t < / s t r i n g > < / k e y > < v a l u e > < i n t > 1 0 6 < / i n t > < / v a l u e > < / i t e m > < i t e m > < k e y > < s t r i n g > N o v < / s t r i n g > < / k e y > < v a l u e > < i n t > 1 0 6 < / i n t > < / v a l u e > < / i t e m > < i t e m > < k e y > < s t r i n g > D e c < / s t r i n g > < / k e y > < v a l u e > < i n t > 1 0 6 < / i n t > < / v a l u e > < / i t e m > < i t e m > < k e y > < s t r i n g > Q 1 < / s t r i n g > < / k e y > < v a l u e > < i n t > 1 0 6 < / i n t > < / v a l u e > < / i t e m > < i t e m > < k e y > < s t r i n g > Q 2 < / s t r i n g > < / k e y > < v a l u e > < i n t > 1 0 6 < / i n t > < / v a l u e > < / i t e m > < i t e m > < k e y > < s t r i n g > Q 3 < / s t r i n g > < / k e y > < v a l u e > < i n t > 1 0 6 < / i n t > < / v a l u e > < / i t e m > < i t e m > < k e y > < s t r i n g > Q 4 < / s t r i n g > < / k e y > < v a l u e > < i n t > 1 0 6 < / i n t > < / v a l u e > < / i t e m > < i t e m > < k e y > < s t r i n g > S 1 < / s t r i n g > < / k e y > < v a l u e > < i n t > 1 0 6 < / i n t > < / v a l u e > < / i t e m > < i t e m > < k e y > < s t r i n g > S 2 < / s t r i n g > < / k e y > < v a l u e > < i n t > 1 0 6 < / i n t > < / v a l u e > < / i t e m > < i t e m > < k e y > < s t r i n g > Y e a r   A v e r a g e < / s t r i n g > < / k e y > < v a l u e > < i n t > 1 1 6 < / i n t > < / v a l u e > < / i t e m > < i t e m > < k e y > < s t r i n g > T o t a l < / s t r i n g > < / k e y > < v a l u e > < i n t > 1 1 3 < / i n t > < / v a l u e > < / i t e m > < / C o l u m n W i d t h s > < C o l u m n D i s p l a y I n d e x > < i t e m > < k e y > < s t r i n g > A c c o u n t < / s t r i n g > < / k e y > < v a l u e > < i n t > 0 < / i n t > < / v a l u e > < / i t e m > < i t e m > < k e y > < s t r i n g > B u s i n e s s   U n i t < / s t r i n g > < / k e y > < v a l u e > < i n t > 1 < / i n t > < / v a l u e > < / i t e m > < i t e m > < k e y > < s t r i n g > C u r r e n c y < / s t r i n g > < / k e y > < v a l u e > < i n t > 2 < / i n t > < / v a l u e > < / i t e m > < i t e m > < k e y > < s t r i n g > Y e a r < / s t r i n g > < / k e y > < v a l u e > < i n t > 3 < / i n t > < / v a l u e > < / i t e m > < i t e m > < k e y > < s t r i n g > S c e n a r i o < / s t r i n g > < / k e y > < v a l u e > < i n t > 4 < / i n t > < / v a l u e > < / i t e m > < i t e m > < k e y > < s t r i n g > J a n < / s t r i n g > < / k e y > < v a l u e > < i n t > 5 < / i n t > < / v a l u e > < / i t e m > < i t e m > < k e y > < s t r i n g > F e b < / s t r i n g > < / k e y > < v a l u e > < i n t > 6 < / i n t > < / v a l u e > < / i t e m > < i t e m > < k e y > < s t r i n g > M a r < / s t r i n g > < / k e y > < v a l u e > < i n t > 7 < / i n t > < / v a l u e > < / i t e m > < i t e m > < k e y > < s t r i n g > A p r < / s t r i n g > < / k e y > < v a l u e > < i n t > 8 < / i n t > < / v a l u e > < / i t e m > < i t e m > < k e y > < s t r i n g > M a y < / s t r i n g > < / k e y > < v a l u e > < i n t > 9 < / i n t > < / v a l u e > < / i t e m > < i t e m > < k e y > < s t r i n g > J u n < / s t r i n g > < / k e y > < v a l u e > < i n t > 1 0 < / i n t > < / v a l u e > < / i t e m > < i t e m > < k e y > < s t r i n g > J u l < / s t r i n g > < / k e y > < v a l u e > < i n t > 1 1 < / i n t > < / v a l u e > < / i t e m > < i t e m > < k e y > < s t r i n g > A u g < / s t r i n g > < / k e y > < v a l u e > < i n t > 1 2 < / i n t > < / v a l u e > < / i t e m > < i t e m > < k e y > < s t r i n g > S e p < / s t r i n g > < / k e y > < v a l u e > < i n t > 1 3 < / i n t > < / v a l u e > < / i t e m > < i t e m > < k e y > < s t r i n g > O c t < / s t r i n g > < / k e y > < v a l u e > < i n t > 1 4 < / i n t > < / v a l u e > < / i t e m > < i t e m > < k e y > < s t r i n g > N o v < / s t r i n g > < / k e y > < v a l u e > < i n t > 1 5 < / i n t > < / v a l u e > < / i t e m > < i t e m > < k e y > < s t r i n g > D e c < / s t r i n g > < / k e y > < v a l u e > < i n t > 1 6 < / i n t > < / v a l u e > < / i t e m > < i t e m > < k e y > < s t r i n g > Q 1 < / s t r i n g > < / k e y > < v a l u e > < i n t > 1 7 < / i n t > < / v a l u e > < / i t e m > < i t e m > < k e y > < s t r i n g > Q 2 < / s t r i n g > < / k e y > < v a l u e > < i n t > 1 8 < / i n t > < / v a l u e > < / i t e m > < i t e m > < k e y > < s t r i n g > Q 3 < / s t r i n g > < / k e y > < v a l u e > < i n t > 1 9 < / i n t > < / v a l u e > < / i t e m > < i t e m > < k e y > < s t r i n g > Q 4 < / s t r i n g > < / k e y > < v a l u e > < i n t > 2 0 < / i n t > < / v a l u e > < / i t e m > < i t e m > < k e y > < s t r i n g > S 1 < / s t r i n g > < / k e y > < v a l u e > < i n t > 2 1 < / i n t > < / v a l u e > < / i t e m > < i t e m > < k e y > < s t r i n g > S 2 < / s t r i n g > < / k e y > < v a l u e > < i n t > 2 2 < / i n t > < / v a l u e > < / i t e m > < i t e m > < k e y > < s t r i n g > Y e a r   A v e r a g e < / s t r i n g > < / k e y > < v a l u e > < i n t > 2 3 < / i n t > < / v a l u e > < / i t e m > < i t e m > < k e y > < s t r i n g > T o t a l < / s t r i n g > < / k e y > < v a l u e > < i n t > 2 4 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0A2B9E1-3EAA-40EA-BD7E-259082757F25}">
  <ds:schemaRefs/>
</ds:datastoreItem>
</file>

<file path=customXml/itemProps10.xml><?xml version="1.0" encoding="utf-8"?>
<ds:datastoreItem xmlns:ds="http://schemas.openxmlformats.org/officeDocument/2006/customXml" ds:itemID="{4CABEADF-A3B3-4B8D-AF3B-5BD8D042F924}">
  <ds:schemaRefs/>
</ds:datastoreItem>
</file>

<file path=customXml/itemProps11.xml><?xml version="1.0" encoding="utf-8"?>
<ds:datastoreItem xmlns:ds="http://schemas.openxmlformats.org/officeDocument/2006/customXml" ds:itemID="{FB8B0145-FF4B-4276-9569-714251FE4BBD}">
  <ds:schemaRefs/>
</ds:datastoreItem>
</file>

<file path=customXml/itemProps12.xml><?xml version="1.0" encoding="utf-8"?>
<ds:datastoreItem xmlns:ds="http://schemas.openxmlformats.org/officeDocument/2006/customXml" ds:itemID="{B16EEA47-6DB2-4D0F-A509-4719C5BFF175}">
  <ds:schemaRefs/>
</ds:datastoreItem>
</file>

<file path=customXml/itemProps13.xml><?xml version="1.0" encoding="utf-8"?>
<ds:datastoreItem xmlns:ds="http://schemas.openxmlformats.org/officeDocument/2006/customXml" ds:itemID="{B9075D7B-2B13-4F47-ADEE-D70F905FC0C9}">
  <ds:schemaRefs/>
</ds:datastoreItem>
</file>

<file path=customXml/itemProps14.xml><?xml version="1.0" encoding="utf-8"?>
<ds:datastoreItem xmlns:ds="http://schemas.openxmlformats.org/officeDocument/2006/customXml" ds:itemID="{78B24547-F091-4FA3-B5FD-A859C3D29148}">
  <ds:schemaRefs/>
</ds:datastoreItem>
</file>

<file path=customXml/itemProps15.xml><?xml version="1.0" encoding="utf-8"?>
<ds:datastoreItem xmlns:ds="http://schemas.openxmlformats.org/officeDocument/2006/customXml" ds:itemID="{74C0AC7E-4313-4E0D-91C4-00018EADFE0B}">
  <ds:schemaRefs/>
</ds:datastoreItem>
</file>

<file path=customXml/itemProps16.xml><?xml version="1.0" encoding="utf-8"?>
<ds:datastoreItem xmlns:ds="http://schemas.openxmlformats.org/officeDocument/2006/customXml" ds:itemID="{DB082809-B967-4F6A-A76D-2AEC792541A6}">
  <ds:schemaRefs/>
</ds:datastoreItem>
</file>

<file path=customXml/itemProps2.xml><?xml version="1.0" encoding="utf-8"?>
<ds:datastoreItem xmlns:ds="http://schemas.openxmlformats.org/officeDocument/2006/customXml" ds:itemID="{DCB6FA81-CED6-4684-8415-A21803EFB45A}">
  <ds:schemaRefs/>
</ds:datastoreItem>
</file>

<file path=customXml/itemProps3.xml><?xml version="1.0" encoding="utf-8"?>
<ds:datastoreItem xmlns:ds="http://schemas.openxmlformats.org/officeDocument/2006/customXml" ds:itemID="{B78638F5-355E-43DA-BAB3-3B46F8FFCCF8}">
  <ds:schemaRefs/>
</ds:datastoreItem>
</file>

<file path=customXml/itemProps4.xml><?xml version="1.0" encoding="utf-8"?>
<ds:datastoreItem xmlns:ds="http://schemas.openxmlformats.org/officeDocument/2006/customXml" ds:itemID="{4524548A-66B0-4E70-9446-8A2BE3E81491}">
  <ds:schemaRefs/>
</ds:datastoreItem>
</file>

<file path=customXml/itemProps5.xml><?xml version="1.0" encoding="utf-8"?>
<ds:datastoreItem xmlns:ds="http://schemas.openxmlformats.org/officeDocument/2006/customXml" ds:itemID="{695A5188-1F91-4AA4-8B76-3F3ACE8F52D2}">
  <ds:schemaRefs/>
</ds:datastoreItem>
</file>

<file path=customXml/itemProps6.xml><?xml version="1.0" encoding="utf-8"?>
<ds:datastoreItem xmlns:ds="http://schemas.openxmlformats.org/officeDocument/2006/customXml" ds:itemID="{4DA29117-CA25-4085-A1E6-C5CBF24D37F4}">
  <ds:schemaRefs/>
</ds:datastoreItem>
</file>

<file path=customXml/itemProps7.xml><?xml version="1.0" encoding="utf-8"?>
<ds:datastoreItem xmlns:ds="http://schemas.openxmlformats.org/officeDocument/2006/customXml" ds:itemID="{AFD9478E-1DBE-4D41-A895-2EEA536C40A8}">
  <ds:schemaRefs/>
</ds:datastoreItem>
</file>

<file path=customXml/itemProps8.xml><?xml version="1.0" encoding="utf-8"?>
<ds:datastoreItem xmlns:ds="http://schemas.openxmlformats.org/officeDocument/2006/customXml" ds:itemID="{00CDF70E-5F0B-40E4-8948-E6838C355CF5}">
  <ds:schemaRefs/>
</ds:datastoreItem>
</file>

<file path=customXml/itemProps9.xml><?xml version="1.0" encoding="utf-8"?>
<ds:datastoreItem xmlns:ds="http://schemas.openxmlformats.org/officeDocument/2006/customXml" ds:itemID="{66D09DF3-4176-468E-A71F-2E1CC4B8FE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vt:lpstr>
      <vt:lpstr>Cleaned Data</vt:lpstr>
      <vt:lpstr>Summaries</vt:lpstr>
      <vt:lpstr>Dashboard</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Rincon Aguirre, Sebastian [Student]</cp:lastModifiedBy>
  <dcterms:created xsi:type="dcterms:W3CDTF">2022-09-02T01:31:38Z</dcterms:created>
  <dcterms:modified xsi:type="dcterms:W3CDTF">2023-11-21T02:51:23Z</dcterms:modified>
</cp:coreProperties>
</file>