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_HU" sheetId="1" r:id="rId3"/>
    <sheet state="visible" name="P&amp;P" sheetId="2" r:id="rId4"/>
    <sheet state="visible" name="JuicioExp" sheetId="3" r:id="rId5"/>
    <sheet state="visible" name="Velocidad" sheetId="4" r:id="rId6"/>
  </sheets>
  <definedNames/>
  <calcPr/>
</workbook>
</file>

<file path=xl/sharedStrings.xml><?xml version="1.0" encoding="utf-8"?>
<sst xmlns="http://schemas.openxmlformats.org/spreadsheetml/2006/main" count="92" uniqueCount="72">
  <si>
    <t>#HU</t>
  </si>
  <si>
    <t>Historia de Usuario</t>
  </si>
  <si>
    <t>COMO(Rol)</t>
  </si>
  <si>
    <t>PLANNING POKER</t>
  </si>
  <si>
    <t>NECESITO(Funcionalidad)</t>
  </si>
  <si>
    <t>PARA(Beneficio)</t>
  </si>
  <si>
    <t>CRITERIO DE ACEPTACIÓN</t>
  </si>
  <si>
    <t>Lorena Gutierrez</t>
  </si>
  <si>
    <t>Cristian Izaquita</t>
  </si>
  <si>
    <t>Andres Ramiro</t>
  </si>
  <si>
    <t>Participante 1</t>
  </si>
  <si>
    <t>Participante 2</t>
  </si>
  <si>
    <t>Participante 3</t>
  </si>
  <si>
    <t>#Sprint</t>
  </si>
  <si>
    <t>Gestión de ciudadanos</t>
  </si>
  <si>
    <t>Caso Pesimista</t>
  </si>
  <si>
    <t>Caso Esperado</t>
  </si>
  <si>
    <t>Caso Optimista</t>
  </si>
  <si>
    <t>Total (CP+4CE+CO)/6</t>
  </si>
  <si>
    <t>Historia_Usuario</t>
  </si>
  <si>
    <t>HU1</t>
  </si>
  <si>
    <t>Documento de especificación</t>
  </si>
  <si>
    <t>5,1,2,3(0,5)</t>
  </si>
  <si>
    <t>Administrador</t>
  </si>
  <si>
    <t>Ingresar los registros de los ciudadanos</t>
  </si>
  <si>
    <t>Tener la información del mismo en el sistema y su estado actual</t>
  </si>
  <si>
    <t>se obtendra la gestion y administracion de los ciudadanos</t>
  </si>
  <si>
    <t>3(0,5),4,6</t>
  </si>
  <si>
    <t>HU2</t>
  </si>
  <si>
    <t>HU3</t>
  </si>
  <si>
    <t>Consulta de Ciudadanos Registrados</t>
  </si>
  <si>
    <t>Poder consultar los ciudadanos registrados</t>
  </si>
  <si>
    <t>HU4</t>
  </si>
  <si>
    <t>Para poder generar un reporte de todos los ciudadanos registrados</t>
  </si>
  <si>
    <t>Obtener el listaddo de los ciudadanos con su estado</t>
  </si>
  <si>
    <t>Reporte de ciudadanos</t>
  </si>
  <si>
    <t>Generar un reporte de ciudadanos</t>
  </si>
  <si>
    <t>Poder filtrar el estado de cada ciudadano registrado</t>
  </si>
  <si>
    <t>HU5</t>
  </si>
  <si>
    <t xml:space="preserve">se lograran filtrar por medio de los reportes las personas que sean requeridas de las que no lo sean.  </t>
  </si>
  <si>
    <t>Registrar Agente persona de la Fuerza Pública</t>
  </si>
  <si>
    <t>Fuerza publica</t>
  </si>
  <si>
    <t>poder tener la informacion del agente de la fuerza publica que tendra acceso a la informacion</t>
  </si>
  <si>
    <t>controlar y verificar el ingreso de los agentes que utilicen el aplicativo de consulta</t>
  </si>
  <si>
    <t>tener un control y verificacion de las personas de la fuerza publica que tienen acceso a la verificacion de los datos de cada ciudadano</t>
  </si>
  <si>
    <t>HU6</t>
  </si>
  <si>
    <t>Login</t>
  </si>
  <si>
    <t>Delimitar el acceso de las personas que puedan consultar la informacion</t>
  </si>
  <si>
    <t>Evitar cualquier ingreso no autorizado al acceso de la informacion</t>
  </si>
  <si>
    <t>Evitar que cualquier personas pueda ingresar por medio del aplicativo y extraer la informacion</t>
  </si>
  <si>
    <t>Consultar Ciudadanos QR</t>
  </si>
  <si>
    <t>consultar la informacion de los ciudadanos</t>
  </si>
  <si>
    <t>Desarrollo BD (Modelo E-R y Script)</t>
  </si>
  <si>
    <t>saber el estado del ciudadano y verificar si es requerido o no.</t>
  </si>
  <si>
    <t>obtencion de un resultado concreto acerca del ciudadano que se esta consultando</t>
  </si>
  <si>
    <t>Entity o Pojo</t>
  </si>
  <si>
    <t>DAO</t>
  </si>
  <si>
    <t>Service/Logic</t>
  </si>
  <si>
    <t>ManagedBean</t>
  </si>
  <si>
    <t>XHTML/JSF</t>
  </si>
  <si>
    <t>Pruebas</t>
  </si>
  <si>
    <t>Despliegue (Tomcat y BD Produción)</t>
  </si>
  <si>
    <t>TOTAL HORAS</t>
  </si>
  <si>
    <t>Cantidad de personas</t>
  </si>
  <si>
    <t>Cantidad Horas a Trabajar</t>
  </si>
  <si>
    <t>Días Sprint</t>
  </si>
  <si>
    <t>Factor de Productividad</t>
  </si>
  <si>
    <t>Total de Horas de Trabajo</t>
  </si>
  <si>
    <t>PROMEDIO</t>
  </si>
  <si>
    <t>En 1 Sprint # Horas de trabajo es:</t>
  </si>
  <si>
    <t>En el Punto de Historia Base nos tardamos:</t>
  </si>
  <si>
    <t>El equipo puede evacuar los siguientes Puntos de Historia de Usuario: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</si>
</sst>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F2F2F2"/>
      </lef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  <bottom style="thin">
        <color rgb="FFF2F2F2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1" fillId="3" fontId="0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0" numFmtId="2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2" xfId="0" applyAlignment="1" applyBorder="1" applyFont="1" applyNumberForma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0" fillId="0" fontId="2" numFmtId="2" xfId="0" applyFont="1" applyNumberFormat="1"/>
    <xf borderId="0" fillId="0" fontId="2" numFmtId="0" xfId="0" applyAlignment="1" applyFont="1">
      <alignment horizontal="center"/>
    </xf>
    <xf borderId="2" fillId="6" fontId="1" numFmtId="0" xfId="0" applyAlignment="1" applyBorder="1" applyFill="1" applyFont="1">
      <alignment horizontal="left" readingOrder="0" shrinkToFit="0" vertical="center" wrapText="1"/>
    </xf>
    <xf borderId="2" fillId="6" fontId="0" numFmtId="2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000000"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4.86"/>
    <col customWidth="1" min="3" max="3" width="15.86"/>
    <col customWidth="1" min="4" max="4" width="28.29"/>
    <col customWidth="1" min="5" max="5" width="22.29"/>
    <col customWidth="1" min="6" max="6" width="24.29"/>
    <col customWidth="1" min="7" max="8" width="11.43"/>
    <col customWidth="1" min="9" max="27" width="10.71"/>
  </cols>
  <sheetData>
    <row r="1">
      <c r="A1" s="2" t="s">
        <v>0</v>
      </c>
      <c r="B1" s="2" t="s">
        <v>1</v>
      </c>
      <c r="C1" s="4" t="s">
        <v>2</v>
      </c>
      <c r="D1" s="4" t="s">
        <v>4</v>
      </c>
      <c r="E1" s="4" t="s">
        <v>5</v>
      </c>
      <c r="F1" s="7" t="s">
        <v>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idden="1">
      <c r="A2" s="9">
        <v>1.0</v>
      </c>
      <c r="B2" s="13" t="s">
        <v>14</v>
      </c>
      <c r="C2" s="9" t="s">
        <v>23</v>
      </c>
      <c r="D2" s="13" t="s">
        <v>24</v>
      </c>
      <c r="E2" s="13" t="s">
        <v>25</v>
      </c>
      <c r="F2" s="13" t="s">
        <v>26</v>
      </c>
      <c r="G2" s="15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idden="1">
      <c r="A3" s="9">
        <f t="shared" ref="A3:A7" si="1">A2+1</f>
        <v>2</v>
      </c>
      <c r="B3" s="13" t="s">
        <v>30</v>
      </c>
      <c r="C3" s="9" t="s">
        <v>23</v>
      </c>
      <c r="D3" s="13" t="s">
        <v>31</v>
      </c>
      <c r="E3" s="13" t="s">
        <v>33</v>
      </c>
      <c r="F3" s="13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idden="1">
      <c r="A4" s="9">
        <f t="shared" si="1"/>
        <v>3</v>
      </c>
      <c r="B4" s="13" t="s">
        <v>35</v>
      </c>
      <c r="C4" s="9" t="s">
        <v>23</v>
      </c>
      <c r="D4" s="13" t="s">
        <v>36</v>
      </c>
      <c r="E4" s="13" t="s">
        <v>37</v>
      </c>
      <c r="F4" s="13" t="s">
        <v>39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f t="shared" si="1"/>
        <v>4</v>
      </c>
      <c r="B5" s="13" t="s">
        <v>40</v>
      </c>
      <c r="C5" s="9" t="s">
        <v>41</v>
      </c>
      <c r="D5" s="13" t="s">
        <v>42</v>
      </c>
      <c r="E5" s="13" t="s">
        <v>43</v>
      </c>
      <c r="F5" s="13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9">
        <f t="shared" si="1"/>
        <v>5</v>
      </c>
      <c r="B6" s="13" t="s">
        <v>46</v>
      </c>
      <c r="C6" s="9" t="s">
        <v>41</v>
      </c>
      <c r="D6" s="13" t="s">
        <v>47</v>
      </c>
      <c r="E6" s="13" t="s">
        <v>48</v>
      </c>
      <c r="F6" s="13" t="s">
        <v>49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>
        <f t="shared" si="1"/>
        <v>6</v>
      </c>
      <c r="B7" s="13" t="s">
        <v>50</v>
      </c>
      <c r="C7" s="9" t="s">
        <v>41</v>
      </c>
      <c r="D7" s="13" t="s">
        <v>51</v>
      </c>
      <c r="E7" s="13" t="s">
        <v>53</v>
      </c>
      <c r="F7" s="13" t="s">
        <v>54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3"/>
      <c r="B8" s="3"/>
      <c r="C8" s="3"/>
      <c r="D8" s="3"/>
      <c r="E8" s="3"/>
      <c r="F8" s="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3"/>
      <c r="B9" s="3"/>
      <c r="C9" s="3"/>
      <c r="D9" s="3"/>
      <c r="E9" s="3"/>
      <c r="F9" s="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3"/>
      <c r="B10" s="3"/>
      <c r="C10" s="3"/>
      <c r="D10" s="3"/>
      <c r="E10" s="3"/>
      <c r="F10" s="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3"/>
      <c r="B11" s="3"/>
      <c r="C11" s="3"/>
      <c r="D11" s="3"/>
      <c r="E11" s="3"/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3"/>
      <c r="D12" s="3"/>
      <c r="E12" s="3"/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3"/>
      <c r="D13" s="3"/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conditionalFormatting sqref="A1:B11 C1:F14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8" max="8" width="18.29"/>
  </cols>
  <sheetData>
    <row r="1">
      <c r="A1" s="3"/>
      <c r="B1" s="5" t="s">
        <v>3</v>
      </c>
      <c r="C1" s="6"/>
      <c r="D1" s="6"/>
      <c r="E1" s="6"/>
    </row>
    <row r="2">
      <c r="A2" s="3"/>
      <c r="B2" s="3"/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</row>
    <row r="3">
      <c r="A3" s="3"/>
      <c r="B3" s="3"/>
      <c r="C3" s="9" t="s">
        <v>10</v>
      </c>
      <c r="D3" s="9" t="s">
        <v>11</v>
      </c>
      <c r="E3" s="9" t="s">
        <v>12</v>
      </c>
      <c r="F3" s="11"/>
      <c r="G3" s="12" t="s">
        <v>13</v>
      </c>
      <c r="H3" s="12" t="s">
        <v>19</v>
      </c>
      <c r="I3" s="3"/>
      <c r="J3" s="3"/>
      <c r="K3" s="3"/>
      <c r="L3" s="3"/>
      <c r="M3" s="3"/>
      <c r="N3" s="3"/>
    </row>
    <row r="4">
      <c r="A4" s="3"/>
      <c r="B4" s="9" t="s">
        <v>20</v>
      </c>
      <c r="C4" s="9">
        <v>2.0</v>
      </c>
      <c r="D4" s="9">
        <v>3.0</v>
      </c>
      <c r="E4" s="9">
        <v>2.0</v>
      </c>
      <c r="F4" s="3"/>
      <c r="G4" s="9">
        <v>1.0</v>
      </c>
      <c r="H4" s="9" t="s">
        <v>22</v>
      </c>
      <c r="I4" s="3"/>
      <c r="J4" s="3"/>
      <c r="K4" s="3"/>
      <c r="L4" s="3"/>
      <c r="M4" s="3"/>
      <c r="N4" s="3"/>
    </row>
    <row r="5">
      <c r="A5" s="3"/>
      <c r="B5" s="14" t="s">
        <v>20</v>
      </c>
      <c r="C5" s="16">
        <v>2.0</v>
      </c>
      <c r="D5" s="6"/>
      <c r="E5" s="10"/>
      <c r="F5" s="3"/>
      <c r="G5" s="9">
        <v>2.0</v>
      </c>
      <c r="H5" s="9" t="s">
        <v>27</v>
      </c>
      <c r="I5" s="3"/>
      <c r="J5" s="3"/>
      <c r="K5" s="3"/>
      <c r="L5" s="3"/>
      <c r="M5" s="3"/>
      <c r="N5" s="3"/>
    </row>
    <row r="6">
      <c r="A6" s="3"/>
      <c r="B6" s="9" t="s">
        <v>28</v>
      </c>
      <c r="C6" s="9">
        <v>3.0</v>
      </c>
      <c r="D6" s="9">
        <v>3.0</v>
      </c>
      <c r="E6" s="9">
        <v>3.0</v>
      </c>
      <c r="F6" s="3"/>
      <c r="G6" s="3"/>
      <c r="H6" s="3"/>
      <c r="I6" s="3"/>
      <c r="J6" s="3"/>
      <c r="K6" s="3"/>
      <c r="L6" s="3"/>
      <c r="M6" s="3"/>
      <c r="N6" s="3"/>
    </row>
    <row r="7">
      <c r="A7" s="3"/>
      <c r="B7" s="14" t="s">
        <v>28</v>
      </c>
      <c r="C7" s="16">
        <v>3.0</v>
      </c>
      <c r="D7" s="6"/>
      <c r="E7" s="10"/>
      <c r="F7" s="3"/>
      <c r="G7" s="3"/>
      <c r="H7" s="3"/>
      <c r="I7" s="3"/>
      <c r="J7" s="3"/>
      <c r="K7" s="3"/>
      <c r="L7" s="3"/>
      <c r="M7" s="3"/>
      <c r="N7" s="3"/>
    </row>
    <row r="8">
      <c r="A8" s="3"/>
      <c r="B8" s="9" t="s">
        <v>29</v>
      </c>
      <c r="C8" s="9">
        <v>4.0</v>
      </c>
      <c r="D8" s="9">
        <v>2.0</v>
      </c>
      <c r="E8" s="9">
        <v>4.0</v>
      </c>
      <c r="F8" s="3"/>
      <c r="G8" s="3"/>
      <c r="H8" s="3"/>
      <c r="I8" s="3"/>
      <c r="J8" s="3"/>
      <c r="K8" s="3"/>
      <c r="L8" s="3"/>
      <c r="M8" s="3"/>
      <c r="N8" s="3"/>
    </row>
    <row r="9">
      <c r="A9" s="3"/>
      <c r="B9" s="14" t="s">
        <v>29</v>
      </c>
      <c r="C9" s="16">
        <v>4.0</v>
      </c>
      <c r="D9" s="6"/>
      <c r="E9" s="10"/>
      <c r="F9" s="3"/>
      <c r="G9" s="3"/>
      <c r="H9" s="3"/>
      <c r="I9" s="3"/>
      <c r="J9" s="3"/>
      <c r="K9" s="3"/>
      <c r="L9" s="3"/>
      <c r="M9" s="3"/>
      <c r="N9" s="3"/>
    </row>
    <row r="10">
      <c r="A10" s="3"/>
      <c r="B10" s="9" t="s">
        <v>32</v>
      </c>
      <c r="C10" s="9">
        <v>5.0</v>
      </c>
      <c r="D10" s="9">
        <v>2.0</v>
      </c>
      <c r="E10" s="9">
        <v>5.0</v>
      </c>
      <c r="F10" s="3"/>
      <c r="G10" s="3"/>
      <c r="H10" s="3"/>
      <c r="I10" s="3"/>
      <c r="J10" s="3"/>
      <c r="K10" s="3"/>
      <c r="L10" s="3"/>
      <c r="M10" s="3"/>
      <c r="N10" s="3"/>
    </row>
    <row r="11">
      <c r="A11" s="3"/>
      <c r="B11" s="14" t="s">
        <v>32</v>
      </c>
      <c r="C11" s="16">
        <v>5.0</v>
      </c>
      <c r="D11" s="6"/>
      <c r="E11" s="10"/>
      <c r="F11" s="3"/>
      <c r="G11" s="3"/>
      <c r="H11" s="3"/>
      <c r="I11" s="3"/>
      <c r="J11" s="3"/>
      <c r="K11" s="3"/>
      <c r="L11" s="3"/>
      <c r="M11" s="3"/>
      <c r="N11" s="3"/>
    </row>
    <row r="12">
      <c r="A12" s="3"/>
      <c r="B12" s="9" t="s">
        <v>38</v>
      </c>
      <c r="C12" s="9">
        <v>2.0</v>
      </c>
      <c r="D12" s="9">
        <v>5.0</v>
      </c>
      <c r="E12" s="9">
        <v>1.0</v>
      </c>
      <c r="F12" s="3"/>
      <c r="G12" s="3"/>
      <c r="H12" s="3"/>
      <c r="I12" s="3"/>
      <c r="J12" s="3"/>
      <c r="K12" s="3"/>
      <c r="L12" s="3"/>
      <c r="M12" s="3"/>
      <c r="N12" s="3"/>
    </row>
    <row r="13">
      <c r="A13" s="3"/>
      <c r="B13" s="14" t="s">
        <v>38</v>
      </c>
      <c r="C13" s="16">
        <v>1.0</v>
      </c>
      <c r="D13" s="6"/>
      <c r="E13" s="10"/>
      <c r="F13" s="3"/>
      <c r="G13" s="3"/>
      <c r="H13" s="3"/>
      <c r="I13" s="3"/>
      <c r="J13" s="3"/>
      <c r="K13" s="3"/>
      <c r="L13" s="3"/>
      <c r="M13" s="3"/>
      <c r="N13" s="3"/>
    </row>
    <row r="14">
      <c r="A14" s="3"/>
      <c r="B14" s="9" t="s">
        <v>45</v>
      </c>
      <c r="C14" s="9">
        <v>6.0</v>
      </c>
      <c r="D14" s="9">
        <v>2.0</v>
      </c>
      <c r="E14" s="9">
        <v>6.0</v>
      </c>
      <c r="F14" s="3"/>
      <c r="G14" s="3"/>
      <c r="H14" s="3"/>
      <c r="I14" s="3"/>
      <c r="J14" s="3"/>
      <c r="K14" s="3"/>
      <c r="L14" s="3"/>
      <c r="M14" s="3"/>
      <c r="N14" s="3"/>
    </row>
    <row r="15">
      <c r="A15" s="3"/>
      <c r="B15" s="14" t="s">
        <v>45</v>
      </c>
      <c r="C15" s="16">
        <v>6.0</v>
      </c>
      <c r="D15" s="6"/>
      <c r="E15" s="10"/>
      <c r="F15" s="3"/>
      <c r="G15" s="3"/>
      <c r="H15" s="3"/>
      <c r="I15" s="3"/>
      <c r="J15" s="3"/>
      <c r="K15" s="3"/>
      <c r="L15" s="3"/>
      <c r="M15" s="3"/>
      <c r="N15" s="3"/>
    </row>
    <row r="16">
      <c r="A16" s="3"/>
      <c r="B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3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7">
    <mergeCell ref="B1:E1"/>
    <mergeCell ref="C5:E5"/>
    <mergeCell ref="C7:E7"/>
    <mergeCell ref="C9:E9"/>
    <mergeCell ref="C11:E11"/>
    <mergeCell ref="C13:E13"/>
    <mergeCell ref="C15:E15"/>
  </mergeCells>
  <conditionalFormatting sqref="A1:E1 C3:E3 G3:H3">
    <cfRule type="notContainsBlanks" dxfId="0" priority="1">
      <formula>LEN(TRIM(A1))&gt;0</formula>
    </cfRule>
  </conditionalFormatting>
  <conditionalFormatting sqref="C2:E2">
    <cfRule type="containsBlanks" dxfId="1" priority="2">
      <formula>LEN(TRIM(C2))=0</formula>
    </cfRule>
  </conditionalFormatting>
  <conditionalFormatting sqref="D3">
    <cfRule type="notContainsBlanks" dxfId="2" priority="3">
      <formula>LEN(TRIM(D3))&gt;0</formula>
    </cfRule>
  </conditionalFormatting>
  <conditionalFormatting sqref="B5:E5 B7:E7 B9:E9 B11:E11 B13:E13 B15:E15">
    <cfRule type="notContainsBlanks" dxfId="3" priority="4">
      <formula>LEN(TRIM(B5))&gt;0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9.86"/>
    <col customWidth="1" min="3" max="3" width="11.14"/>
    <col customWidth="1" min="4" max="4" width="9.57"/>
    <col customWidth="1" min="5" max="5" width="13.71"/>
    <col customWidth="1" min="6" max="6" width="0.71"/>
    <col customWidth="1" min="7" max="7" width="11.29"/>
    <col customWidth="1" min="8" max="8" width="9.57"/>
    <col customWidth="1" min="9" max="9" width="11.29"/>
    <col customWidth="1" min="11" max="11" width="0.86"/>
    <col customWidth="1" min="12" max="13" width="10.29"/>
    <col customWidth="1" min="14" max="14" width="9.86"/>
    <col customWidth="1" min="15" max="15" width="10.71"/>
  </cols>
  <sheetData>
    <row r="1">
      <c r="A1" s="1"/>
      <c r="B1" s="6"/>
      <c r="C1" s="6"/>
      <c r="D1" s="6"/>
      <c r="E1" s="10"/>
      <c r="G1" s="1" t="s">
        <v>9</v>
      </c>
      <c r="H1" s="6"/>
      <c r="I1" s="6"/>
      <c r="J1" s="10"/>
      <c r="L1" s="1" t="s">
        <v>8</v>
      </c>
      <c r="M1" s="6"/>
      <c r="N1" s="6"/>
      <c r="O1" s="10"/>
    </row>
    <row r="2"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>
      <c r="B3" s="9" t="s">
        <v>15</v>
      </c>
      <c r="C3" s="9" t="s">
        <v>16</v>
      </c>
      <c r="D3" s="9" t="s">
        <v>17</v>
      </c>
      <c r="E3" s="9" t="s">
        <v>18</v>
      </c>
      <c r="G3" s="9" t="s">
        <v>15</v>
      </c>
      <c r="H3" s="9" t="s">
        <v>16</v>
      </c>
      <c r="I3" s="9" t="s">
        <v>17</v>
      </c>
      <c r="J3" s="9" t="s">
        <v>18</v>
      </c>
      <c r="L3" s="9" t="s">
        <v>15</v>
      </c>
      <c r="M3" s="9" t="s">
        <v>16</v>
      </c>
      <c r="N3" s="9" t="s">
        <v>17</v>
      </c>
      <c r="O3" s="9" t="s">
        <v>18</v>
      </c>
    </row>
    <row r="4">
      <c r="A4" s="13" t="s">
        <v>21</v>
      </c>
      <c r="B4" s="9">
        <v>4.0</v>
      </c>
      <c r="C4" s="9">
        <v>2.0</v>
      </c>
      <c r="D4" s="9">
        <v>1.0</v>
      </c>
      <c r="E4" s="17">
        <f t="shared" ref="E4:E12" si="1">(B4+(4*(C4))+D4)/6</f>
        <v>2.166666667</v>
      </c>
      <c r="G4" s="9">
        <v>4.0</v>
      </c>
      <c r="H4" s="9">
        <v>3.0</v>
      </c>
      <c r="I4" s="9">
        <v>2.0</v>
      </c>
      <c r="J4" s="17">
        <f t="shared" ref="J4:J12" si="2">(G4+(4*(H4))+I4)/6</f>
        <v>3</v>
      </c>
      <c r="L4" s="9">
        <v>3.0</v>
      </c>
      <c r="M4" s="9">
        <v>2.0</v>
      </c>
      <c r="N4" s="9">
        <v>1.0</v>
      </c>
      <c r="O4" s="17">
        <f t="shared" ref="O4:O12" si="3">(L4+(4*(M4))+N4)/6</f>
        <v>2</v>
      </c>
    </row>
    <row r="5">
      <c r="A5" s="13" t="s">
        <v>52</v>
      </c>
      <c r="B5" s="9">
        <v>2.0</v>
      </c>
      <c r="C5" s="9">
        <v>1.0</v>
      </c>
      <c r="D5" s="9">
        <v>0.5</v>
      </c>
      <c r="E5" s="17">
        <f t="shared" si="1"/>
        <v>1.083333333</v>
      </c>
      <c r="G5" s="9">
        <v>6.0</v>
      </c>
      <c r="H5" s="9">
        <v>3.0</v>
      </c>
      <c r="I5" s="9">
        <v>2.0</v>
      </c>
      <c r="J5" s="17">
        <f t="shared" si="2"/>
        <v>3.333333333</v>
      </c>
      <c r="L5" s="9">
        <v>2.0</v>
      </c>
      <c r="M5" s="9">
        <v>1.0</v>
      </c>
      <c r="N5" s="9">
        <v>1.0</v>
      </c>
      <c r="O5" s="17">
        <f t="shared" si="3"/>
        <v>1.166666667</v>
      </c>
    </row>
    <row r="6">
      <c r="A6" s="13" t="s">
        <v>55</v>
      </c>
      <c r="B6" s="9">
        <v>3.0</v>
      </c>
      <c r="C6" s="9">
        <v>2.0</v>
      </c>
      <c r="D6" s="9">
        <v>1.0</v>
      </c>
      <c r="E6" s="17">
        <f t="shared" si="1"/>
        <v>2</v>
      </c>
      <c r="G6" s="9">
        <v>4.0</v>
      </c>
      <c r="H6" s="9">
        <v>3.0</v>
      </c>
      <c r="I6" s="9">
        <v>2.0</v>
      </c>
      <c r="J6" s="17">
        <f t="shared" si="2"/>
        <v>3</v>
      </c>
      <c r="L6" s="9">
        <v>3.0</v>
      </c>
      <c r="M6" s="9">
        <v>2.0</v>
      </c>
      <c r="N6" s="9">
        <v>1.0</v>
      </c>
      <c r="O6" s="17">
        <f t="shared" si="3"/>
        <v>2</v>
      </c>
    </row>
    <row r="7">
      <c r="A7" s="13" t="s">
        <v>56</v>
      </c>
      <c r="B7" s="9">
        <v>3.0</v>
      </c>
      <c r="C7" s="9">
        <v>2.0</v>
      </c>
      <c r="D7" s="9">
        <v>1.0</v>
      </c>
      <c r="E7" s="17">
        <f t="shared" si="1"/>
        <v>2</v>
      </c>
      <c r="G7" s="9">
        <v>3.0</v>
      </c>
      <c r="H7" s="9">
        <v>2.0</v>
      </c>
      <c r="I7" s="9">
        <v>1.0</v>
      </c>
      <c r="J7" s="17">
        <f t="shared" si="2"/>
        <v>2</v>
      </c>
      <c r="L7" s="9">
        <v>4.0</v>
      </c>
      <c r="M7" s="9">
        <v>3.0</v>
      </c>
      <c r="N7" s="9">
        <v>2.0</v>
      </c>
      <c r="O7" s="17">
        <f t="shared" si="3"/>
        <v>3</v>
      </c>
    </row>
    <row r="8">
      <c r="A8" s="13" t="s">
        <v>57</v>
      </c>
      <c r="B8" s="9">
        <v>2.0</v>
      </c>
      <c r="C8" s="9">
        <v>1.0</v>
      </c>
      <c r="D8" s="9">
        <v>0.5</v>
      </c>
      <c r="E8" s="17">
        <f t="shared" si="1"/>
        <v>1.083333333</v>
      </c>
      <c r="G8" s="9">
        <v>3.0</v>
      </c>
      <c r="H8" s="9">
        <v>2.0</v>
      </c>
      <c r="I8" s="9">
        <v>1.5</v>
      </c>
      <c r="J8" s="17">
        <f t="shared" si="2"/>
        <v>2.083333333</v>
      </c>
      <c r="L8" s="9">
        <v>3.0</v>
      </c>
      <c r="M8" s="9">
        <v>2.0</v>
      </c>
      <c r="N8" s="9">
        <v>1.0</v>
      </c>
      <c r="O8" s="17">
        <f t="shared" si="3"/>
        <v>2</v>
      </c>
    </row>
    <row r="9">
      <c r="A9" s="13" t="s">
        <v>58</v>
      </c>
      <c r="B9" s="9">
        <v>3.0</v>
      </c>
      <c r="C9" s="9">
        <v>2.0</v>
      </c>
      <c r="D9" s="9">
        <v>1.0</v>
      </c>
      <c r="E9" s="17">
        <f t="shared" si="1"/>
        <v>2</v>
      </c>
      <c r="G9" s="9">
        <v>4.0</v>
      </c>
      <c r="H9" s="9">
        <v>2.0</v>
      </c>
      <c r="I9" s="9">
        <v>1.5</v>
      </c>
      <c r="J9" s="17">
        <f t="shared" si="2"/>
        <v>2.25</v>
      </c>
      <c r="L9" s="9">
        <v>4.0</v>
      </c>
      <c r="M9" s="9">
        <v>3.0</v>
      </c>
      <c r="N9" s="9">
        <v>2.0</v>
      </c>
      <c r="O9" s="17">
        <f t="shared" si="3"/>
        <v>3</v>
      </c>
    </row>
    <row r="10">
      <c r="A10" s="13" t="s">
        <v>59</v>
      </c>
      <c r="B10" s="9">
        <v>3.0</v>
      </c>
      <c r="C10" s="9">
        <v>2.0</v>
      </c>
      <c r="D10" s="9">
        <v>1.0</v>
      </c>
      <c r="E10" s="17">
        <f t="shared" si="1"/>
        <v>2</v>
      </c>
      <c r="G10" s="9">
        <v>5.0</v>
      </c>
      <c r="H10" s="9">
        <v>3.0</v>
      </c>
      <c r="I10" s="9">
        <v>2.0</v>
      </c>
      <c r="J10" s="17">
        <f t="shared" si="2"/>
        <v>3.166666667</v>
      </c>
      <c r="L10" s="9">
        <v>6.0</v>
      </c>
      <c r="M10" s="9">
        <v>4.0</v>
      </c>
      <c r="N10" s="9">
        <v>4.0</v>
      </c>
      <c r="O10" s="17">
        <f t="shared" si="3"/>
        <v>4.333333333</v>
      </c>
    </row>
    <row r="11">
      <c r="A11" s="13" t="s">
        <v>60</v>
      </c>
      <c r="B11" s="9">
        <v>3.0</v>
      </c>
      <c r="C11" s="9">
        <v>2.0</v>
      </c>
      <c r="D11" s="9">
        <v>1.0</v>
      </c>
      <c r="E11" s="17">
        <f t="shared" si="1"/>
        <v>2</v>
      </c>
      <c r="G11" s="9">
        <v>3.0</v>
      </c>
      <c r="H11" s="9">
        <v>2.0</v>
      </c>
      <c r="I11" s="9">
        <v>1.5</v>
      </c>
      <c r="J11" s="17">
        <f t="shared" si="2"/>
        <v>2.083333333</v>
      </c>
      <c r="L11" s="9">
        <v>8.0</v>
      </c>
      <c r="M11" s="9">
        <v>4.0</v>
      </c>
      <c r="N11" s="9">
        <v>3.0</v>
      </c>
      <c r="O11" s="17">
        <f t="shared" si="3"/>
        <v>4.5</v>
      </c>
    </row>
    <row r="12">
      <c r="A12" s="13" t="s">
        <v>61</v>
      </c>
      <c r="B12" s="9">
        <v>2.0</v>
      </c>
      <c r="C12" s="9">
        <v>1.0</v>
      </c>
      <c r="D12" s="9">
        <v>0.5</v>
      </c>
      <c r="E12" s="17">
        <f t="shared" si="1"/>
        <v>1.083333333</v>
      </c>
      <c r="G12" s="9">
        <v>2.0</v>
      </c>
      <c r="H12" s="9">
        <v>1.0</v>
      </c>
      <c r="I12" s="9">
        <v>0.5</v>
      </c>
      <c r="J12" s="17">
        <f t="shared" si="2"/>
        <v>1.083333333</v>
      </c>
      <c r="L12" s="9">
        <v>6.0</v>
      </c>
      <c r="M12" s="9">
        <v>3.0</v>
      </c>
      <c r="N12" s="9">
        <v>2.0</v>
      </c>
      <c r="O12" s="17">
        <f t="shared" si="3"/>
        <v>3.333333333</v>
      </c>
    </row>
    <row r="13">
      <c r="A13" s="18" t="s">
        <v>62</v>
      </c>
      <c r="B13" s="12">
        <f t="shared" ref="B13:E13" si="4">SUM(B4:B12)</f>
        <v>25</v>
      </c>
      <c r="C13" s="12">
        <f t="shared" si="4"/>
        <v>15</v>
      </c>
      <c r="D13" s="12">
        <f t="shared" si="4"/>
        <v>7.5</v>
      </c>
      <c r="E13" s="19">
        <f t="shared" si="4"/>
        <v>15.41666667</v>
      </c>
      <c r="G13" s="12">
        <f t="shared" ref="G13:J13" si="5">SUM(G4:G12)</f>
        <v>34</v>
      </c>
      <c r="H13" s="12">
        <f t="shared" si="5"/>
        <v>21</v>
      </c>
      <c r="I13" s="12">
        <f t="shared" si="5"/>
        <v>14</v>
      </c>
      <c r="J13" s="19">
        <f t="shared" si="5"/>
        <v>22</v>
      </c>
      <c r="L13" s="12">
        <f t="shared" ref="L13:O13" si="6">SUM(L4:L12)</f>
        <v>39</v>
      </c>
      <c r="M13" s="12">
        <f t="shared" si="6"/>
        <v>24</v>
      </c>
      <c r="N13" s="12">
        <f t="shared" si="6"/>
        <v>17</v>
      </c>
      <c r="O13" s="19">
        <f t="shared" si="6"/>
        <v>25.33333333</v>
      </c>
    </row>
    <row r="15">
      <c r="A15" s="18" t="s">
        <v>68</v>
      </c>
      <c r="B15" s="22">
        <f>(E13+J13+O13)/3</f>
        <v>20.91666667</v>
      </c>
    </row>
  </sheetData>
  <mergeCells count="3">
    <mergeCell ref="A1:E1"/>
    <mergeCell ref="G1:J1"/>
    <mergeCell ref="L1:O1"/>
  </mergeCells>
  <conditionalFormatting sqref="A1 G1:G13 L1:L13 B2:E13 H2:J13 M2:O13 A4:A13 A15">
    <cfRule type="notContainsBlanks" dxfId="0" priority="1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7" max="7" width="25.29"/>
  </cols>
  <sheetData>
    <row r="1">
      <c r="A1" s="9" t="s">
        <v>63</v>
      </c>
      <c r="B1" s="9" t="s">
        <v>64</v>
      </c>
      <c r="C1" s="9" t="s">
        <v>65</v>
      </c>
      <c r="D1" s="9" t="s">
        <v>66</v>
      </c>
      <c r="E1" s="20" t="s">
        <v>67</v>
      </c>
      <c r="G1" s="21" t="s">
        <v>69</v>
      </c>
      <c r="H1" s="9">
        <v>96.0</v>
      </c>
    </row>
    <row r="2">
      <c r="A2" s="9">
        <v>3.0</v>
      </c>
      <c r="B2" s="9">
        <v>2.0</v>
      </c>
      <c r="C2" s="9">
        <v>20.0</v>
      </c>
      <c r="D2" s="9">
        <v>0.8</v>
      </c>
      <c r="E2" s="12">
        <f>A2*B2*C2*D2</f>
        <v>96</v>
      </c>
      <c r="G2" s="21" t="s">
        <v>70</v>
      </c>
      <c r="H2" s="17">
        <v>20.916666666666668</v>
      </c>
    </row>
    <row r="3">
      <c r="E3" s="23">
        <f>E2/2</f>
        <v>48</v>
      </c>
    </row>
    <row r="4">
      <c r="G4" s="24" t="s">
        <v>71</v>
      </c>
      <c r="H4" s="25">
        <f>H1/H2</f>
        <v>4.589641434</v>
      </c>
      <c r="I4" s="26"/>
    </row>
  </sheetData>
  <conditionalFormatting sqref="A1:E2 G1:H2 G4:H4">
    <cfRule type="notContainsBlanks" dxfId="0" priority="1">
      <formula>LEN(TRIM(A1))&gt;0</formula>
    </cfRule>
  </conditionalFormatting>
  <conditionalFormatting sqref="A1:E2 G1:H2 G4:H4">
    <cfRule type="notContainsBlanks" dxfId="0" priority="2">
      <formula>LEN(TRIM(A1))&gt;0</formula>
    </cfRule>
  </conditionalFormatting>
  <drawing r:id="rId1"/>
</worksheet>
</file>